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842365\Desktop\Ongoing Projects\Gurait and Halbos CUs\BOQ\"/>
    </mc:Choice>
  </mc:AlternateContent>
  <bookViews>
    <workbookView xWindow="120" yWindow="45" windowWidth="15480" windowHeight="8130"/>
  </bookViews>
  <sheets>
    <sheet name="BoQ" sheetId="3" r:id="rId1"/>
  </sheets>
  <definedNames>
    <definedName name="_Hlk184305600" localSheetId="0">BoQ!#REF!</definedName>
    <definedName name="_Hlk184680997" localSheetId="0">BoQ!#REF!</definedName>
    <definedName name="OLE_LINK8" localSheetId="0">BoQ!#REF!</definedName>
    <definedName name="_xlnm.Print_Area" localSheetId="0">BoQ!$A$1:$F$61</definedName>
    <definedName name="_xlnm.Print_Titles" localSheetId="0">BoQ!$9:$12</definedName>
  </definedNames>
  <calcPr calcId="152511" refMode="R1C1"/>
</workbook>
</file>

<file path=xl/calcChain.xml><?xml version="1.0" encoding="utf-8"?>
<calcChain xmlns="http://schemas.openxmlformats.org/spreadsheetml/2006/main">
  <c r="F53" i="3" l="1"/>
  <c r="F52" i="3"/>
  <c r="F49" i="3"/>
  <c r="F54" i="3" l="1"/>
  <c r="F47" i="3"/>
  <c r="F42" i="3" l="1"/>
  <c r="F41" i="3" l="1"/>
  <c r="F40" i="3"/>
  <c r="F43" i="3" l="1"/>
  <c r="F15" i="3" l="1"/>
  <c r="F57" i="3" l="1"/>
  <c r="F56" i="3"/>
  <c r="F58" i="3" l="1"/>
  <c r="F48" i="3"/>
  <c r="F50" i="3" s="1"/>
  <c r="F59" i="3" s="1"/>
  <c r="F24" i="3" l="1"/>
  <c r="F30" i="3" l="1"/>
  <c r="F29" i="3"/>
  <c r="F19" i="3" l="1"/>
  <c r="F37" i="3" l="1"/>
  <c r="F36" i="3"/>
  <c r="F33" i="3"/>
  <c r="F26" i="3"/>
  <c r="F27" i="3" s="1"/>
  <c r="F20" i="3"/>
  <c r="F16" i="3"/>
  <c r="F17" i="3" s="1"/>
  <c r="F38" i="3" l="1"/>
  <c r="F21" i="3"/>
  <c r="F31" i="3"/>
  <c r="F34" i="3"/>
  <c r="F44" i="3" l="1"/>
  <c r="F60" i="3" s="1"/>
</calcChain>
</file>

<file path=xl/sharedStrings.xml><?xml version="1.0" encoding="utf-8"?>
<sst xmlns="http://schemas.openxmlformats.org/spreadsheetml/2006/main" count="135" uniqueCount="84">
  <si>
    <t>Item</t>
  </si>
  <si>
    <t>Description</t>
  </si>
  <si>
    <t>Unit</t>
  </si>
  <si>
    <t>Qty</t>
  </si>
  <si>
    <t>Total</t>
  </si>
  <si>
    <t>WATER &amp; HABITAT DEPARTMENT</t>
  </si>
  <si>
    <t>The International Committee of the Red Cross</t>
  </si>
  <si>
    <t>n° of calendar days</t>
  </si>
  <si>
    <t>Estimated duration</t>
  </si>
  <si>
    <t>no.</t>
  </si>
  <si>
    <t>LS</t>
  </si>
  <si>
    <t xml:space="preserve"> </t>
  </si>
  <si>
    <t>A</t>
  </si>
  <si>
    <t>A-1</t>
  </si>
  <si>
    <t>A-2</t>
  </si>
  <si>
    <t>A-3</t>
  </si>
  <si>
    <t>A-4</t>
  </si>
  <si>
    <t>m3</t>
  </si>
  <si>
    <t>Chlorine Unit</t>
  </si>
  <si>
    <t>High Lift Station</t>
  </si>
  <si>
    <t>Unit Price (USD)</t>
  </si>
  <si>
    <t>Total Price (USD)</t>
  </si>
  <si>
    <t xml:space="preserve">Intake   </t>
  </si>
  <si>
    <t>Settling Tanks</t>
  </si>
  <si>
    <t>A-1-1</t>
  </si>
  <si>
    <t>A-1-2</t>
  </si>
  <si>
    <t>A-2-1</t>
  </si>
  <si>
    <t>A-2-2</t>
  </si>
  <si>
    <t>A-3-1</t>
  </si>
  <si>
    <t>A-4-1</t>
  </si>
  <si>
    <t>A-5</t>
  </si>
  <si>
    <t>Pressure filter</t>
  </si>
  <si>
    <t>A-5-1</t>
  </si>
  <si>
    <t>A-6</t>
  </si>
  <si>
    <t>A-6-1</t>
  </si>
  <si>
    <t>A-7</t>
  </si>
  <si>
    <t>A-7-1</t>
  </si>
  <si>
    <t>B</t>
  </si>
  <si>
    <t>B-1</t>
  </si>
  <si>
    <t>B-1-1</t>
  </si>
  <si>
    <t>B-1-2</t>
  </si>
  <si>
    <t xml:space="preserve">Total </t>
  </si>
  <si>
    <t>B-2</t>
  </si>
  <si>
    <t>B-2-1</t>
  </si>
  <si>
    <t>B-3</t>
  </si>
  <si>
    <t>B-3-1</t>
  </si>
  <si>
    <t>Total Price for both CUs</t>
  </si>
  <si>
    <t>Gurait and Halboos / 2 CUs / Rehabilitation</t>
  </si>
  <si>
    <t>Mahmodiya / Baghdad</t>
  </si>
  <si>
    <t>Alum unit</t>
  </si>
  <si>
    <t xml:space="preserve">Grand Total for Gurait CU </t>
  </si>
  <si>
    <t>Gurait CU (200 m3/h)</t>
  </si>
  <si>
    <t>m.l</t>
  </si>
  <si>
    <r>
      <t>Suction pipe extention:</t>
    </r>
    <r>
      <rPr>
        <sz val="10"/>
        <rFont val="Arial"/>
        <family val="2"/>
      </rPr>
      <t xml:space="preserve">
Supply, lay, connect and test new galvanized steel pipes, flanged type 200 mm dia. in order to </t>
    </r>
    <r>
      <rPr>
        <b/>
        <sz val="10"/>
        <rFont val="Arial"/>
        <family val="2"/>
      </rPr>
      <t>extend</t>
    </r>
    <r>
      <rPr>
        <sz val="10"/>
        <rFont val="Arial"/>
        <family val="2"/>
      </rPr>
      <t xml:space="preserve"> the existing suction pipes at the canal.The price includes all required works, fittings and accessories (flanges, washers, bolts, nuts, welding, and painting to ensure neat and proper operation of the suction line. </t>
    </r>
  </si>
  <si>
    <r>
      <t xml:space="preserve">Collecting Tank:                                                          </t>
    </r>
    <r>
      <rPr>
        <sz val="10"/>
        <rFont val="Arial"/>
        <family val="2"/>
      </rPr>
      <t>Ditto, but for the collecting tank of dimenssions (6 x 2.4 m, 2.4 m height).</t>
    </r>
  </si>
  <si>
    <r>
      <t>Settling Tank:</t>
    </r>
    <r>
      <rPr>
        <sz val="10"/>
        <rFont val="Arial"/>
        <family val="2"/>
      </rPr>
      <t xml:space="preserve">
Supply materials, tools and labor to </t>
    </r>
    <r>
      <rPr>
        <b/>
        <sz val="10"/>
        <rFont val="Arial"/>
        <family val="2"/>
      </rPr>
      <t xml:space="preserve">maintain </t>
    </r>
    <r>
      <rPr>
        <sz val="10"/>
        <rFont val="Arial"/>
        <family val="2"/>
      </rPr>
      <t xml:space="preserve">the existing steel settling tank of dimensions (12x2.4m, 2.4m height). The work includes cleaning the tank, remove mud and residue thoroughly and make sure all the drainage openings are clean and functional. cleaning the interior and exterior surfaces by using steel brush, Repair any leakage in the tank then Painting the interior surface with three layers of food-grade epoxy paint and the exterior surface with one layer of anti-corrosion paint and two layers of oil paint. Epoxy paint tests have to be done in Governmental laboratory and according to Baghdad DoW standards. </t>
    </r>
  </si>
  <si>
    <r>
      <rPr>
        <b/>
        <sz val="10"/>
        <rFont val="Arial"/>
        <family val="2"/>
      </rPr>
      <t>Low Lift Pump:</t>
    </r>
    <r>
      <rPr>
        <sz val="10"/>
        <rFont val="Arial"/>
        <family val="2"/>
      </rPr>
      <t xml:space="preserve">                                                          Supply, install, connect, and operate </t>
    </r>
    <r>
      <rPr>
        <b/>
        <sz val="10"/>
        <rFont val="Arial"/>
        <family val="2"/>
      </rPr>
      <t xml:space="preserve">new Low Lift pump </t>
    </r>
    <r>
      <rPr>
        <sz val="10"/>
        <rFont val="Arial"/>
        <family val="2"/>
      </rPr>
      <t>(Horizontal End suction type with motor) of western origin (Italian, Spanish or equivalent), Pump Specifications (Q= 200 m3/h, H= 20 m, Bronze Impeller), the contractor should submit certificate of origin for the supplied pump as well as pump efficiency &amp; flow curve that matches the requested pump capacity.
The work includes dismantling the old pump and its connection and submit to the station's management then Installing and connecting the new pump in place with all the required electrical , piping arrangments and modifications to the inlet/outlet if exist or seen necessary. The work also includes supplying and connecting a</t>
    </r>
    <r>
      <rPr>
        <b/>
        <sz val="10"/>
        <rFont val="Arial"/>
        <family val="2"/>
      </rPr>
      <t xml:space="preserve"> new electrical starter (Ү - Δ)</t>
    </r>
    <r>
      <rPr>
        <sz val="10"/>
        <rFont val="Arial"/>
        <family val="2"/>
      </rPr>
      <t xml:space="preserve"> of suitable size (Schneider or equivalent brand) compatible with the new pump set to replace the old one with all the requirements for functional operation. the work also includes all accessories, fexible rubber joint of suitable size ( In + Out), washers, flanges, pressure gauges, necessary pump alignment and fixation to make the work in a proper way and according to the standards with all the requirements to achieve best electrical connection, testing and successful operation.   </t>
    </r>
  </si>
  <si>
    <r>
      <t>Pressure Filter:</t>
    </r>
    <r>
      <rPr>
        <sz val="10"/>
        <rFont val="Arial"/>
        <family val="2"/>
      </rPr>
      <t xml:space="preserve">
Supply materials and work to </t>
    </r>
    <r>
      <rPr>
        <b/>
        <sz val="10"/>
        <rFont val="Arial"/>
        <family val="2"/>
      </rPr>
      <t>maintain the pressure filter</t>
    </r>
    <r>
      <rPr>
        <sz val="10"/>
        <rFont val="Arial"/>
        <family val="2"/>
      </rPr>
      <t xml:space="preserve"> of (L: 5.5 m, Ф: 2.2 m). The work includes cleaning and removing the old paint by using steel brush, repair and support the nozzles plate properly (if needed), replacing all nozzles and air vent valve (new air vent valve must be of turkish origin). Painting the interior surface by three layers of food grade epoxy and the exterior surface with three layers of oil paint. Epoxy paint  tests have to be done in Governmental laboratory according to Baghdad DoW standards</t>
    </r>
  </si>
  <si>
    <r>
      <t>New Filter Media (see attached scheme):</t>
    </r>
    <r>
      <rPr>
        <sz val="10"/>
        <rFont val="Arial"/>
        <family val="2"/>
      </rPr>
      <t xml:space="preserve">
Supply of materials and labour to replace with fresh filter media for the existing pressure filter, of 90cm thick (as shown in the attached scheme). The work includes removing the existing filter media. Filter media tests have to be done in Governmental laboratory according to Baghdad DoW standards. </t>
    </r>
  </si>
  <si>
    <t>Hypochlorite Unit</t>
  </si>
  <si>
    <t>A-7-2</t>
  </si>
  <si>
    <t>A-8</t>
  </si>
  <si>
    <t>Electrical Works</t>
  </si>
  <si>
    <t>A-8-1</t>
  </si>
  <si>
    <t>A-8-2</t>
  </si>
  <si>
    <t>A-8-3</t>
  </si>
  <si>
    <r>
      <t xml:space="preserve">Lighting:
</t>
    </r>
    <r>
      <rPr>
        <sz val="10"/>
        <rFont val="Arial"/>
        <family val="2"/>
      </rPr>
      <t>Supply and install 400 Watt projectors, cables and electrical starters. The work and price also include required fixing and electrical connection, testing and operating successfully.</t>
    </r>
  </si>
  <si>
    <r>
      <rPr>
        <b/>
        <sz val="10"/>
        <rFont val="Arial"/>
        <family val="2"/>
      </rPr>
      <t>Main Distribution Board</t>
    </r>
    <r>
      <rPr>
        <sz val="10"/>
        <rFont val="Arial"/>
        <family val="2"/>
      </rPr>
      <t xml:space="preserve">: Provision of materials and work to </t>
    </r>
    <r>
      <rPr>
        <b/>
        <sz val="10"/>
        <rFont val="Arial"/>
        <family val="2"/>
      </rPr>
      <t xml:space="preserve">maintain </t>
    </r>
    <r>
      <rPr>
        <sz val="10"/>
        <rFont val="Arial"/>
        <family val="2"/>
      </rPr>
      <t xml:space="preserve">the existing main control panel MDB. The work includes re arrange the components in the best functional way and replace any damaged protection  and control device,  necessary wiring, new indication lamps, Ammeters, voltmeter, switch, terminals, push buttons, cable glands, fixation…etc. and re paint the cabinet inside and outside as directed by the supervision engineers.  </t>
    </r>
  </si>
  <si>
    <t>Halboos CU ( 200 m3/h)</t>
  </si>
  <si>
    <t>B-1-3</t>
  </si>
  <si>
    <r>
      <t>Generator Maintenance:</t>
    </r>
    <r>
      <rPr>
        <sz val="10"/>
        <rFont val="Arial"/>
        <family val="2"/>
      </rPr>
      <t xml:space="preserve"> Provision of materials and work to </t>
    </r>
    <r>
      <rPr>
        <b/>
        <sz val="10"/>
        <rFont val="Arial"/>
        <family val="2"/>
      </rPr>
      <t>maintain</t>
    </r>
    <r>
      <rPr>
        <sz val="10"/>
        <rFont val="Arial"/>
        <family val="2"/>
      </rPr>
      <t xml:space="preserve"> the existing generator (150 KVA Perkins). the work includes replace following components with new ones : fuel pump, nozzles, Batteries ( 2 X 120 Amp), fuel+ oil + air filters same as the original specifications of components, replace the engine oil. with all the required works to ensure neat operation of the generator.</t>
    </r>
  </si>
  <si>
    <r>
      <t xml:space="preserve">Valves:                                                                               </t>
    </r>
    <r>
      <rPr>
        <sz val="10"/>
        <rFont val="Arial"/>
        <family val="2"/>
      </rPr>
      <t>Supply and install new butterfly valve 100 mm dia. (turkish origin). The work includes dismantling the defected valves and submit to the site administration, making the required modification to fit new valves into their position, testing, ensuring no leakage and providing materials, tools and labor to complete the work properly and neatly.</t>
    </r>
  </si>
  <si>
    <t>Pressure Filters</t>
  </si>
  <si>
    <t>B-2-2</t>
  </si>
  <si>
    <t>B-3-2</t>
  </si>
  <si>
    <t xml:space="preserve">Grand Total for Halboos CU </t>
  </si>
  <si>
    <t>A-5-2</t>
  </si>
  <si>
    <r>
      <t xml:space="preserve">Piping works:                                                                     </t>
    </r>
    <r>
      <rPr>
        <sz val="10"/>
        <rFont val="Arial"/>
        <family val="2"/>
      </rPr>
      <t>Supply, fabricate, connect, test and operate new piping network for the alum unit. All pipes and fittings should be of CPVC materials (25mm) and drain pipes for the alum tanks with all needed modifications for installation to ensure perfect performance, testing and operating successfully.</t>
    </r>
  </si>
  <si>
    <r>
      <t>High Lift Pump (HLP)</t>
    </r>
    <r>
      <rPr>
        <sz val="10"/>
        <rFont val="Arial"/>
        <family val="2"/>
      </rPr>
      <t xml:space="preserve">
Supply, install, connect, and operate </t>
    </r>
    <r>
      <rPr>
        <b/>
        <sz val="10"/>
        <rFont val="Arial"/>
        <family val="2"/>
      </rPr>
      <t xml:space="preserve">new High Lift pump </t>
    </r>
    <r>
      <rPr>
        <sz val="10"/>
        <rFont val="Arial"/>
        <family val="2"/>
      </rPr>
      <t xml:space="preserve">(Horizontal End suction type with motor) of western origin (Italian, Spanish or equivalent), Pump Specifications (Q= 200 m3/h, H= 50 m, Bronze Impeller), the contractor should submit certificate of origin for the supplied pump as well as pump efficiency &amp; flow curve that matches the requested pump capacity.
The work includes dismantling the old pump and its connection and submit to the station's management then Installing and connecting the new pump in place with all the required electrical , piping arrangments and modifications to the inlet/outlet if exist or seen necessary. The work also includes supplying and connecting a new electrical starter (Ү - Δ) of suitable size inside the existing MDB (starter components of Schneider or equivalent brand) compatible with the new pump set to replace the old one with all the requirements for functional operation. the work also includes all accessories, fexible rubber joint of suitable size ( In + Out), washers, flanges, pressure gauges, necessary pump alignment and fixation to make the work in a proper way and according to the standards with all the requirements to achieve best electrical connection, testing and successful operation. </t>
    </r>
  </si>
  <si>
    <r>
      <t xml:space="preserve">Chlorinator:
</t>
    </r>
    <r>
      <rPr>
        <sz val="10"/>
        <rFont val="Arial"/>
        <family val="2"/>
      </rPr>
      <t xml:space="preserve">Supply, install, connect and test </t>
    </r>
    <r>
      <rPr>
        <b/>
        <sz val="10"/>
        <rFont val="Arial"/>
        <family val="2"/>
      </rPr>
      <t>new chlorinator</t>
    </r>
    <r>
      <rPr>
        <sz val="10"/>
        <rFont val="Arial"/>
        <family val="2"/>
      </rPr>
      <t xml:space="preserve"> device of capacity 2 kg/h (Alldos or equivalent western origin), with </t>
    </r>
    <r>
      <rPr>
        <b/>
        <sz val="10"/>
        <rFont val="Arial"/>
        <family val="2"/>
      </rPr>
      <t>Common liquid chlorine trap , heater, injector and copper piping wor</t>
    </r>
    <r>
      <rPr>
        <sz val="10"/>
        <rFont val="Arial"/>
        <family val="2"/>
      </rPr>
      <t>k. The work includes making the required preparation to install the new chlorinators on a proper steel frame, the unit will be connected to the existing boosting pumps. making copper and CPVC pipes connections. The price includes all required materials, pipes, labor and accessories for installation, implementation, testing and operation the chlorinator functionally and successfully.</t>
    </r>
  </si>
  <si>
    <r>
      <t xml:space="preserve">Hypo Mixer and Tank:
</t>
    </r>
    <r>
      <rPr>
        <sz val="10"/>
        <rFont val="Arial"/>
        <family val="2"/>
      </rPr>
      <t>Supply, install, connect and test new mixer of specifications 0.37kW, 230V, 940rpm, 1.5 m length stainless steel shaft and propeller. The work includes supplying and installing new PVC tank of 2 m3 capacity, making the required preparation to install the new mixer with the new tank within a steel frame, putting hard plastic sheet under the tank for more support and painting the frame with anti rust and oil paint, making electrical connection. The price includes all required materials, CPVC pipes, labor and accessories for installation, implementation, testing and operation functionally and successfully.</t>
    </r>
  </si>
  <si>
    <r>
      <t>Dosing Pump:</t>
    </r>
    <r>
      <rPr>
        <sz val="10"/>
        <rFont val="Arial"/>
        <family val="2"/>
      </rPr>
      <t xml:space="preserve">
Supply, install, connect and test new dosing pump of capacity (Q=200-220 l/h, H=5-10 bar, 380V) Grundfos or another western origin, with </t>
    </r>
    <r>
      <rPr>
        <b/>
        <sz val="10"/>
        <rFont val="Arial"/>
        <family val="2"/>
      </rPr>
      <t xml:space="preserve">new  electrical starter </t>
    </r>
    <r>
      <rPr>
        <sz val="10"/>
        <rFont val="Arial"/>
        <family val="2"/>
      </rPr>
      <t>compatible with the new components. The work includes all required CPVC piping and fittings, electrical connections, flexible hoses with proper fixation, needed modification for installation to ensure perfect performance, testing and operating successfully.</t>
    </r>
  </si>
  <si>
    <r>
      <t>Boosting Pump:</t>
    </r>
    <r>
      <rPr>
        <sz val="10"/>
        <rFont val="Arial"/>
        <family val="2"/>
      </rPr>
      <t xml:space="preserve">
Supply, install, connect and test new boosting pump of capacity (Q: 2 - 4 m3/h; H= 60-80 m), Caprari or Grundfos  brand or other western origin, to be injecting inside the settling tank and the transmission line. The work includes making all the required preparations to install the new pump with the new network of CPVC pipes of 40 mm for inlet and 25 mm for outlet, supplying and installing new starters, ball valves, cabling and making all required connection. The price also includes all required materials, labor and accessories for installation, implementation, testing and operation functionally and successfully.</t>
    </r>
  </si>
  <si>
    <t>May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</si>
</sst>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15">
    <font>
      <sz val="11"/>
      <color theme="1"/>
      <name val="Calibri"/>
      <family val="2"/>
      <charset val="178"/>
      <scheme val="minor"/>
    </font>
    <font>
      <sz val="11"/>
      <color indexed="8"/>
      <name val="Calibri"/>
      <family val="2"/>
      <charset val="178"/>
    </font>
    <font>
      <b/>
      <sz val="16"/>
      <color indexed="8"/>
      <name val="Arial"/>
      <family val="2"/>
    </font>
    <font>
      <b/>
      <sz val="20"/>
      <color indexed="8"/>
      <name val="Arial"/>
      <family val="2"/>
    </font>
    <font>
      <b/>
      <sz val="10"/>
      <color indexed="8"/>
      <name val="Arial"/>
      <family val="2"/>
    </font>
    <font>
      <sz val="10"/>
      <color indexed="8"/>
      <name val="Arial"/>
      <family val="2"/>
    </font>
    <font>
      <sz val="10"/>
      <name val="Arial"/>
      <family val="2"/>
    </font>
    <font>
      <b/>
      <sz val="11"/>
      <color indexed="8"/>
      <name val="Arial"/>
      <family val="2"/>
    </font>
    <font>
      <b/>
      <sz val="10"/>
      <name val="Arial"/>
      <family val="2"/>
    </font>
    <font>
      <b/>
      <sz val="16"/>
      <name val="Arial"/>
      <family val="2"/>
    </font>
    <font>
      <sz val="16"/>
      <name val="Arial"/>
      <family val="2"/>
    </font>
    <font>
      <sz val="10"/>
      <color rgb="FFFF0000"/>
      <name val="Arial"/>
      <family val="2"/>
    </font>
    <font>
      <b/>
      <sz val="10"/>
      <color indexed="10"/>
      <name val="Arial"/>
      <family val="2"/>
    </font>
    <font>
      <b/>
      <sz val="10"/>
      <color rgb="FFFF0000"/>
      <name val="Arial"/>
      <family val="2"/>
    </font>
    <font>
      <b/>
      <sz val="11"/>
      <name val="Arial"/>
      <family val="2"/>
    </font>
  </fonts>
  <fills count="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0" tint="-0.249977111117893"/>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80">
    <xf numFmtId="0" fontId="0" fillId="0" borderId="0" xfId="0"/>
    <xf numFmtId="0" fontId="4" fillId="2" borderId="2" xfId="0" applyFont="1" applyFill="1" applyBorder="1" applyAlignment="1" applyProtection="1">
      <alignment horizontal="center" vertical="center" wrapText="1"/>
    </xf>
    <xf numFmtId="0" fontId="5" fillId="0" borderId="3" xfId="0" applyFont="1" applyBorder="1" applyAlignment="1" applyProtection="1">
      <alignment horizontal="center" vertical="center"/>
      <protection locked="0"/>
    </xf>
    <xf numFmtId="0" fontId="5" fillId="0" borderId="3" xfId="0" applyFont="1" applyBorder="1" applyAlignment="1" applyProtection="1">
      <alignment horizontal="center" vertical="center" wrapText="1"/>
      <protection locked="0"/>
    </xf>
    <xf numFmtId="0" fontId="5" fillId="0" borderId="0" xfId="0" applyFont="1" applyAlignment="1" applyProtection="1">
      <alignment vertical="center"/>
      <protection locked="0"/>
    </xf>
    <xf numFmtId="0" fontId="8" fillId="0" borderId="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49" fontId="6" fillId="4" borderId="3" xfId="0" applyNumberFormat="1" applyFont="1" applyFill="1" applyBorder="1" applyAlignment="1" applyProtection="1">
      <alignment horizontal="center" vertical="center" wrapText="1"/>
      <protection locked="0"/>
    </xf>
    <xf numFmtId="0" fontId="11" fillId="0" borderId="0" xfId="0" applyFont="1" applyAlignment="1" applyProtection="1">
      <alignment vertical="center"/>
      <protection locked="0"/>
    </xf>
    <xf numFmtId="0" fontId="8" fillId="4" borderId="3" xfId="0" applyFont="1" applyFill="1" applyBorder="1" applyAlignment="1">
      <alignment horizontal="left" vertical="top" wrapText="1"/>
    </xf>
    <xf numFmtId="0" fontId="6" fillId="4" borderId="3" xfId="0" applyFont="1" applyFill="1" applyBorder="1" applyAlignment="1">
      <alignment horizontal="left" vertical="top" wrapText="1"/>
    </xf>
    <xf numFmtId="0" fontId="4" fillId="2" borderId="8"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protection locked="0"/>
    </xf>
    <xf numFmtId="49" fontId="8" fillId="4" borderId="3" xfId="0" applyNumberFormat="1" applyFont="1" applyFill="1" applyBorder="1" applyAlignment="1" applyProtection="1">
      <alignment horizontal="center" vertical="center" wrapText="1"/>
      <protection locked="0"/>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8" fillId="0" borderId="3"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0" fontId="7" fillId="4" borderId="9" xfId="0" applyFont="1" applyFill="1" applyBorder="1" applyAlignment="1">
      <alignment horizontal="left" vertical="top" wrapText="1"/>
    </xf>
    <xf numFmtId="0" fontId="7" fillId="0" borderId="3" xfId="0" applyFont="1" applyBorder="1" applyAlignment="1" applyProtection="1">
      <alignment horizontal="right" vertical="top"/>
      <protection locked="0"/>
    </xf>
    <xf numFmtId="0" fontId="4" fillId="0" borderId="3" xfId="0" applyFont="1" applyBorder="1" applyAlignment="1" applyProtection="1">
      <alignment horizontal="right" vertical="top" wrapText="1"/>
    </xf>
    <xf numFmtId="0" fontId="4" fillId="0" borderId="3" xfId="0" applyFont="1" applyBorder="1" applyAlignment="1" applyProtection="1">
      <alignment horizontal="right" vertical="top"/>
      <protection locked="0"/>
    </xf>
    <xf numFmtId="0" fontId="4" fillId="4" borderId="3" xfId="0" applyFont="1" applyFill="1" applyBorder="1" applyAlignment="1">
      <alignment horizontal="left" vertical="top" wrapText="1"/>
    </xf>
    <xf numFmtId="0" fontId="5" fillId="0" borderId="0" xfId="0" applyFont="1" applyFill="1" applyAlignment="1" applyProtection="1">
      <alignment vertical="center"/>
      <protection locked="0"/>
    </xf>
    <xf numFmtId="0" fontId="4" fillId="0" borderId="3"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left" vertical="top"/>
      <protection locked="0"/>
    </xf>
    <xf numFmtId="0" fontId="8" fillId="0" borderId="3" xfId="0" applyFont="1" applyFill="1" applyBorder="1" applyAlignment="1" applyProtection="1">
      <alignment horizontal="right" vertical="top" wrapText="1"/>
    </xf>
    <xf numFmtId="0" fontId="8" fillId="0" borderId="3" xfId="0" applyFont="1" applyBorder="1" applyAlignment="1" applyProtection="1">
      <alignment horizontal="right" vertical="top" wrapText="1"/>
      <protection locked="0"/>
    </xf>
    <xf numFmtId="0" fontId="7" fillId="0" borderId="3" xfId="0" applyFont="1" applyBorder="1" applyAlignment="1" applyProtection="1">
      <alignment horizontal="right" vertical="top" wrapText="1"/>
      <protection locked="0"/>
    </xf>
    <xf numFmtId="165" fontId="13" fillId="2" borderId="3" xfId="1" applyNumberFormat="1" applyFont="1" applyFill="1" applyBorder="1" applyAlignment="1" applyProtection="1">
      <alignment vertical="center" readingOrder="1"/>
      <protection locked="0"/>
    </xf>
    <xf numFmtId="0" fontId="4" fillId="2" borderId="1" xfId="0" applyFont="1" applyFill="1" applyBorder="1" applyAlignment="1" applyProtection="1">
      <alignment horizontal="center" vertical="center" wrapText="1"/>
    </xf>
    <xf numFmtId="0" fontId="5" fillId="0" borderId="3" xfId="0" applyFont="1" applyBorder="1" applyAlignment="1" applyProtection="1">
      <alignment horizontal="center" vertical="center"/>
      <protection locked="0"/>
    </xf>
    <xf numFmtId="3" fontId="5" fillId="3" borderId="3" xfId="0" applyNumberFormat="1" applyFont="1" applyFill="1" applyBorder="1" applyAlignment="1" applyProtection="1">
      <alignment horizontal="center" vertical="center" wrapText="1"/>
      <protection locked="0"/>
    </xf>
    <xf numFmtId="3" fontId="5" fillId="0" borderId="3" xfId="0" applyNumberFormat="1" applyFont="1" applyBorder="1" applyAlignment="1" applyProtection="1">
      <alignment horizontal="center" vertical="center" wrapText="1"/>
    </xf>
    <xf numFmtId="3" fontId="6" fillId="3" borderId="3" xfId="0" applyNumberFormat="1" applyFont="1" applyFill="1" applyBorder="1" applyAlignment="1" applyProtection="1">
      <alignment horizontal="center" vertical="center" wrapText="1"/>
      <protection locked="0"/>
    </xf>
    <xf numFmtId="3" fontId="5" fillId="3" borderId="3" xfId="0" applyNumberFormat="1" applyFont="1" applyFill="1" applyBorder="1" applyAlignment="1" applyProtection="1">
      <alignment horizontal="center" vertical="center"/>
      <protection locked="0"/>
    </xf>
    <xf numFmtId="3" fontId="4" fillId="2" borderId="3" xfId="0" applyNumberFormat="1" applyFont="1" applyFill="1" applyBorder="1" applyAlignment="1" applyProtection="1">
      <alignment horizontal="center" vertical="center" wrapText="1"/>
    </xf>
    <xf numFmtId="3" fontId="5" fillId="0" borderId="3" xfId="0" applyNumberFormat="1" applyFont="1" applyBorder="1" applyAlignment="1" applyProtection="1">
      <alignment horizontal="center" vertical="center"/>
      <protection locked="0"/>
    </xf>
    <xf numFmtId="3" fontId="5" fillId="0" borderId="3" xfId="0" applyNumberFormat="1" applyFont="1" applyBorder="1" applyAlignment="1" applyProtection="1">
      <alignment horizontal="center" vertical="center" wrapText="1"/>
      <protection locked="0"/>
    </xf>
    <xf numFmtId="3" fontId="4" fillId="5" borderId="3" xfId="0" applyNumberFormat="1" applyFont="1" applyFill="1" applyBorder="1" applyAlignment="1" applyProtection="1">
      <alignment horizontal="center" vertical="center" wrapText="1"/>
    </xf>
    <xf numFmtId="3" fontId="5" fillId="0" borderId="4" xfId="0" applyNumberFormat="1" applyFont="1" applyFill="1" applyBorder="1" applyAlignment="1" applyProtection="1">
      <alignment horizontal="center" vertical="center" wrapText="1"/>
      <protection locked="0"/>
    </xf>
    <xf numFmtId="3" fontId="5" fillId="0" borderId="5" xfId="0" applyNumberFormat="1" applyFont="1" applyFill="1" applyBorder="1" applyAlignment="1" applyProtection="1">
      <alignment horizontal="center" vertical="center" wrapText="1"/>
      <protection locked="0"/>
    </xf>
    <xf numFmtId="3" fontId="5" fillId="0" borderId="6" xfId="0" applyNumberFormat="1" applyFont="1" applyFill="1" applyBorder="1" applyAlignment="1" applyProtection="1">
      <alignment horizontal="center" vertical="center" wrapText="1"/>
      <protection locked="0"/>
    </xf>
    <xf numFmtId="3" fontId="5" fillId="0" borderId="6" xfId="0" applyNumberFormat="1" applyFont="1" applyBorder="1" applyAlignment="1" applyProtection="1">
      <alignment horizontal="center" vertical="center" wrapText="1"/>
    </xf>
    <xf numFmtId="3" fontId="5" fillId="0" borderId="4" xfId="0" applyNumberFormat="1" applyFont="1" applyBorder="1" applyAlignment="1" applyProtection="1">
      <alignment horizontal="center" vertical="center" wrapText="1"/>
    </xf>
    <xf numFmtId="3" fontId="5" fillId="0" borderId="5" xfId="0" applyNumberFormat="1" applyFont="1" applyBorder="1" applyAlignment="1" applyProtection="1">
      <alignment horizontal="center" vertical="center" wrapText="1"/>
    </xf>
    <xf numFmtId="3" fontId="7" fillId="2" borderId="3" xfId="0" applyNumberFormat="1" applyFont="1" applyFill="1" applyBorder="1" applyAlignment="1" applyProtection="1">
      <alignment horizontal="center" vertical="center" wrapText="1"/>
    </xf>
    <xf numFmtId="0" fontId="13" fillId="4" borderId="3" xfId="0" applyFont="1" applyFill="1" applyBorder="1" applyAlignment="1">
      <alignment horizontal="left" vertical="top" wrapText="1"/>
    </xf>
    <xf numFmtId="0" fontId="5" fillId="0" borderId="3" xfId="0" applyFont="1" applyBorder="1" applyAlignment="1" applyProtection="1">
      <alignment horizontal="center" vertical="center"/>
      <protection locked="0"/>
    </xf>
    <xf numFmtId="0" fontId="8" fillId="0" borderId="4" xfId="0" applyFont="1" applyFill="1" applyBorder="1" applyAlignment="1">
      <alignment horizontal="justify" vertical="top" wrapText="1"/>
    </xf>
    <xf numFmtId="0" fontId="8" fillId="4" borderId="3" xfId="0" applyFont="1" applyFill="1" applyBorder="1" applyAlignment="1">
      <alignment horizontal="justify" vertical="top" wrapText="1"/>
    </xf>
    <xf numFmtId="0" fontId="11" fillId="0" borderId="3" xfId="0" applyFont="1" applyFill="1" applyBorder="1" applyAlignment="1" applyProtection="1">
      <alignment horizontal="center" vertical="center"/>
      <protection locked="0"/>
    </xf>
    <xf numFmtId="0" fontId="11" fillId="0" borderId="0" xfId="0" applyFont="1" applyFill="1" applyAlignment="1" applyProtection="1">
      <alignment vertical="center"/>
      <protection locked="0"/>
    </xf>
    <xf numFmtId="0" fontId="8" fillId="0" borderId="3" xfId="0" applyFont="1" applyFill="1" applyBorder="1" applyAlignment="1" applyProtection="1">
      <alignment horizontal="center" vertical="center"/>
      <protection locked="0"/>
    </xf>
    <xf numFmtId="0" fontId="14" fillId="0" borderId="3" xfId="0" applyFont="1" applyFill="1" applyBorder="1" applyAlignment="1" applyProtection="1">
      <alignment horizontal="left" vertical="top"/>
      <protection locked="0"/>
    </xf>
    <xf numFmtId="3" fontId="5" fillId="0" borderId="4" xfId="0" applyNumberFormat="1" applyFont="1" applyBorder="1" applyAlignment="1" applyProtection="1">
      <alignment horizontal="center" vertical="center" wrapText="1"/>
    </xf>
    <xf numFmtId="3" fontId="5" fillId="0" borderId="5" xfId="0" applyNumberFormat="1" applyFont="1" applyBorder="1" applyAlignment="1" applyProtection="1">
      <alignment horizontal="center" vertical="center" wrapText="1"/>
    </xf>
    <xf numFmtId="3" fontId="5" fillId="0" borderId="6" xfId="0" applyNumberFormat="1" applyFont="1" applyBorder="1" applyAlignment="1" applyProtection="1">
      <alignment horizontal="center" vertical="center" wrapText="1"/>
    </xf>
    <xf numFmtId="0" fontId="3" fillId="0" borderId="0" xfId="0" applyFont="1" applyAlignment="1" applyProtection="1">
      <alignment horizontal="center" vertical="center" wrapText="1"/>
    </xf>
    <xf numFmtId="0" fontId="2" fillId="0" borderId="0" xfId="0" applyFont="1" applyAlignment="1" applyProtection="1">
      <alignment horizontal="center" vertical="center" wrapText="1"/>
    </xf>
    <xf numFmtId="0" fontId="4" fillId="0" borderId="0" xfId="0" applyFont="1" applyAlignment="1" applyProtection="1">
      <alignment horizontal="center" vertical="center" wrapText="1"/>
    </xf>
    <xf numFmtId="0" fontId="9" fillId="0" borderId="0" xfId="0" applyFont="1" applyAlignment="1" applyProtection="1">
      <alignment horizontal="center" vertical="center" wrapText="1"/>
      <protection locked="0"/>
    </xf>
    <xf numFmtId="49" fontId="10" fillId="0" borderId="0" xfId="0" applyNumberFormat="1" applyFont="1" applyAlignment="1" applyProtection="1">
      <alignment horizontal="center" vertical="center" wrapText="1"/>
      <protection locked="0"/>
    </xf>
    <xf numFmtId="0" fontId="12" fillId="0" borderId="7" xfId="0" applyFont="1" applyBorder="1" applyAlignment="1" applyProtection="1">
      <alignment horizontal="center" vertical="center" wrapText="1"/>
    </xf>
    <xf numFmtId="0" fontId="12" fillId="0" borderId="0" xfId="0" applyFont="1" applyBorder="1" applyAlignment="1" applyProtection="1">
      <alignment horizontal="center" vertical="center" wrapText="1"/>
    </xf>
    <xf numFmtId="3" fontId="5" fillId="0" borderId="4" xfId="0" applyNumberFormat="1" applyFont="1" applyBorder="1" applyAlignment="1" applyProtection="1">
      <alignment horizontal="center" vertical="center" wrapText="1"/>
      <protection locked="0"/>
    </xf>
    <xf numFmtId="3" fontId="5" fillId="0" borderId="5" xfId="0" applyNumberFormat="1" applyFont="1" applyBorder="1" applyAlignment="1" applyProtection="1">
      <alignment horizontal="center" vertical="center" wrapText="1"/>
      <protection locked="0"/>
    </xf>
    <xf numFmtId="3" fontId="5" fillId="0" borderId="6" xfId="0" applyNumberFormat="1" applyFont="1" applyBorder="1" applyAlignment="1" applyProtection="1">
      <alignment horizontal="center" vertical="center" wrapText="1"/>
      <protection locked="0"/>
    </xf>
    <xf numFmtId="3" fontId="5" fillId="0" borderId="4" xfId="0" applyNumberFormat="1" applyFont="1" applyFill="1" applyBorder="1" applyAlignment="1" applyProtection="1">
      <alignment horizontal="center" vertical="center" wrapText="1"/>
      <protection locked="0"/>
    </xf>
    <xf numFmtId="3" fontId="5" fillId="0" borderId="5" xfId="0" applyNumberFormat="1" applyFont="1" applyFill="1" applyBorder="1" applyAlignment="1" applyProtection="1">
      <alignment horizontal="center" vertical="center" wrapText="1"/>
      <protection locked="0"/>
    </xf>
    <xf numFmtId="3" fontId="5" fillId="0" borderId="6" xfId="0" applyNumberFormat="1" applyFont="1" applyFill="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3" fontId="5" fillId="0" borderId="4" xfId="0" applyNumberFormat="1" applyFont="1" applyBorder="1" applyAlignment="1" applyProtection="1">
      <alignment horizontal="center" vertical="center"/>
      <protection locked="0"/>
    </xf>
    <xf numFmtId="3" fontId="5" fillId="0" borderId="5" xfId="0" applyNumberFormat="1" applyFont="1" applyBorder="1" applyAlignment="1" applyProtection="1">
      <alignment horizontal="center" vertical="center"/>
      <protection locked="0"/>
    </xf>
    <xf numFmtId="3" fontId="5" fillId="0" borderId="6" xfId="0" applyNumberFormat="1"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tabSelected="1" topLeftCell="A55" zoomScaleNormal="100" zoomScaleSheetLayoutView="50" workbookViewId="0">
      <selection activeCell="B83" sqref="B83"/>
    </sheetView>
  </sheetViews>
  <sheetFormatPr defaultRowHeight="12.75"/>
  <cols>
    <col min="1" max="1" width="7.7109375" style="26" customWidth="1"/>
    <col min="2" max="2" width="52.5703125" style="27" customWidth="1"/>
    <col min="3" max="3" width="7.7109375" style="26" customWidth="1"/>
    <col min="4" max="4" width="10.7109375" style="26" customWidth="1"/>
    <col min="5" max="6" width="14.5703125" style="26" customWidth="1"/>
    <col min="7" max="16384" width="9.140625" style="4"/>
  </cols>
  <sheetData>
    <row r="1" spans="1:13" ht="99.95" customHeight="1">
      <c r="A1" s="60" t="s">
        <v>6</v>
      </c>
      <c r="B1" s="60"/>
      <c r="C1" s="60"/>
      <c r="D1" s="60"/>
      <c r="E1" s="60"/>
      <c r="F1" s="60"/>
    </row>
    <row r="2" spans="1:13" ht="99.95" customHeight="1">
      <c r="A2" s="61" t="s">
        <v>5</v>
      </c>
      <c r="B2" s="61"/>
      <c r="C2" s="61"/>
      <c r="D2" s="61"/>
      <c r="E2" s="61"/>
      <c r="F2" s="61"/>
    </row>
    <row r="3" spans="1:13" ht="99.95" customHeight="1">
      <c r="A3" s="62"/>
      <c r="B3" s="62"/>
      <c r="C3" s="62"/>
      <c r="D3" s="62"/>
      <c r="E3" s="62"/>
      <c r="F3" s="62"/>
    </row>
    <row r="4" spans="1:13" ht="99.95" customHeight="1">
      <c r="A4" s="62"/>
      <c r="B4" s="62"/>
      <c r="C4" s="62"/>
      <c r="D4" s="62"/>
      <c r="E4" s="62"/>
      <c r="F4" s="62"/>
    </row>
    <row r="5" spans="1:13" ht="99.95" customHeight="1">
      <c r="A5" s="62"/>
      <c r="B5" s="62"/>
      <c r="C5" s="62"/>
      <c r="D5" s="62"/>
      <c r="E5" s="62"/>
      <c r="F5" s="62"/>
    </row>
    <row r="6" spans="1:13" ht="99.95" customHeight="1">
      <c r="A6" s="63" t="s">
        <v>47</v>
      </c>
      <c r="B6" s="63"/>
      <c r="C6" s="63"/>
      <c r="D6" s="63"/>
      <c r="E6" s="63"/>
      <c r="F6" s="63"/>
    </row>
    <row r="7" spans="1:13" ht="99.95" customHeight="1">
      <c r="A7" s="63" t="s">
        <v>48</v>
      </c>
      <c r="B7" s="63"/>
      <c r="C7" s="63"/>
      <c r="D7" s="63"/>
      <c r="E7" s="63"/>
      <c r="F7" s="63"/>
    </row>
    <row r="8" spans="1:13" ht="99.95" customHeight="1">
      <c r="A8" s="64" t="s">
        <v>83</v>
      </c>
      <c r="B8" s="64"/>
      <c r="C8" s="64"/>
      <c r="D8" s="64"/>
      <c r="E8" s="64"/>
      <c r="F8" s="64"/>
      <c r="K8" s="4" t="s">
        <v>11</v>
      </c>
      <c r="M8" s="4" t="s">
        <v>11</v>
      </c>
    </row>
    <row r="9" spans="1:13" ht="20.25" customHeight="1">
      <c r="A9" s="63" t="s">
        <v>47</v>
      </c>
      <c r="B9" s="63"/>
      <c r="C9" s="63"/>
      <c r="D9" s="63"/>
      <c r="E9" s="63"/>
      <c r="F9" s="63"/>
    </row>
    <row r="10" spans="1:13" ht="20.25" customHeight="1">
      <c r="A10" s="63" t="s">
        <v>48</v>
      </c>
      <c r="B10" s="63"/>
      <c r="C10" s="63"/>
      <c r="D10" s="63"/>
      <c r="E10" s="63"/>
      <c r="F10" s="63"/>
    </row>
    <row r="11" spans="1:13" ht="13.5" thickBot="1">
      <c r="A11" s="65"/>
      <c r="B11" s="66"/>
      <c r="C11" s="65"/>
      <c r="D11" s="65"/>
      <c r="E11" s="65"/>
      <c r="F11" s="65"/>
    </row>
    <row r="12" spans="1:13" ht="26.25" thickBot="1">
      <c r="A12" s="11" t="s">
        <v>0</v>
      </c>
      <c r="B12" s="32" t="s">
        <v>1</v>
      </c>
      <c r="C12" s="1" t="s">
        <v>2</v>
      </c>
      <c r="D12" s="1" t="s">
        <v>3</v>
      </c>
      <c r="E12" s="1" t="s">
        <v>20</v>
      </c>
      <c r="F12" s="1" t="s">
        <v>21</v>
      </c>
    </row>
    <row r="13" spans="1:13" ht="15">
      <c r="A13" s="5" t="s">
        <v>12</v>
      </c>
      <c r="B13" s="19" t="s">
        <v>51</v>
      </c>
      <c r="C13" s="2"/>
      <c r="D13" s="2"/>
      <c r="E13" s="2"/>
      <c r="F13" s="2"/>
    </row>
    <row r="14" spans="1:13">
      <c r="A14" s="5" t="s">
        <v>13</v>
      </c>
      <c r="B14" s="23" t="s">
        <v>22</v>
      </c>
      <c r="C14" s="2"/>
      <c r="D14" s="2"/>
      <c r="E14" s="2"/>
      <c r="F14" s="2"/>
    </row>
    <row r="15" spans="1:13" ht="94.5" customHeight="1">
      <c r="A15" s="6" t="s">
        <v>24</v>
      </c>
      <c r="B15" s="17" t="s">
        <v>53</v>
      </c>
      <c r="C15" s="34" t="s">
        <v>52</v>
      </c>
      <c r="D15" s="34">
        <v>4</v>
      </c>
      <c r="E15" s="34">
        <v>0</v>
      </c>
      <c r="F15" s="35">
        <f>E15*D15</f>
        <v>0</v>
      </c>
      <c r="J15" s="4" t="s">
        <v>11</v>
      </c>
    </row>
    <row r="16" spans="1:13" ht="297.75" customHeight="1">
      <c r="A16" s="6" t="s">
        <v>25</v>
      </c>
      <c r="B16" s="18" t="s">
        <v>56</v>
      </c>
      <c r="C16" s="34" t="s">
        <v>9</v>
      </c>
      <c r="D16" s="34">
        <v>1</v>
      </c>
      <c r="E16" s="34">
        <v>0</v>
      </c>
      <c r="F16" s="35">
        <f>E16*D16</f>
        <v>0</v>
      </c>
    </row>
    <row r="17" spans="1:14">
      <c r="A17" s="3"/>
      <c r="B17" s="21" t="s">
        <v>4</v>
      </c>
      <c r="C17" s="57"/>
      <c r="D17" s="58"/>
      <c r="E17" s="59"/>
      <c r="F17" s="38">
        <f>SUM(F15:F16)</f>
        <v>0</v>
      </c>
    </row>
    <row r="18" spans="1:14">
      <c r="A18" s="5" t="s">
        <v>14</v>
      </c>
      <c r="B18" s="17" t="s">
        <v>23</v>
      </c>
      <c r="C18" s="39"/>
      <c r="D18" s="39"/>
      <c r="E18" s="39"/>
      <c r="F18" s="39"/>
    </row>
    <row r="19" spans="1:14" ht="161.25" customHeight="1">
      <c r="A19" s="6" t="s">
        <v>26</v>
      </c>
      <c r="B19" s="9" t="s">
        <v>55</v>
      </c>
      <c r="C19" s="34" t="s">
        <v>9</v>
      </c>
      <c r="D19" s="34">
        <v>2</v>
      </c>
      <c r="E19" s="34">
        <v>0</v>
      </c>
      <c r="F19" s="35">
        <f>E19*D19</f>
        <v>0</v>
      </c>
    </row>
    <row r="20" spans="1:14" ht="40.5" customHeight="1">
      <c r="A20" s="6" t="s">
        <v>27</v>
      </c>
      <c r="B20" s="9" t="s">
        <v>54</v>
      </c>
      <c r="C20" s="34" t="s">
        <v>9</v>
      </c>
      <c r="D20" s="34">
        <v>1</v>
      </c>
      <c r="E20" s="34">
        <v>0</v>
      </c>
      <c r="F20" s="35">
        <f>E20*D20</f>
        <v>0</v>
      </c>
      <c r="J20" s="8"/>
      <c r="M20" s="4" t="s">
        <v>11</v>
      </c>
    </row>
    <row r="21" spans="1:14">
      <c r="A21" s="3"/>
      <c r="B21" s="21" t="s">
        <v>4</v>
      </c>
      <c r="C21" s="57"/>
      <c r="D21" s="58"/>
      <c r="E21" s="59"/>
      <c r="F21" s="38">
        <f>SUM(F19:F20)</f>
        <v>0</v>
      </c>
    </row>
    <row r="22" spans="1:14">
      <c r="A22" s="5" t="s">
        <v>15</v>
      </c>
      <c r="B22" s="17" t="s">
        <v>49</v>
      </c>
      <c r="C22" s="67"/>
      <c r="D22" s="68"/>
      <c r="E22" s="69"/>
      <c r="F22" s="40"/>
    </row>
    <row r="23" spans="1:14" ht="92.25" customHeight="1">
      <c r="A23" s="6" t="s">
        <v>28</v>
      </c>
      <c r="B23" s="9" t="s">
        <v>77</v>
      </c>
      <c r="C23" s="34" t="s">
        <v>10</v>
      </c>
      <c r="D23" s="34" t="s">
        <v>10</v>
      </c>
      <c r="E23" s="34">
        <v>0</v>
      </c>
      <c r="F23" s="40">
        <v>0</v>
      </c>
    </row>
    <row r="24" spans="1:14">
      <c r="A24" s="3"/>
      <c r="B24" s="21" t="s">
        <v>4</v>
      </c>
      <c r="C24" s="57"/>
      <c r="D24" s="58"/>
      <c r="E24" s="59"/>
      <c r="F24" s="38">
        <f>SUM(F23:F23)</f>
        <v>0</v>
      </c>
    </row>
    <row r="25" spans="1:14">
      <c r="A25" s="5" t="s">
        <v>16</v>
      </c>
      <c r="B25" s="17" t="s">
        <v>19</v>
      </c>
      <c r="C25" s="67"/>
      <c r="D25" s="68"/>
      <c r="E25" s="69"/>
      <c r="F25" s="40"/>
    </row>
    <row r="26" spans="1:14" ht="296.25" customHeight="1">
      <c r="A26" s="6" t="s">
        <v>29</v>
      </c>
      <c r="B26" s="9" t="s">
        <v>78</v>
      </c>
      <c r="C26" s="34" t="s">
        <v>9</v>
      </c>
      <c r="D26" s="34">
        <v>1</v>
      </c>
      <c r="E26" s="34">
        <v>0</v>
      </c>
      <c r="F26" s="40">
        <f>E26*D26</f>
        <v>0</v>
      </c>
      <c r="H26" s="4" t="s">
        <v>11</v>
      </c>
      <c r="I26" s="4" t="s">
        <v>11</v>
      </c>
      <c r="J26" s="4" t="s">
        <v>11</v>
      </c>
      <c r="K26" s="4" t="s">
        <v>11</v>
      </c>
      <c r="L26" s="4" t="s">
        <v>11</v>
      </c>
      <c r="M26" s="4" t="s">
        <v>11</v>
      </c>
      <c r="N26" s="4" t="s">
        <v>11</v>
      </c>
    </row>
    <row r="27" spans="1:14">
      <c r="A27" s="3"/>
      <c r="B27" s="21" t="s">
        <v>4</v>
      </c>
      <c r="C27" s="57"/>
      <c r="D27" s="58"/>
      <c r="E27" s="59"/>
      <c r="F27" s="38">
        <f>SUM(F26:F26)</f>
        <v>0</v>
      </c>
    </row>
    <row r="28" spans="1:14">
      <c r="A28" s="5" t="s">
        <v>30</v>
      </c>
      <c r="B28" s="17" t="s">
        <v>31</v>
      </c>
      <c r="C28" s="67"/>
      <c r="D28" s="68"/>
      <c r="E28" s="69"/>
      <c r="F28" s="40"/>
    </row>
    <row r="29" spans="1:14" ht="133.5" customHeight="1">
      <c r="A29" s="6" t="s">
        <v>32</v>
      </c>
      <c r="B29" s="9" t="s">
        <v>57</v>
      </c>
      <c r="C29" s="34" t="s">
        <v>9</v>
      </c>
      <c r="D29" s="34">
        <v>3</v>
      </c>
      <c r="E29" s="34">
        <v>0</v>
      </c>
      <c r="F29" s="35">
        <f>E29*D29</f>
        <v>0</v>
      </c>
    </row>
    <row r="30" spans="1:14" ht="90.75" customHeight="1">
      <c r="A30" s="6" t="s">
        <v>76</v>
      </c>
      <c r="B30" s="9" t="s">
        <v>58</v>
      </c>
      <c r="C30" s="34" t="s">
        <v>17</v>
      </c>
      <c r="D30" s="34">
        <v>32</v>
      </c>
      <c r="E30" s="34">
        <v>0</v>
      </c>
      <c r="F30" s="35">
        <f t="shared" ref="F30" si="0">E30*D30</f>
        <v>0</v>
      </c>
    </row>
    <row r="31" spans="1:14" s="24" customFormat="1">
      <c r="A31" s="12"/>
      <c r="B31" s="28" t="s">
        <v>4</v>
      </c>
      <c r="C31" s="70"/>
      <c r="D31" s="71"/>
      <c r="E31" s="72"/>
      <c r="F31" s="41">
        <f>SUM(F29:F30)</f>
        <v>0</v>
      </c>
    </row>
    <row r="32" spans="1:14">
      <c r="A32" s="5" t="s">
        <v>33</v>
      </c>
      <c r="B32" s="17" t="s">
        <v>18</v>
      </c>
      <c r="C32" s="34"/>
      <c r="D32" s="34"/>
      <c r="E32" s="34"/>
      <c r="F32" s="35"/>
    </row>
    <row r="33" spans="1:12" ht="151.5" customHeight="1">
      <c r="A33" s="6" t="s">
        <v>34</v>
      </c>
      <c r="B33" s="9" t="s">
        <v>79</v>
      </c>
      <c r="C33" s="36" t="s">
        <v>9</v>
      </c>
      <c r="D33" s="37">
        <v>2</v>
      </c>
      <c r="E33" s="37">
        <v>0</v>
      </c>
      <c r="F33" s="35">
        <f>E33*D33</f>
        <v>0</v>
      </c>
    </row>
    <row r="34" spans="1:12">
      <c r="A34" s="7"/>
      <c r="B34" s="29" t="s">
        <v>4</v>
      </c>
      <c r="C34" s="42"/>
      <c r="D34" s="43"/>
      <c r="E34" s="44"/>
      <c r="F34" s="41">
        <f>SUM(F33:F33)</f>
        <v>0</v>
      </c>
    </row>
    <row r="35" spans="1:12">
      <c r="A35" s="13" t="s">
        <v>35</v>
      </c>
      <c r="B35" s="17" t="s">
        <v>59</v>
      </c>
      <c r="C35" s="42"/>
      <c r="D35" s="43"/>
      <c r="E35" s="44"/>
      <c r="F35" s="35"/>
    </row>
    <row r="36" spans="1:12" ht="146.25" customHeight="1">
      <c r="A36" s="7" t="s">
        <v>36</v>
      </c>
      <c r="B36" s="51" t="s">
        <v>80</v>
      </c>
      <c r="C36" s="34" t="s">
        <v>9</v>
      </c>
      <c r="D36" s="34">
        <v>2</v>
      </c>
      <c r="E36" s="34">
        <v>0</v>
      </c>
      <c r="F36" s="35">
        <f>E36*D36</f>
        <v>0</v>
      </c>
    </row>
    <row r="37" spans="1:12" ht="116.25" customHeight="1">
      <c r="A37" s="3" t="s">
        <v>60</v>
      </c>
      <c r="B37" s="52" t="s">
        <v>81</v>
      </c>
      <c r="C37" s="34" t="s">
        <v>9</v>
      </c>
      <c r="D37" s="34">
        <v>2</v>
      </c>
      <c r="E37" s="34">
        <v>0</v>
      </c>
      <c r="F37" s="45">
        <f t="shared" ref="F37" si="1">E37*D37</f>
        <v>0</v>
      </c>
    </row>
    <row r="38" spans="1:12">
      <c r="A38" s="3"/>
      <c r="B38" s="21" t="s">
        <v>4</v>
      </c>
      <c r="C38" s="14"/>
      <c r="D38" s="15"/>
      <c r="E38" s="16"/>
      <c r="F38" s="38">
        <f>SUM(F36:F37)</f>
        <v>0</v>
      </c>
    </row>
    <row r="39" spans="1:12">
      <c r="A39" s="5" t="s">
        <v>61</v>
      </c>
      <c r="B39" s="17" t="s">
        <v>62</v>
      </c>
      <c r="C39" s="34"/>
      <c r="D39" s="34"/>
      <c r="E39" s="34"/>
      <c r="F39" s="35"/>
    </row>
    <row r="40" spans="1:12" ht="115.5" customHeight="1">
      <c r="A40" s="6" t="s">
        <v>63</v>
      </c>
      <c r="B40" s="10" t="s">
        <v>67</v>
      </c>
      <c r="C40" s="36" t="s">
        <v>9</v>
      </c>
      <c r="D40" s="37">
        <v>1</v>
      </c>
      <c r="E40" s="37">
        <v>0</v>
      </c>
      <c r="F40" s="35">
        <f>E40*D40</f>
        <v>0</v>
      </c>
      <c r="L40" s="4" t="s">
        <v>11</v>
      </c>
    </row>
    <row r="41" spans="1:12" ht="63" customHeight="1">
      <c r="A41" s="6" t="s">
        <v>64</v>
      </c>
      <c r="B41" s="9" t="s">
        <v>66</v>
      </c>
      <c r="C41" s="36" t="s">
        <v>9</v>
      </c>
      <c r="D41" s="37">
        <v>4</v>
      </c>
      <c r="E41" s="37">
        <v>0</v>
      </c>
      <c r="F41" s="35">
        <f>E41*D41</f>
        <v>0</v>
      </c>
    </row>
    <row r="42" spans="1:12" ht="93.75" customHeight="1">
      <c r="A42" s="6" t="s">
        <v>65</v>
      </c>
      <c r="B42" s="9" t="s">
        <v>70</v>
      </c>
      <c r="C42" s="36" t="s">
        <v>10</v>
      </c>
      <c r="D42" s="37" t="s">
        <v>10</v>
      </c>
      <c r="E42" s="37">
        <v>0</v>
      </c>
      <c r="F42" s="35">
        <f>E42</f>
        <v>0</v>
      </c>
    </row>
    <row r="43" spans="1:12">
      <c r="A43" s="7"/>
      <c r="B43" s="29" t="s">
        <v>4</v>
      </c>
      <c r="C43" s="42"/>
      <c r="D43" s="43"/>
      <c r="E43" s="44"/>
      <c r="F43" s="41">
        <f>SUM(F40:F42)</f>
        <v>0</v>
      </c>
    </row>
    <row r="44" spans="1:12" ht="15">
      <c r="A44" s="3"/>
      <c r="B44" s="30" t="s">
        <v>50</v>
      </c>
      <c r="C44" s="73"/>
      <c r="D44" s="74"/>
      <c r="E44" s="75"/>
      <c r="F44" s="38">
        <f>SUM(F43,F38,F34,F31,F27,F24,F21,F17)</f>
        <v>0</v>
      </c>
    </row>
    <row r="45" spans="1:12" s="54" customFormat="1" ht="13.5" customHeight="1">
      <c r="A45" s="55" t="s">
        <v>37</v>
      </c>
      <c r="B45" s="56" t="s">
        <v>68</v>
      </c>
      <c r="C45" s="53"/>
      <c r="D45" s="53"/>
      <c r="E45" s="53"/>
      <c r="F45" s="53"/>
    </row>
    <row r="46" spans="1:12" ht="14.25" customHeight="1">
      <c r="A46" s="33" t="s">
        <v>38</v>
      </c>
      <c r="B46" s="17" t="s">
        <v>23</v>
      </c>
      <c r="C46" s="34"/>
      <c r="D46" s="34"/>
      <c r="E46" s="34"/>
      <c r="F46" s="35"/>
    </row>
    <row r="47" spans="1:12" ht="168.75" customHeight="1">
      <c r="A47" s="33" t="s">
        <v>39</v>
      </c>
      <c r="B47" s="9" t="s">
        <v>55</v>
      </c>
      <c r="C47" s="34" t="s">
        <v>9</v>
      </c>
      <c r="D47" s="34">
        <v>2</v>
      </c>
      <c r="E47" s="34">
        <v>0</v>
      </c>
      <c r="F47" s="39">
        <f>E47*D47</f>
        <v>0</v>
      </c>
    </row>
    <row r="48" spans="1:12" ht="40.5" customHeight="1">
      <c r="A48" s="2" t="s">
        <v>40</v>
      </c>
      <c r="B48" s="9" t="s">
        <v>54</v>
      </c>
      <c r="C48" s="36" t="s">
        <v>9</v>
      </c>
      <c r="D48" s="37">
        <v>1</v>
      </c>
      <c r="E48" s="37">
        <v>0</v>
      </c>
      <c r="F48" s="35">
        <f>E48*D48</f>
        <v>0</v>
      </c>
    </row>
    <row r="49" spans="1:9" ht="93.75" customHeight="1">
      <c r="A49" s="2" t="s">
        <v>69</v>
      </c>
      <c r="B49" s="9" t="s">
        <v>71</v>
      </c>
      <c r="C49" s="36" t="s">
        <v>9</v>
      </c>
      <c r="D49" s="37">
        <v>6</v>
      </c>
      <c r="E49" s="37">
        <v>0</v>
      </c>
      <c r="F49" s="35">
        <f>E49*D49</f>
        <v>0</v>
      </c>
      <c r="I49" s="49" t="s">
        <v>11</v>
      </c>
    </row>
    <row r="50" spans="1:9">
      <c r="A50" s="2"/>
      <c r="B50" s="22" t="s">
        <v>41</v>
      </c>
      <c r="C50" s="46"/>
      <c r="D50" s="47"/>
      <c r="E50" s="45"/>
      <c r="F50" s="38">
        <f>SUM(F47:F49)</f>
        <v>0</v>
      </c>
    </row>
    <row r="51" spans="1:9">
      <c r="A51" s="25" t="s">
        <v>42</v>
      </c>
      <c r="B51" s="17" t="s">
        <v>72</v>
      </c>
      <c r="C51" s="39"/>
      <c r="D51" s="39"/>
      <c r="E51" s="39"/>
      <c r="F51" s="39"/>
    </row>
    <row r="52" spans="1:9" ht="133.5" customHeight="1">
      <c r="A52" s="2" t="s">
        <v>43</v>
      </c>
      <c r="B52" s="9" t="s">
        <v>57</v>
      </c>
      <c r="C52" s="34" t="s">
        <v>9</v>
      </c>
      <c r="D52" s="34">
        <v>3</v>
      </c>
      <c r="E52" s="34">
        <v>0</v>
      </c>
      <c r="F52" s="35">
        <f>E52*D52</f>
        <v>0</v>
      </c>
    </row>
    <row r="53" spans="1:9" ht="99.75" customHeight="1">
      <c r="A53" s="50" t="s">
        <v>73</v>
      </c>
      <c r="B53" s="9" t="s">
        <v>58</v>
      </c>
      <c r="C53" s="34" t="s">
        <v>17</v>
      </c>
      <c r="D53" s="34">
        <v>32</v>
      </c>
      <c r="E53" s="34">
        <v>0</v>
      </c>
      <c r="F53" s="35">
        <f t="shared" ref="F53" si="2">E53*D53</f>
        <v>0</v>
      </c>
    </row>
    <row r="54" spans="1:9">
      <c r="A54" s="2"/>
      <c r="B54" s="22" t="s">
        <v>41</v>
      </c>
      <c r="C54" s="42"/>
      <c r="D54" s="43"/>
      <c r="E54" s="44"/>
      <c r="F54" s="38">
        <f>SUM(F52:F53)</f>
        <v>0</v>
      </c>
    </row>
    <row r="55" spans="1:9">
      <c r="A55" s="25" t="s">
        <v>44</v>
      </c>
      <c r="B55" s="17" t="s">
        <v>18</v>
      </c>
      <c r="C55" s="39"/>
      <c r="D55" s="39"/>
      <c r="E55" s="39"/>
      <c r="F55" s="39"/>
    </row>
    <row r="56" spans="1:9" ht="161.25" customHeight="1">
      <c r="A56" s="2" t="s">
        <v>45</v>
      </c>
      <c r="B56" s="9" t="s">
        <v>82</v>
      </c>
      <c r="C56" s="34" t="s">
        <v>9</v>
      </c>
      <c r="D56" s="34">
        <v>2</v>
      </c>
      <c r="E56" s="34">
        <v>0</v>
      </c>
      <c r="F56" s="39">
        <f>E56*D56</f>
        <v>0</v>
      </c>
    </row>
    <row r="57" spans="1:9" ht="148.5" customHeight="1">
      <c r="A57" s="2" t="s">
        <v>74</v>
      </c>
      <c r="B57" s="9" t="s">
        <v>79</v>
      </c>
      <c r="C57" s="34" t="s">
        <v>9</v>
      </c>
      <c r="D57" s="34">
        <v>2</v>
      </c>
      <c r="E57" s="34">
        <v>0</v>
      </c>
      <c r="F57" s="39">
        <f>E57*D57</f>
        <v>0</v>
      </c>
    </row>
    <row r="58" spans="1:9">
      <c r="A58" s="2"/>
      <c r="B58" s="22" t="s">
        <v>41</v>
      </c>
      <c r="C58" s="42"/>
      <c r="D58" s="43"/>
      <c r="E58" s="44"/>
      <c r="F58" s="38">
        <f>SUM(F56:F57)</f>
        <v>0</v>
      </c>
    </row>
    <row r="59" spans="1:9" ht="15">
      <c r="A59" s="2"/>
      <c r="B59" s="30" t="s">
        <v>75</v>
      </c>
      <c r="C59" s="42"/>
      <c r="D59" s="43"/>
      <c r="E59" s="44"/>
      <c r="F59" s="38">
        <f>SUM(F58,F54,F50)</f>
        <v>0</v>
      </c>
    </row>
    <row r="60" spans="1:9" ht="15">
      <c r="A60" s="2"/>
      <c r="B60" s="20" t="s">
        <v>46</v>
      </c>
      <c r="C60" s="76"/>
      <c r="D60" s="77"/>
      <c r="E60" s="78"/>
      <c r="F60" s="48">
        <f>SUM(F59,F44)</f>
        <v>0</v>
      </c>
    </row>
    <row r="61" spans="1:9">
      <c r="A61" s="2"/>
      <c r="B61" s="22" t="s">
        <v>8</v>
      </c>
      <c r="C61" s="79" t="s">
        <v>7</v>
      </c>
      <c r="D61" s="79"/>
      <c r="E61" s="79"/>
      <c r="F61" s="31" t="s">
        <v>11</v>
      </c>
    </row>
    <row r="67" spans="2:2">
      <c r="B67" s="27" t="s">
        <v>11</v>
      </c>
    </row>
  </sheetData>
  <sheetProtection formatCells="0" formatColumns="0" formatRows="0" insertRows="0" deleteRows="0"/>
  <mergeCells count="22">
    <mergeCell ref="C31:E31"/>
    <mergeCell ref="C44:E44"/>
    <mergeCell ref="C60:E60"/>
    <mergeCell ref="C61:E61"/>
    <mergeCell ref="C28:E28"/>
    <mergeCell ref="C21:E21"/>
    <mergeCell ref="C22:E22"/>
    <mergeCell ref="C24:E24"/>
    <mergeCell ref="C25:E25"/>
    <mergeCell ref="C27:E27"/>
    <mergeCell ref="C17:E17"/>
    <mergeCell ref="A1:F1"/>
    <mergeCell ref="A2:F2"/>
    <mergeCell ref="A3:F3"/>
    <mergeCell ref="A4:F4"/>
    <mergeCell ref="A5:F5"/>
    <mergeCell ref="A6:F6"/>
    <mergeCell ref="A7:F7"/>
    <mergeCell ref="A8:F8"/>
    <mergeCell ref="A9:F9"/>
    <mergeCell ref="A10:F10"/>
    <mergeCell ref="A11:F11"/>
  </mergeCells>
  <pageMargins left="0.6692913385826772" right="0.6692913385826772" top="0.74803149606299213" bottom="0.74803149606299213" header="0.31496062992125984" footer="0.31496062992125984"/>
  <pageSetup paperSize="9" scale="81" orientation="portrait" horizontalDpi="300" verticalDpi="300" r:id="rId1"/>
  <headerFooter differentFirst="1">
    <oddFooter>&amp;C&amp;P / &amp;N</oddFooter>
  </headerFooter>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BoQ</vt:lpstr>
      <vt:lpstr>BoQ!Print_Area</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Hussein Alwan Khrebit Al-Taie</dc:creator>
  <cp:lastModifiedBy>Ali Hussein Alwan Khrebit Al-Taie</cp:lastModifiedBy>
  <cp:lastPrinted>2016-03-08T12:50:00Z</cp:lastPrinted>
  <dcterms:created xsi:type="dcterms:W3CDTF">2008-10-18T00:30:04Z</dcterms:created>
  <dcterms:modified xsi:type="dcterms:W3CDTF">2017-06-19T10:25:37Z</dcterms:modified>
</cp:coreProperties>
</file>