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G:\Shared drives\UNMAS_SOM_PROCUREMENT\4.Solicitation\1.Somalia procurement system\Soliciation\2019\RFP\RFP-2019-11962\2. Bidding Documents\"/>
    </mc:Choice>
  </mc:AlternateContent>
  <xr:revisionPtr revIDLastSave="0" documentId="8_{9C88081C-CBE0-4381-90A5-C74DCF9F01D5}" xr6:coauthVersionLast="44" xr6:coauthVersionMax="44" xr10:uidLastSave="{00000000-0000-0000-0000-000000000000}"/>
  <bookViews>
    <workbookView xWindow="45" yWindow="2340" windowWidth="28755" windowHeight="13755" xr2:uid="{00000000-000D-0000-FFFF-FFFF00000000}"/>
  </bookViews>
  <sheets>
    <sheet name="Instructions" sheetId="8" r:id="rId1"/>
    <sheet name="PROFILE" sheetId="1" r:id="rId2"/>
    <sheet name="QUESTIONNAIRE" sheetId="2" r:id="rId3"/>
    <sheet name="HELP" sheetId="3" r:id="rId4"/>
    <sheet name="ASSESSMENT" sheetId="4" state="hidden" r:id="rId5"/>
    <sheet name="ACTION" sheetId="5" state="hidden" r:id="rId6"/>
    <sheet name="QADATA" sheetId="6" state="hidden" r:id="rId7"/>
    <sheet name="EXPORT" sheetId="7" state="hidden" r:id="rId8"/>
  </sheets>
  <calcPr calcId="191029"/>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hxRt5oGBGvyKRheplKPmbEAkoQjg=="/>
    </ext>
  </extLst>
</workbook>
</file>

<file path=xl/calcChain.xml><?xml version="1.0" encoding="utf-8"?>
<calcChain xmlns="http://schemas.openxmlformats.org/spreadsheetml/2006/main">
  <c r="B17" i="3" l="1"/>
  <c r="P2" i="7"/>
  <c r="O2" i="7"/>
  <c r="N2" i="7"/>
  <c r="M2" i="7"/>
  <c r="L2" i="7"/>
  <c r="K2" i="7"/>
  <c r="J2" i="7"/>
  <c r="I2" i="7"/>
  <c r="H2" i="7"/>
  <c r="G2" i="7"/>
  <c r="F2" i="7"/>
  <c r="E2" i="7"/>
  <c r="D2" i="7"/>
  <c r="C2" i="7"/>
  <c r="B2" i="7"/>
  <c r="A2" i="7"/>
  <c r="D248" i="6"/>
  <c r="D247" i="6"/>
  <c r="D246" i="6"/>
  <c r="D245" i="6"/>
  <c r="D244" i="6"/>
  <c r="D243" i="6"/>
  <c r="D242" i="6"/>
  <c r="D241" i="6"/>
  <c r="D240" i="6"/>
  <c r="D239" i="6"/>
  <c r="D238" i="6"/>
  <c r="D237" i="6"/>
  <c r="D236" i="6"/>
  <c r="D235" i="6"/>
  <c r="D234" i="6"/>
  <c r="D233" i="6"/>
  <c r="D232" i="6"/>
  <c r="D231" i="6"/>
  <c r="D230" i="6"/>
  <c r="D229" i="6"/>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4" i="6"/>
  <c r="D193" i="6"/>
  <c r="D192"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155" i="6"/>
  <c r="D154" i="6"/>
  <c r="D153"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118" i="6"/>
  <c r="D117" i="6"/>
  <c r="D116"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 i="6"/>
  <c r="F98" i="4" s="1"/>
  <c r="D7" i="6"/>
  <c r="F6" i="6"/>
  <c r="Y99" i="4"/>
  <c r="W99" i="4"/>
  <c r="AB99" i="4" s="1"/>
  <c r="J99" i="4"/>
  <c r="G99" i="4"/>
  <c r="F99" i="4"/>
  <c r="Y98" i="4"/>
  <c r="W98" i="4"/>
  <c r="AB98" i="4" s="1"/>
  <c r="J98" i="4"/>
  <c r="G98" i="4"/>
  <c r="W97" i="4"/>
  <c r="AA97" i="4" s="1"/>
  <c r="J97" i="4"/>
  <c r="G97" i="4"/>
  <c r="W96" i="4"/>
  <c r="J96" i="4"/>
  <c r="G96" i="4"/>
  <c r="AB95" i="4"/>
  <c r="Y95" i="4"/>
  <c r="X95" i="4"/>
  <c r="W95" i="4"/>
  <c r="AA95" i="4" s="1"/>
  <c r="J95" i="4"/>
  <c r="G95" i="4"/>
  <c r="Z94" i="4"/>
  <c r="Y94" i="4"/>
  <c r="X94" i="4"/>
  <c r="W94" i="4"/>
  <c r="AA94" i="4" s="1"/>
  <c r="J94" i="4"/>
  <c r="G94" i="4"/>
  <c r="W93" i="4"/>
  <c r="AA93" i="4" s="1"/>
  <c r="Y92" i="4"/>
  <c r="W92" i="4"/>
  <c r="AA92" i="4" s="1"/>
  <c r="J92" i="4"/>
  <c r="G92" i="4"/>
  <c r="Z91" i="4"/>
  <c r="W91" i="4"/>
  <c r="AA91" i="4" s="1"/>
  <c r="J91" i="4"/>
  <c r="G91" i="4"/>
  <c r="W90" i="4"/>
  <c r="J90" i="4"/>
  <c r="G90" i="4"/>
  <c r="Y89" i="4"/>
  <c r="W89" i="4"/>
  <c r="AA89" i="4" s="1"/>
  <c r="J89" i="4"/>
  <c r="G89" i="4"/>
  <c r="Y88" i="4"/>
  <c r="W88" i="4"/>
  <c r="AA88" i="4" s="1"/>
  <c r="J88" i="4"/>
  <c r="G88" i="4"/>
  <c r="Z87" i="4"/>
  <c r="W87" i="4"/>
  <c r="AA87" i="4" s="1"/>
  <c r="J87" i="4"/>
  <c r="G87" i="4"/>
  <c r="AA86" i="4"/>
  <c r="W86" i="4"/>
  <c r="AB86" i="4" s="1"/>
  <c r="W85" i="4"/>
  <c r="J85" i="4"/>
  <c r="G85" i="4"/>
  <c r="W84" i="4"/>
  <c r="AB84" i="4" s="1"/>
  <c r="J84" i="4"/>
  <c r="G84" i="4"/>
  <c r="AA83" i="4"/>
  <c r="Y83" i="4"/>
  <c r="X83" i="4"/>
  <c r="W83" i="4"/>
  <c r="Z83" i="4" s="1"/>
  <c r="J83" i="4"/>
  <c r="G83" i="4"/>
  <c r="Z82" i="4"/>
  <c r="Y82" i="4"/>
  <c r="X82" i="4"/>
  <c r="W82" i="4"/>
  <c r="AA82" i="4" s="1"/>
  <c r="J82" i="4"/>
  <c r="G82" i="4"/>
  <c r="W81" i="4"/>
  <c r="AA81" i="4" s="1"/>
  <c r="J81" i="4"/>
  <c r="G81" i="4"/>
  <c r="AA80" i="4"/>
  <c r="W80" i="4"/>
  <c r="Y80" i="4" s="1"/>
  <c r="J80" i="4"/>
  <c r="G80" i="4"/>
  <c r="F80" i="4"/>
  <c r="W79" i="4"/>
  <c r="Z79" i="4" s="1"/>
  <c r="J79" i="4"/>
  <c r="G79" i="4"/>
  <c r="AB78" i="4"/>
  <c r="W78" i="4"/>
  <c r="J78" i="4"/>
  <c r="G78" i="4"/>
  <c r="F78" i="4"/>
  <c r="W77" i="4"/>
  <c r="AA77" i="4" s="1"/>
  <c r="J77" i="4"/>
  <c r="G77" i="4"/>
  <c r="W76" i="4"/>
  <c r="AA76" i="4" s="1"/>
  <c r="AB75" i="4"/>
  <c r="X75" i="4"/>
  <c r="W75" i="4"/>
  <c r="AA75" i="4" s="1"/>
  <c r="J75" i="4"/>
  <c r="G75" i="4"/>
  <c r="F75" i="4"/>
  <c r="Z74" i="4"/>
  <c r="X74" i="4"/>
  <c r="W74" i="4"/>
  <c r="AA74" i="4" s="1"/>
  <c r="J74" i="4"/>
  <c r="G74" i="4"/>
  <c r="F74" i="4"/>
  <c r="W73" i="4"/>
  <c r="Y73" i="4" s="1"/>
  <c r="J73" i="4"/>
  <c r="G73" i="4"/>
  <c r="AA72" i="4"/>
  <c r="W72" i="4"/>
  <c r="J72" i="4"/>
  <c r="G72" i="4"/>
  <c r="Y71" i="4"/>
  <c r="W71" i="4"/>
  <c r="AA71" i="4" s="1"/>
  <c r="J71" i="4"/>
  <c r="G71" i="4"/>
  <c r="Y70" i="4"/>
  <c r="W70" i="4"/>
  <c r="AA70" i="4" s="1"/>
  <c r="J70" i="4"/>
  <c r="G70" i="4"/>
  <c r="W69" i="4"/>
  <c r="AA69" i="4" s="1"/>
  <c r="J69" i="4"/>
  <c r="G69" i="4"/>
  <c r="W68" i="4"/>
  <c r="J68" i="4"/>
  <c r="G68" i="4"/>
  <c r="AB67" i="4"/>
  <c r="Y67" i="4"/>
  <c r="X67" i="4"/>
  <c r="W67" i="4"/>
  <c r="AA67" i="4" s="1"/>
  <c r="J67" i="4"/>
  <c r="G67" i="4"/>
  <c r="Z66" i="4"/>
  <c r="Y66" i="4"/>
  <c r="X66" i="4"/>
  <c r="W66" i="4"/>
  <c r="AA66" i="4" s="1"/>
  <c r="F66" i="4"/>
  <c r="W65" i="4"/>
  <c r="AA65" i="4" s="1"/>
  <c r="J65" i="4"/>
  <c r="G65" i="4"/>
  <c r="W64" i="4"/>
  <c r="AA64" i="4" s="1"/>
  <c r="J64" i="4"/>
  <c r="G64" i="4"/>
  <c r="W63" i="4"/>
  <c r="J63" i="4"/>
  <c r="G63" i="4"/>
  <c r="AA62" i="4"/>
  <c r="W62" i="4"/>
  <c r="AB62" i="4" s="1"/>
  <c r="AA61" i="4"/>
  <c r="W61" i="4"/>
  <c r="Z61" i="4" s="1"/>
  <c r="J61" i="4"/>
  <c r="G61" i="4"/>
  <c r="W60" i="4"/>
  <c r="J60" i="4"/>
  <c r="G60" i="4"/>
  <c r="AB59" i="4"/>
  <c r="X59" i="4"/>
  <c r="W59" i="4"/>
  <c r="AA59" i="4" s="1"/>
  <c r="J59" i="4"/>
  <c r="G59" i="4"/>
  <c r="F59" i="4"/>
  <c r="Z58" i="4"/>
  <c r="X58" i="4"/>
  <c r="W58" i="4"/>
  <c r="AA58" i="4" s="1"/>
  <c r="J58" i="4"/>
  <c r="G58" i="4"/>
  <c r="F58" i="4"/>
  <c r="AA57" i="4"/>
  <c r="Z57" i="4"/>
  <c r="W57" i="4"/>
  <c r="J57" i="4"/>
  <c r="G57" i="4"/>
  <c r="W56" i="4"/>
  <c r="Y56" i="4" s="1"/>
  <c r="W55" i="4"/>
  <c r="AA55" i="4" s="1"/>
  <c r="J55" i="4"/>
  <c r="G55" i="4"/>
  <c r="Z54" i="4"/>
  <c r="W54" i="4"/>
  <c r="Y54" i="4" s="1"/>
  <c r="J54" i="4"/>
  <c r="G54" i="4"/>
  <c r="X53" i="4"/>
  <c r="W53" i="4"/>
  <c r="Z53" i="4" s="1"/>
  <c r="J53" i="4"/>
  <c r="G53" i="4"/>
  <c r="Z52" i="4"/>
  <c r="Y52" i="4"/>
  <c r="X52" i="4"/>
  <c r="W52" i="4"/>
  <c r="AA52" i="4" s="1"/>
  <c r="J52" i="4"/>
  <c r="G52" i="4"/>
  <c r="W51" i="4"/>
  <c r="J51" i="4"/>
  <c r="G51" i="4"/>
  <c r="X50" i="4"/>
  <c r="W50" i="4"/>
  <c r="AB50" i="4" s="1"/>
  <c r="J50" i="4"/>
  <c r="G50" i="4"/>
  <c r="F50" i="4"/>
  <c r="AB49" i="4"/>
  <c r="AA49" i="4"/>
  <c r="W49" i="4"/>
  <c r="J49" i="4"/>
  <c r="G49" i="4"/>
  <c r="Z48" i="4"/>
  <c r="Y48" i="4"/>
  <c r="X48" i="4"/>
  <c r="W48" i="4"/>
  <c r="AA48" i="4" s="1"/>
  <c r="J48" i="4"/>
  <c r="G48" i="4"/>
  <c r="X47" i="4"/>
  <c r="W47" i="4"/>
  <c r="AA47" i="4" s="1"/>
  <c r="J47" i="4"/>
  <c r="G47" i="4"/>
  <c r="F47" i="4"/>
  <c r="W46" i="4"/>
  <c r="AA46" i="4" s="1"/>
  <c r="J46" i="4"/>
  <c r="G46" i="4"/>
  <c r="W45" i="4"/>
  <c r="AA45" i="4" s="1"/>
  <c r="J45" i="4"/>
  <c r="G45" i="4"/>
  <c r="W44" i="4"/>
  <c r="Y43" i="4"/>
  <c r="W43" i="4"/>
  <c r="AA43" i="4" s="1"/>
  <c r="J43" i="4"/>
  <c r="G43" i="4"/>
  <c r="W42" i="4"/>
  <c r="J42" i="4"/>
  <c r="G42" i="4"/>
  <c r="W41" i="4"/>
  <c r="AB41" i="4" s="1"/>
  <c r="J41" i="4"/>
  <c r="G41" i="4"/>
  <c r="AB40" i="4"/>
  <c r="Y40" i="4"/>
  <c r="X40" i="4"/>
  <c r="W40" i="4"/>
  <c r="AA40" i="4" s="1"/>
  <c r="F40" i="4"/>
  <c r="W39" i="4"/>
  <c r="AA39" i="4" s="1"/>
  <c r="J39" i="4"/>
  <c r="G39" i="4"/>
  <c r="AB38" i="4"/>
  <c r="Y38" i="4"/>
  <c r="X38" i="4"/>
  <c r="W38" i="4"/>
  <c r="AA38" i="4" s="1"/>
  <c r="J38" i="4"/>
  <c r="G38" i="4"/>
  <c r="Z37" i="4"/>
  <c r="Y37" i="4"/>
  <c r="X37" i="4"/>
  <c r="W37" i="4"/>
  <c r="AA37" i="4" s="1"/>
  <c r="J37" i="4"/>
  <c r="G37" i="4"/>
  <c r="W36" i="4"/>
  <c r="F36" i="4"/>
  <c r="Z35" i="4"/>
  <c r="X35" i="4"/>
  <c r="W35" i="4"/>
  <c r="AA35" i="4" s="1"/>
  <c r="J35" i="4"/>
  <c r="G35" i="4"/>
  <c r="F35" i="4"/>
  <c r="W34" i="4"/>
  <c r="J34" i="4"/>
  <c r="G34" i="4"/>
  <c r="F34" i="4"/>
  <c r="AA33" i="4"/>
  <c r="X33" i="4"/>
  <c r="W33" i="4"/>
  <c r="AB33" i="4" s="1"/>
  <c r="J33" i="4"/>
  <c r="G33" i="4"/>
  <c r="Y32" i="4"/>
  <c r="W32" i="4"/>
  <c r="AA32" i="4" s="1"/>
  <c r="J32" i="4"/>
  <c r="G32" i="4"/>
  <c r="Y31" i="4"/>
  <c r="W31" i="4"/>
  <c r="AA31" i="4" s="1"/>
  <c r="J31" i="4"/>
  <c r="G31" i="4"/>
  <c r="W30" i="4"/>
  <c r="J30" i="4"/>
  <c r="G30" i="4"/>
  <c r="W29" i="4"/>
  <c r="Y29" i="4" s="1"/>
  <c r="J29" i="4"/>
  <c r="G29" i="4"/>
  <c r="AA28" i="4"/>
  <c r="W28" i="4"/>
  <c r="Z28" i="4" s="1"/>
  <c r="J28" i="4"/>
  <c r="G28" i="4"/>
  <c r="Z27" i="4"/>
  <c r="Y27" i="4"/>
  <c r="X27" i="4"/>
  <c r="W27" i="4"/>
  <c r="AA27" i="4" s="1"/>
  <c r="J27" i="4"/>
  <c r="G27" i="4"/>
  <c r="W26" i="4"/>
  <c r="AA26" i="4" s="1"/>
  <c r="J26" i="4"/>
  <c r="G26" i="4"/>
  <c r="AA25" i="4"/>
  <c r="W25" i="4"/>
  <c r="Y25" i="4" s="1"/>
  <c r="J25" i="4"/>
  <c r="G25" i="4"/>
  <c r="F25" i="4"/>
  <c r="W24" i="4"/>
  <c r="D23" i="4"/>
  <c r="F22" i="4"/>
  <c r="R21" i="4"/>
  <c r="G5" i="4"/>
  <c r="G4" i="4"/>
  <c r="B120" i="3"/>
  <c r="B119" i="3"/>
  <c r="B118" i="3"/>
  <c r="B117" i="3"/>
  <c r="B114" i="3"/>
  <c r="B109" i="3"/>
  <c r="B106" i="3"/>
  <c r="B104" i="3"/>
  <c r="B102" i="3"/>
  <c r="B100" i="3"/>
  <c r="B97" i="3"/>
  <c r="B93" i="3"/>
  <c r="B92" i="3"/>
  <c r="B90" i="3"/>
  <c r="B85" i="3"/>
  <c r="B83" i="3"/>
  <c r="B81" i="3"/>
  <c r="F77" i="3"/>
  <c r="B77" i="3"/>
  <c r="F76" i="3"/>
  <c r="B76" i="3"/>
  <c r="F75" i="3"/>
  <c r="B75" i="3"/>
  <c r="F74" i="3"/>
  <c r="F73" i="3"/>
  <c r="B73" i="3"/>
  <c r="F72" i="3"/>
  <c r="B72" i="3"/>
  <c r="F71" i="3"/>
  <c r="B71" i="3"/>
  <c r="F70" i="3"/>
  <c r="B70" i="3"/>
  <c r="F69" i="3"/>
  <c r="B69" i="3"/>
  <c r="F68" i="3"/>
  <c r="B68" i="3"/>
  <c r="F67" i="3"/>
  <c r="B67" i="3"/>
  <c r="F66" i="3"/>
  <c r="B66" i="3"/>
  <c r="F65" i="3"/>
  <c r="B65" i="3"/>
  <c r="F64" i="3"/>
  <c r="B64" i="3"/>
  <c r="F63" i="3"/>
  <c r="B63" i="3"/>
  <c r="F62" i="3"/>
  <c r="B62" i="3"/>
  <c r="F61" i="3"/>
  <c r="B61" i="3"/>
  <c r="F60" i="3"/>
  <c r="B60" i="3"/>
  <c r="F59" i="3"/>
  <c r="B59" i="3"/>
  <c r="F58" i="3"/>
  <c r="B58" i="3"/>
  <c r="F57" i="3"/>
  <c r="B57" i="3"/>
  <c r="F56" i="3"/>
  <c r="B56" i="3"/>
  <c r="F55" i="3"/>
  <c r="B55" i="3"/>
  <c r="F54" i="3"/>
  <c r="B54" i="3"/>
  <c r="F53" i="3"/>
  <c r="B53" i="3"/>
  <c r="F52" i="3"/>
  <c r="B52" i="3"/>
  <c r="F51" i="3"/>
  <c r="B51" i="3"/>
  <c r="F50" i="3"/>
  <c r="B50" i="3"/>
  <c r="F49" i="3"/>
  <c r="B49" i="3"/>
  <c r="F48" i="3"/>
  <c r="B48" i="3"/>
  <c r="F47" i="3"/>
  <c r="B47" i="3"/>
  <c r="F46" i="3"/>
  <c r="B46" i="3"/>
  <c r="F45" i="3"/>
  <c r="B45" i="3"/>
  <c r="F44" i="3"/>
  <c r="B44" i="3"/>
  <c r="F43" i="3"/>
  <c r="B43" i="3"/>
  <c r="F42" i="3"/>
  <c r="B42" i="3"/>
  <c r="F41" i="3"/>
  <c r="B41" i="3"/>
  <c r="F40" i="3"/>
  <c r="B40" i="3"/>
  <c r="F39" i="3"/>
  <c r="B39" i="3"/>
  <c r="F38" i="3"/>
  <c r="B38" i="3"/>
  <c r="F37" i="3"/>
  <c r="B37" i="3"/>
  <c r="F36" i="3"/>
  <c r="B36" i="3"/>
  <c r="F35" i="3"/>
  <c r="B35" i="3"/>
  <c r="F34" i="3"/>
  <c r="B34" i="3"/>
  <c r="F33" i="3"/>
  <c r="B33" i="3"/>
  <c r="F32" i="3"/>
  <c r="B32" i="3"/>
  <c r="F31" i="3"/>
  <c r="B31" i="3"/>
  <c r="F30" i="3"/>
  <c r="B30" i="3"/>
  <c r="F29" i="3"/>
  <c r="B29" i="3"/>
  <c r="F28" i="3"/>
  <c r="B28" i="3"/>
  <c r="F27" i="3"/>
  <c r="B27" i="3"/>
  <c r="F26" i="3"/>
  <c r="B26" i="3"/>
  <c r="F25" i="3"/>
  <c r="B25" i="3"/>
  <c r="F24" i="3"/>
  <c r="B24" i="3"/>
  <c r="F23" i="3"/>
  <c r="B23" i="3"/>
  <c r="F22" i="3"/>
  <c r="B22" i="3"/>
  <c r="F21" i="3"/>
  <c r="B21" i="3"/>
  <c r="F20" i="3"/>
  <c r="B20" i="3"/>
  <c r="F19" i="3"/>
  <c r="B19" i="3"/>
  <c r="F18" i="3"/>
  <c r="B18" i="3"/>
  <c r="F17" i="3"/>
  <c r="F16" i="3"/>
  <c r="B16" i="3"/>
  <c r="F15" i="3"/>
  <c r="B15" i="3"/>
  <c r="F14" i="3"/>
  <c r="B14" i="3"/>
  <c r="F13" i="3"/>
  <c r="B13" i="3"/>
  <c r="F12" i="3"/>
  <c r="B12" i="3"/>
  <c r="F11" i="3"/>
  <c r="B11" i="3"/>
  <c r="F10" i="3"/>
  <c r="B10" i="3"/>
  <c r="F9" i="3"/>
  <c r="B9" i="3"/>
  <c r="F8" i="3"/>
  <c r="B8" i="3"/>
  <c r="F7" i="3"/>
  <c r="B7" i="3"/>
  <c r="F6" i="3"/>
  <c r="B6" i="3"/>
  <c r="F5" i="3"/>
  <c r="B5" i="3"/>
  <c r="F4" i="3"/>
  <c r="B4" i="3"/>
  <c r="F3" i="3"/>
  <c r="B3" i="3"/>
  <c r="B2" i="3"/>
  <c r="P81" i="2"/>
  <c r="L81" i="2"/>
  <c r="E81" i="2"/>
  <c r="N80" i="2"/>
  <c r="L80" i="2"/>
  <c r="M80" i="2" s="1"/>
  <c r="E80" i="2"/>
  <c r="L79" i="2"/>
  <c r="E79" i="2"/>
  <c r="L78" i="2"/>
  <c r="M78" i="2" s="1"/>
  <c r="E78" i="2"/>
  <c r="L77" i="2"/>
  <c r="P77" i="2" s="1"/>
  <c r="E77" i="2"/>
  <c r="L76" i="2"/>
  <c r="M76" i="2" s="1"/>
  <c r="E76" i="2"/>
  <c r="L75" i="2"/>
  <c r="E75" i="2"/>
  <c r="N74" i="2"/>
  <c r="L74" i="2"/>
  <c r="M74" i="2" s="1"/>
  <c r="E74" i="2"/>
  <c r="L73" i="2"/>
  <c r="E73" i="2"/>
  <c r="N72" i="2"/>
  <c r="L72" i="2"/>
  <c r="M72" i="2" s="1"/>
  <c r="E72" i="2"/>
  <c r="L71" i="2"/>
  <c r="P71" i="2" s="1"/>
  <c r="E71" i="2"/>
  <c r="O70" i="2"/>
  <c r="L70" i="2"/>
  <c r="M70" i="2" s="1"/>
  <c r="E70" i="2"/>
  <c r="L69" i="2"/>
  <c r="E69" i="2"/>
  <c r="L68" i="2"/>
  <c r="M68" i="2" s="1"/>
  <c r="E68" i="2"/>
  <c r="L67" i="2"/>
  <c r="P67" i="2" s="1"/>
  <c r="E67" i="2"/>
  <c r="O66" i="2"/>
  <c r="L66" i="2"/>
  <c r="M66" i="2" s="1"/>
  <c r="E66" i="2"/>
  <c r="L65" i="2"/>
  <c r="E65" i="2"/>
  <c r="L64" i="2"/>
  <c r="M64" i="2" s="1"/>
  <c r="E64" i="2"/>
  <c r="L63" i="2"/>
  <c r="P63" i="2" s="1"/>
  <c r="E63" i="2"/>
  <c r="L62" i="2"/>
  <c r="M62" i="2" s="1"/>
  <c r="E62" i="2"/>
  <c r="L61" i="2"/>
  <c r="P61" i="2" s="1"/>
  <c r="E61" i="2"/>
  <c r="O60" i="2"/>
  <c r="L60" i="2"/>
  <c r="M60" i="2" s="1"/>
  <c r="E60" i="2"/>
  <c r="P59" i="2"/>
  <c r="L59" i="2"/>
  <c r="E59" i="2"/>
  <c r="L58" i="2"/>
  <c r="E58" i="2"/>
  <c r="L57" i="2"/>
  <c r="P57" i="2" s="1"/>
  <c r="E57" i="2"/>
  <c r="L56" i="2"/>
  <c r="M56" i="2" s="1"/>
  <c r="E56" i="2"/>
  <c r="L55" i="2"/>
  <c r="P55" i="2" s="1"/>
  <c r="E55" i="2"/>
  <c r="N54" i="2"/>
  <c r="L54" i="2"/>
  <c r="M54" i="2" s="1"/>
  <c r="E54" i="2"/>
  <c r="L53" i="2"/>
  <c r="P53" i="2" s="1"/>
  <c r="E53" i="2"/>
  <c r="L52" i="2"/>
  <c r="M52" i="2" s="1"/>
  <c r="E52" i="2"/>
  <c r="L51" i="2"/>
  <c r="E51" i="2"/>
  <c r="N50" i="2"/>
  <c r="L50" i="2"/>
  <c r="M50" i="2" s="1"/>
  <c r="E50" i="2"/>
  <c r="L49" i="2"/>
  <c r="P49" i="2" s="1"/>
  <c r="E49" i="2"/>
  <c r="L48" i="2"/>
  <c r="E48" i="2"/>
  <c r="L47" i="2"/>
  <c r="E47" i="2"/>
  <c r="N46" i="2"/>
  <c r="L46" i="2"/>
  <c r="M46" i="2" s="1"/>
  <c r="E46" i="2"/>
  <c r="L45" i="2"/>
  <c r="P45" i="2" s="1"/>
  <c r="E45" i="2"/>
  <c r="L44" i="2"/>
  <c r="M44" i="2" s="1"/>
  <c r="E44" i="2"/>
  <c r="L43" i="2"/>
  <c r="P43" i="2" s="1"/>
  <c r="E43" i="2"/>
  <c r="N42" i="2"/>
  <c r="L42" i="2"/>
  <c r="M42" i="2" s="1"/>
  <c r="E42" i="2"/>
  <c r="L41" i="2"/>
  <c r="P41" i="2" s="1"/>
  <c r="E41" i="2"/>
  <c r="N40" i="2"/>
  <c r="L40" i="2"/>
  <c r="M40" i="2" s="1"/>
  <c r="E40" i="2"/>
  <c r="L39" i="2"/>
  <c r="E39" i="2"/>
  <c r="N38" i="2"/>
  <c r="L38" i="2"/>
  <c r="M38" i="2" s="1"/>
  <c r="E38" i="2"/>
  <c r="L37" i="2"/>
  <c r="P37" i="2" s="1"/>
  <c r="E37" i="2"/>
  <c r="O36" i="2"/>
  <c r="L36" i="2"/>
  <c r="M36" i="2" s="1"/>
  <c r="E36" i="2"/>
  <c r="L35" i="2"/>
  <c r="P35" i="2" s="1"/>
  <c r="E35" i="2"/>
  <c r="L34" i="2"/>
  <c r="M34" i="2" s="1"/>
  <c r="E34" i="2"/>
  <c r="P33" i="2"/>
  <c r="L33" i="2"/>
  <c r="E33" i="2"/>
  <c r="O32" i="2"/>
  <c r="N32" i="2"/>
  <c r="L32" i="2"/>
  <c r="M32" i="2" s="1"/>
  <c r="E32" i="2"/>
  <c r="L31" i="2"/>
  <c r="E31" i="2"/>
  <c r="L30" i="2"/>
  <c r="M30" i="2" s="1"/>
  <c r="E30" i="2"/>
  <c r="L29" i="2"/>
  <c r="P29" i="2" s="1"/>
  <c r="E29" i="2"/>
  <c r="L28" i="2"/>
  <c r="M28" i="2" s="1"/>
  <c r="E28" i="2"/>
  <c r="L27" i="2"/>
  <c r="P27" i="2" s="1"/>
  <c r="E27" i="2"/>
  <c r="L26" i="2"/>
  <c r="E26" i="2"/>
  <c r="P25" i="2"/>
  <c r="L25" i="2"/>
  <c r="E25" i="2"/>
  <c r="O24" i="2"/>
  <c r="N24" i="2"/>
  <c r="L24" i="2"/>
  <c r="M24" i="2" s="1"/>
  <c r="E24" i="2"/>
  <c r="L23" i="2"/>
  <c r="E23" i="2"/>
  <c r="L22" i="2"/>
  <c r="E22" i="2"/>
  <c r="L21" i="2"/>
  <c r="P21" i="2" s="1"/>
  <c r="E21" i="2"/>
  <c r="L20" i="2"/>
  <c r="M20" i="2" s="1"/>
  <c r="E20" i="2"/>
  <c r="L19" i="2"/>
  <c r="P19" i="2" s="1"/>
  <c r="E19" i="2"/>
  <c r="L18" i="2"/>
  <c r="E18" i="2"/>
  <c r="P17" i="2"/>
  <c r="L17" i="2"/>
  <c r="E17" i="2"/>
  <c r="L16" i="2"/>
  <c r="M16" i="2" s="1"/>
  <c r="E16" i="2"/>
  <c r="L15" i="2"/>
  <c r="P15" i="2" s="1"/>
  <c r="E15" i="2"/>
  <c r="L14" i="2"/>
  <c r="M14" i="2" s="1"/>
  <c r="E14" i="2"/>
  <c r="P13" i="2"/>
  <c r="L13" i="2"/>
  <c r="E13" i="2"/>
  <c r="N12" i="2"/>
  <c r="L12" i="2"/>
  <c r="M12" i="2" s="1"/>
  <c r="E12" i="2"/>
  <c r="L11" i="2"/>
  <c r="E11" i="2"/>
  <c r="L10" i="2"/>
  <c r="M10" i="2" s="1"/>
  <c r="E10" i="2"/>
  <c r="L9" i="2"/>
  <c r="P9" i="2" s="1"/>
  <c r="E9" i="2"/>
  <c r="O8" i="2"/>
  <c r="L8" i="2"/>
  <c r="M8" i="2" s="1"/>
  <c r="E8" i="2"/>
  <c r="L7" i="2"/>
  <c r="P7" i="2" s="1"/>
  <c r="E7" i="2"/>
  <c r="L6" i="2"/>
  <c r="C15" i="1"/>
  <c r="AB45" i="4" l="1"/>
  <c r="O14" i="2"/>
  <c r="O20" i="2"/>
  <c r="N8" i="2"/>
  <c r="O12" i="2"/>
  <c r="N16" i="2"/>
  <c r="N30" i="2"/>
  <c r="N36" i="2"/>
  <c r="O38" i="2"/>
  <c r="O42" i="2"/>
  <c r="O50" i="2"/>
  <c r="N60" i="2"/>
  <c r="N70" i="2"/>
  <c r="O72" i="2"/>
  <c r="O80" i="2"/>
  <c r="F29" i="4"/>
  <c r="F30" i="4"/>
  <c r="F31" i="4"/>
  <c r="X31" i="4"/>
  <c r="H31" i="4" s="1"/>
  <c r="AS2" i="7" s="1"/>
  <c r="F32" i="4"/>
  <c r="X32" i="4"/>
  <c r="AB35" i="4"/>
  <c r="I37" i="4"/>
  <c r="DL2" i="7" s="1"/>
  <c r="AB39" i="4"/>
  <c r="F42" i="4"/>
  <c r="F43" i="4"/>
  <c r="X43" i="4"/>
  <c r="I43" i="4" s="1"/>
  <c r="F44" i="4"/>
  <c r="Z45" i="4"/>
  <c r="AB46" i="4"/>
  <c r="F54" i="4"/>
  <c r="X54" i="4"/>
  <c r="F56" i="4"/>
  <c r="AB58" i="4"/>
  <c r="F60" i="4"/>
  <c r="F61" i="4"/>
  <c r="X62" i="4"/>
  <c r="Z64" i="4"/>
  <c r="AB65" i="4"/>
  <c r="F70" i="4"/>
  <c r="X70" i="4"/>
  <c r="F71" i="4"/>
  <c r="X71" i="4"/>
  <c r="F73" i="4"/>
  <c r="Z73" i="4"/>
  <c r="AB74" i="4"/>
  <c r="F76" i="4"/>
  <c r="Z76" i="4"/>
  <c r="AB77" i="4"/>
  <c r="AA79" i="4"/>
  <c r="F88" i="4"/>
  <c r="X88" i="4"/>
  <c r="I88" i="4" s="1"/>
  <c r="F89" i="4"/>
  <c r="X89" i="4"/>
  <c r="F92" i="4"/>
  <c r="X92" i="4"/>
  <c r="I92" i="4" s="1"/>
  <c r="F93" i="4"/>
  <c r="Z98" i="4"/>
  <c r="AB64" i="4"/>
  <c r="H70" i="4"/>
  <c r="BZ2" i="7" s="1"/>
  <c r="AB76" i="4"/>
  <c r="E6" i="2"/>
  <c r="N14" i="2"/>
  <c r="N20" i="2"/>
  <c r="N56" i="2"/>
  <c r="N64" i="2"/>
  <c r="O76" i="2"/>
  <c r="F26" i="4"/>
  <c r="AB27" i="4"/>
  <c r="Z31" i="4"/>
  <c r="AB32" i="4"/>
  <c r="Y35" i="4"/>
  <c r="H35" i="4" s="1"/>
  <c r="AW2" i="7" s="1"/>
  <c r="AB37" i="4"/>
  <c r="F39" i="4"/>
  <c r="X39" i="4"/>
  <c r="H39" i="4" s="1"/>
  <c r="AZ2" i="7" s="1"/>
  <c r="F41" i="4"/>
  <c r="X41" i="4"/>
  <c r="Z43" i="4"/>
  <c r="F45" i="4"/>
  <c r="X45" i="4"/>
  <c r="I45" i="4" s="1"/>
  <c r="F46" i="4"/>
  <c r="X46" i="4"/>
  <c r="AB48" i="4"/>
  <c r="AB52" i="4"/>
  <c r="F55" i="4"/>
  <c r="Y55" i="4"/>
  <c r="X56" i="4"/>
  <c r="H58" i="4"/>
  <c r="BP2" i="7" s="1"/>
  <c r="Y58" i="4"/>
  <c r="Y59" i="4"/>
  <c r="F62" i="4"/>
  <c r="F63" i="4"/>
  <c r="F64" i="4"/>
  <c r="X64" i="4"/>
  <c r="F65" i="4"/>
  <c r="X65" i="4"/>
  <c r="AB66" i="4"/>
  <c r="F68" i="4"/>
  <c r="F69" i="4"/>
  <c r="Z69" i="4"/>
  <c r="Z70" i="4"/>
  <c r="AB71" i="4"/>
  <c r="Y74" i="4"/>
  <c r="I74" i="4" s="1"/>
  <c r="Y75" i="4"/>
  <c r="X76" i="4"/>
  <c r="F77" i="4"/>
  <c r="X77" i="4"/>
  <c r="F79" i="4"/>
  <c r="X79" i="4"/>
  <c r="F81" i="4"/>
  <c r="AB82" i="4"/>
  <c r="F84" i="4"/>
  <c r="Z88" i="4"/>
  <c r="AB89" i="4"/>
  <c r="Z92" i="4"/>
  <c r="Z93" i="4"/>
  <c r="AB94" i="4"/>
  <c r="F96" i="4"/>
  <c r="F97" i="4"/>
  <c r="Z97" i="4"/>
  <c r="Z99" i="4"/>
  <c r="F24" i="4"/>
  <c r="F27" i="4"/>
  <c r="F28" i="4"/>
  <c r="AB31" i="4"/>
  <c r="F33" i="4"/>
  <c r="F37" i="4"/>
  <c r="F38" i="4"/>
  <c r="AA41" i="4"/>
  <c r="AB43" i="4"/>
  <c r="Y45" i="4"/>
  <c r="Y46" i="4"/>
  <c r="F48" i="4"/>
  <c r="F49" i="4"/>
  <c r="F51" i="4"/>
  <c r="F52" i="4"/>
  <c r="F53" i="4"/>
  <c r="Z55" i="4"/>
  <c r="F57" i="4"/>
  <c r="Y64" i="4"/>
  <c r="Y65" i="4"/>
  <c r="F67" i="4"/>
  <c r="AB70" i="4"/>
  <c r="F72" i="4"/>
  <c r="Y76" i="4"/>
  <c r="Y77" i="4"/>
  <c r="Y79" i="4"/>
  <c r="H79" i="4" s="1"/>
  <c r="CH2" i="7" s="1"/>
  <c r="F82" i="4"/>
  <c r="F83" i="4"/>
  <c r="F85" i="4"/>
  <c r="F86" i="4"/>
  <c r="F87" i="4"/>
  <c r="AB88" i="4"/>
  <c r="F90" i="4"/>
  <c r="F91" i="4"/>
  <c r="AB92" i="4"/>
  <c r="F94" i="4"/>
  <c r="F95" i="4"/>
  <c r="N10" i="2"/>
  <c r="O16" i="2"/>
  <c r="N28" i="2"/>
  <c r="O30" i="2"/>
  <c r="N34" i="2"/>
  <c r="O40" i="2"/>
  <c r="N44" i="2"/>
  <c r="O46" i="2"/>
  <c r="N52" i="2"/>
  <c r="O54" i="2"/>
  <c r="O56" i="2"/>
  <c r="N62" i="2"/>
  <c r="O64" i="2"/>
  <c r="N68" i="2"/>
  <c r="O74" i="2"/>
  <c r="N78" i="2"/>
  <c r="O10" i="2"/>
  <c r="O28" i="2"/>
  <c r="O34" i="2"/>
  <c r="O44" i="2"/>
  <c r="O52" i="2"/>
  <c r="P54" i="2"/>
  <c r="O62" i="2"/>
  <c r="N66" i="2"/>
  <c r="O68" i="2"/>
  <c r="N76" i="2"/>
  <c r="O78" i="2"/>
  <c r="H27" i="4"/>
  <c r="AO2" i="7" s="1"/>
  <c r="I79" i="4"/>
  <c r="EV2" i="7" s="1"/>
  <c r="H82" i="4"/>
  <c r="CK2" i="7" s="1"/>
  <c r="O23" i="2"/>
  <c r="N23" i="2"/>
  <c r="M23" i="2"/>
  <c r="O69" i="2"/>
  <c r="N69" i="2"/>
  <c r="M69" i="2"/>
  <c r="O13" i="2"/>
  <c r="N13" i="2"/>
  <c r="M13" i="2"/>
  <c r="P23" i="2"/>
  <c r="O33" i="2"/>
  <c r="N33" i="2"/>
  <c r="M33" i="2"/>
  <c r="O41" i="2"/>
  <c r="N41" i="2"/>
  <c r="M41" i="2"/>
  <c r="O53" i="2"/>
  <c r="N53" i="2"/>
  <c r="M53" i="2"/>
  <c r="O55" i="2"/>
  <c r="N55" i="2"/>
  <c r="M55" i="2"/>
  <c r="O59" i="2"/>
  <c r="N59" i="2"/>
  <c r="M59" i="2"/>
  <c r="O67" i="2"/>
  <c r="N67" i="2"/>
  <c r="M67" i="2"/>
  <c r="P69" i="2"/>
  <c r="O81" i="2"/>
  <c r="N81" i="2"/>
  <c r="M81" i="2"/>
  <c r="O15" i="2"/>
  <c r="N15" i="2"/>
  <c r="M15" i="2"/>
  <c r="O35" i="2"/>
  <c r="N35" i="2"/>
  <c r="M35" i="2"/>
  <c r="O43" i="2"/>
  <c r="N43" i="2"/>
  <c r="M43" i="2"/>
  <c r="O57" i="2"/>
  <c r="N57" i="2"/>
  <c r="M57" i="2"/>
  <c r="O61" i="2"/>
  <c r="N61" i="2"/>
  <c r="M61" i="2"/>
  <c r="O11" i="2"/>
  <c r="M11" i="2"/>
  <c r="N11" i="2"/>
  <c r="O31" i="2"/>
  <c r="N31" i="2"/>
  <c r="M31" i="2"/>
  <c r="O39" i="2"/>
  <c r="M39" i="2"/>
  <c r="N39" i="2"/>
  <c r="O47" i="2"/>
  <c r="N47" i="2"/>
  <c r="M47" i="2"/>
  <c r="O51" i="2"/>
  <c r="N51" i="2"/>
  <c r="M51" i="2"/>
  <c r="O65" i="2"/>
  <c r="N65" i="2"/>
  <c r="M65" i="2"/>
  <c r="O73" i="2"/>
  <c r="N73" i="2"/>
  <c r="M73" i="2"/>
  <c r="O79" i="2"/>
  <c r="N79" i="2"/>
  <c r="M79" i="2"/>
  <c r="O7" i="2"/>
  <c r="N7" i="2"/>
  <c r="M7" i="2"/>
  <c r="O19" i="2"/>
  <c r="N19" i="2"/>
  <c r="M19" i="2"/>
  <c r="O27" i="2"/>
  <c r="M27" i="2"/>
  <c r="N27" i="2"/>
  <c r="O9" i="2"/>
  <c r="N9" i="2"/>
  <c r="M9" i="2"/>
  <c r="P11" i="2"/>
  <c r="O17" i="2"/>
  <c r="N17" i="2"/>
  <c r="M17" i="2"/>
  <c r="O21" i="2"/>
  <c r="N21" i="2"/>
  <c r="M21" i="2"/>
  <c r="O25" i="2"/>
  <c r="N25" i="2"/>
  <c r="M25" i="2"/>
  <c r="O29" i="2"/>
  <c r="N29" i="2"/>
  <c r="M29" i="2"/>
  <c r="P31" i="2"/>
  <c r="O37" i="2"/>
  <c r="N37" i="2"/>
  <c r="M37" i="2"/>
  <c r="P39" i="2"/>
  <c r="O45" i="2"/>
  <c r="N45" i="2"/>
  <c r="M45" i="2"/>
  <c r="P47" i="2"/>
  <c r="O49" i="2"/>
  <c r="N49" i="2"/>
  <c r="M49" i="2"/>
  <c r="P51" i="2"/>
  <c r="O63" i="2"/>
  <c r="N63" i="2"/>
  <c r="M63" i="2"/>
  <c r="P65" i="2"/>
  <c r="O71" i="2"/>
  <c r="N71" i="2"/>
  <c r="M71" i="2"/>
  <c r="P73" i="2"/>
  <c r="O77" i="2"/>
  <c r="N77" i="2"/>
  <c r="M77" i="2"/>
  <c r="P79" i="2"/>
  <c r="AB29" i="4"/>
  <c r="AB30" i="4"/>
  <c r="X30" i="4"/>
  <c r="Y36" i="4"/>
  <c r="AB36" i="4"/>
  <c r="X36" i="4"/>
  <c r="Y44" i="4"/>
  <c r="AB44" i="4"/>
  <c r="X44" i="4"/>
  <c r="I52" i="4"/>
  <c r="H52" i="4"/>
  <c r="BK2" i="7" s="1"/>
  <c r="Z60" i="4"/>
  <c r="Y60" i="4"/>
  <c r="AB60" i="4"/>
  <c r="AA60" i="4"/>
  <c r="X60" i="4"/>
  <c r="Z68" i="4"/>
  <c r="Y68" i="4"/>
  <c r="AB68" i="4"/>
  <c r="AA68" i="4"/>
  <c r="X68" i="4"/>
  <c r="P8" i="2"/>
  <c r="P12" i="2"/>
  <c r="P20" i="2"/>
  <c r="P24" i="2"/>
  <c r="P28" i="2"/>
  <c r="P30" i="2"/>
  <c r="P44" i="2"/>
  <c r="P56" i="2"/>
  <c r="P60" i="2"/>
  <c r="P62" i="2"/>
  <c r="P66" i="2"/>
  <c r="P68" i="2"/>
  <c r="P70" i="2"/>
  <c r="P72" i="2"/>
  <c r="P78" i="2"/>
  <c r="AB25" i="4"/>
  <c r="AB26" i="4"/>
  <c r="X26" i="4"/>
  <c r="AB28" i="4"/>
  <c r="X29" i="4"/>
  <c r="Y30" i="4"/>
  <c r="I31" i="4"/>
  <c r="Y34" i="4"/>
  <c r="AB34" i="4"/>
  <c r="X34" i="4"/>
  <c r="I35" i="4"/>
  <c r="Z36" i="4"/>
  <c r="H37" i="4"/>
  <c r="Y42" i="4"/>
  <c r="AB42" i="4"/>
  <c r="X42" i="4"/>
  <c r="Z44" i="4"/>
  <c r="H45" i="4"/>
  <c r="AB51" i="4"/>
  <c r="X51" i="4"/>
  <c r="AA51" i="4"/>
  <c r="Z51" i="4"/>
  <c r="I64" i="4"/>
  <c r="H64" i="4"/>
  <c r="BU2" i="7" s="1"/>
  <c r="P10" i="2"/>
  <c r="P14" i="2"/>
  <c r="P16" i="2"/>
  <c r="P32" i="2"/>
  <c r="P34" i="2"/>
  <c r="P36" i="2"/>
  <c r="P38" i="2"/>
  <c r="P40" i="2"/>
  <c r="P42" i="2"/>
  <c r="P46" i="2"/>
  <c r="P50" i="2"/>
  <c r="P52" i="2"/>
  <c r="P64" i="2"/>
  <c r="P74" i="2"/>
  <c r="P76" i="2"/>
  <c r="P80" i="2"/>
  <c r="X25" i="4"/>
  <c r="Y26" i="4"/>
  <c r="I27" i="4"/>
  <c r="X28" i="4"/>
  <c r="Z29" i="4"/>
  <c r="Z30" i="4"/>
  <c r="Z34" i="4"/>
  <c r="AA36" i="4"/>
  <c r="Z39" i="4"/>
  <c r="Y39" i="4"/>
  <c r="Z42" i="4"/>
  <c r="H43" i="4"/>
  <c r="BC2" i="7" s="1"/>
  <c r="AA44" i="4"/>
  <c r="AB47" i="4"/>
  <c r="Z47" i="4"/>
  <c r="Y47" i="4"/>
  <c r="H47" i="4" s="1"/>
  <c r="BF2" i="7" s="1"/>
  <c r="H48" i="4"/>
  <c r="BG2" i="7" s="1"/>
  <c r="Z49" i="4"/>
  <c r="Y49" i="4"/>
  <c r="X49" i="4"/>
  <c r="I49" i="4" s="1"/>
  <c r="Y50" i="4"/>
  <c r="AA50" i="4"/>
  <c r="Z50" i="4"/>
  <c r="Y51" i="4"/>
  <c r="Z25" i="4"/>
  <c r="Z26" i="4"/>
  <c r="Y28" i="4"/>
  <c r="AA29" i="4"/>
  <c r="AA30" i="4"/>
  <c r="Z33" i="4"/>
  <c r="Y33" i="4"/>
  <c r="H33" i="4" s="1"/>
  <c r="AU2" i="7" s="1"/>
  <c r="AA34" i="4"/>
  <c r="Z41" i="4"/>
  <c r="Y41" i="4"/>
  <c r="I41" i="4" s="1"/>
  <c r="AA42" i="4"/>
  <c r="Y63" i="4"/>
  <c r="AB63" i="4"/>
  <c r="X63" i="4"/>
  <c r="AA63" i="4"/>
  <c r="Z63" i="4"/>
  <c r="Z32" i="4"/>
  <c r="I32" i="4" s="1"/>
  <c r="Z38" i="4"/>
  <c r="H38" i="4" s="1"/>
  <c r="AY2" i="7" s="1"/>
  <c r="Z40" i="4"/>
  <c r="Z46" i="4"/>
  <c r="I46" i="4" s="1"/>
  <c r="I48" i="4"/>
  <c r="Y53" i="4"/>
  <c r="AA54" i="4"/>
  <c r="Z56" i="4"/>
  <c r="H59" i="4"/>
  <c r="BQ2" i="7" s="1"/>
  <c r="I67" i="4"/>
  <c r="AA78" i="4"/>
  <c r="Z78" i="4"/>
  <c r="Y78" i="4"/>
  <c r="X78" i="4"/>
  <c r="AB85" i="4"/>
  <c r="X85" i="4"/>
  <c r="AA85" i="4"/>
  <c r="Z85" i="4"/>
  <c r="Y85" i="4"/>
  <c r="AA53" i="4"/>
  <c r="AB54" i="4"/>
  <c r="AB55" i="4"/>
  <c r="X55" i="4"/>
  <c r="I55" i="4" s="1"/>
  <c r="AA56" i="4"/>
  <c r="Y57" i="4"/>
  <c r="AB57" i="4"/>
  <c r="X57" i="4"/>
  <c r="I58" i="4"/>
  <c r="Y61" i="4"/>
  <c r="AB61" i="4"/>
  <c r="X61" i="4"/>
  <c r="Z62" i="4"/>
  <c r="Y62" i="4"/>
  <c r="Y69" i="4"/>
  <c r="AB69" i="4"/>
  <c r="X69" i="4"/>
  <c r="I70" i="4"/>
  <c r="AB53" i="4"/>
  <c r="AB56" i="4"/>
  <c r="Z72" i="4"/>
  <c r="Y72" i="4"/>
  <c r="AB72" i="4"/>
  <c r="X72" i="4"/>
  <c r="I77" i="4"/>
  <c r="Y84" i="4"/>
  <c r="AA84" i="4"/>
  <c r="Z84" i="4"/>
  <c r="X84" i="4"/>
  <c r="AA73" i="4"/>
  <c r="AB80" i="4"/>
  <c r="AB81" i="4"/>
  <c r="X81" i="4"/>
  <c r="H83" i="4"/>
  <c r="CL2" i="7" s="1"/>
  <c r="AB83" i="4"/>
  <c r="Z86" i="4"/>
  <c r="Y86" i="4"/>
  <c r="AB90" i="4"/>
  <c r="X90" i="4"/>
  <c r="Z90" i="4"/>
  <c r="Y90" i="4"/>
  <c r="Z59" i="4"/>
  <c r="I59" i="4" s="1"/>
  <c r="Z65" i="4"/>
  <c r="Z67" i="4"/>
  <c r="H67" i="4" s="1"/>
  <c r="H71" i="4"/>
  <c r="CA2" i="7" s="1"/>
  <c r="Z71" i="4"/>
  <c r="X73" i="4"/>
  <c r="AB73" i="4"/>
  <c r="H75" i="4"/>
  <c r="CE2" i="7" s="1"/>
  <c r="Z75" i="4"/>
  <c r="Z77" i="4"/>
  <c r="AB79" i="4"/>
  <c r="X80" i="4"/>
  <c r="Y81" i="4"/>
  <c r="I82" i="4"/>
  <c r="I83" i="4"/>
  <c r="X86" i="4"/>
  <c r="AA90" i="4"/>
  <c r="AB96" i="4"/>
  <c r="X96" i="4"/>
  <c r="Z96" i="4"/>
  <c r="Y96" i="4"/>
  <c r="Z80" i="4"/>
  <c r="Z81" i="4"/>
  <c r="Y87" i="4"/>
  <c r="AB87" i="4"/>
  <c r="X87" i="4"/>
  <c r="H94" i="4"/>
  <c r="I94" i="4"/>
  <c r="AA96" i="4"/>
  <c r="Z89" i="4"/>
  <c r="I89" i="4" s="1"/>
  <c r="X91" i="4"/>
  <c r="AB91" i="4"/>
  <c r="X93" i="4"/>
  <c r="AB93" i="4"/>
  <c r="Z95" i="4"/>
  <c r="I95" i="4" s="1"/>
  <c r="X97" i="4"/>
  <c r="AB97" i="4"/>
  <c r="AA98" i="4"/>
  <c r="H99" i="4"/>
  <c r="CZ2" i="7" s="1"/>
  <c r="Y91" i="4"/>
  <c r="Y93" i="4"/>
  <c r="Y97" i="4"/>
  <c r="X98" i="4"/>
  <c r="H98" i="4" s="1"/>
  <c r="CY2" i="7" s="1"/>
  <c r="AA99" i="4"/>
  <c r="X99" i="4"/>
  <c r="DR2" i="7" l="1"/>
  <c r="M45" i="4" a="1"/>
  <c r="M45" i="4" s="1"/>
  <c r="I53" i="4"/>
  <c r="DZ2" i="7" s="1"/>
  <c r="H49" i="4"/>
  <c r="BH2" i="7" s="1"/>
  <c r="I99" i="4"/>
  <c r="H92" i="4"/>
  <c r="CT2" i="7" s="1"/>
  <c r="H89" i="4"/>
  <c r="CQ2" i="7" s="1"/>
  <c r="H77" i="4"/>
  <c r="CF2" i="7" s="1"/>
  <c r="I65" i="4"/>
  <c r="H74" i="4"/>
  <c r="CD2" i="7" s="1"/>
  <c r="I39" i="4"/>
  <c r="DN2" i="7" s="1"/>
  <c r="H28" i="4"/>
  <c r="AP2" i="7" s="1"/>
  <c r="M37" i="4" a="1"/>
  <c r="M37" i="4" s="1"/>
  <c r="H88" i="4"/>
  <c r="CP2" i="7" s="1"/>
  <c r="I75" i="4"/>
  <c r="ES2" i="7" s="1"/>
  <c r="I71" i="4"/>
  <c r="EO2" i="7" s="1"/>
  <c r="I54" i="4"/>
  <c r="M79" i="4" a="1"/>
  <c r="M79" i="4" s="1"/>
  <c r="FE2" i="7"/>
  <c r="M89" i="4" a="1"/>
  <c r="M89" i="4" s="1"/>
  <c r="BW2" i="7"/>
  <c r="EB2" i="7"/>
  <c r="M55" i="4" a="1"/>
  <c r="M55" i="4" s="1"/>
  <c r="DH2" i="7"/>
  <c r="M32" i="4" a="1"/>
  <c r="M32" i="4" s="1"/>
  <c r="FJ2" i="7"/>
  <c r="M95" i="4" a="1"/>
  <c r="M95" i="4" s="1"/>
  <c r="FN2" i="7"/>
  <c r="M99" i="4" a="1"/>
  <c r="M99" i="4" s="1"/>
  <c r="EJ2" i="7"/>
  <c r="M65" i="4" a="1"/>
  <c r="M65" i="4" s="1"/>
  <c r="DS2" i="7"/>
  <c r="M46" i="4" a="1"/>
  <c r="M46" i="4" s="1"/>
  <c r="DV2" i="7"/>
  <c r="M49" i="4" a="1"/>
  <c r="M49" i="4" s="1"/>
  <c r="M71" i="4" a="1"/>
  <c r="M71" i="4" s="1"/>
  <c r="EE2" i="7"/>
  <c r="M59" i="4" a="1"/>
  <c r="M59" i="4" s="1"/>
  <c r="EA2" i="7"/>
  <c r="M54" i="4" a="1"/>
  <c r="M54" i="4" s="1"/>
  <c r="DO2" i="7"/>
  <c r="M41" i="4" a="1"/>
  <c r="M41" i="4" s="1"/>
  <c r="EY2" i="7"/>
  <c r="M82" i="4" a="1"/>
  <c r="M82" i="4" s="1"/>
  <c r="I84" i="4"/>
  <c r="H84" i="4"/>
  <c r="CM2" i="7" s="1"/>
  <c r="I29" i="4"/>
  <c r="H29" i="4"/>
  <c r="AQ2" i="7" s="1"/>
  <c r="H41" i="4"/>
  <c r="H30" i="4"/>
  <c r="AR2" i="7" s="1"/>
  <c r="I30" i="4"/>
  <c r="I91" i="4"/>
  <c r="H91" i="4"/>
  <c r="CS2" i="7" s="1"/>
  <c r="CU2" i="7"/>
  <c r="H87" i="4"/>
  <c r="I87" i="4"/>
  <c r="H96" i="4"/>
  <c r="CW2" i="7" s="1"/>
  <c r="I96" i="4"/>
  <c r="H72" i="4"/>
  <c r="CB2" i="7" s="1"/>
  <c r="I72" i="4"/>
  <c r="H65" i="4"/>
  <c r="BV2" i="7" s="1"/>
  <c r="H53" i="4"/>
  <c r="BL2" i="7" s="1"/>
  <c r="I69" i="4"/>
  <c r="H69" i="4"/>
  <c r="BY2" i="7" s="1"/>
  <c r="ED2" i="7"/>
  <c r="M58" i="4" a="1"/>
  <c r="M58" i="4" s="1"/>
  <c r="H85" i="4"/>
  <c r="CN2" i="7" s="1"/>
  <c r="I85" i="4"/>
  <c r="DU2" i="7"/>
  <c r="M48" i="4" a="1"/>
  <c r="M48" i="4" s="1"/>
  <c r="H54" i="4"/>
  <c r="BM2" i="7" s="1"/>
  <c r="H46" i="4"/>
  <c r="BE2" i="7" s="1"/>
  <c r="H55" i="4"/>
  <c r="BN2" i="7" s="1"/>
  <c r="M39" i="4" a="1"/>
  <c r="M39" i="4" s="1"/>
  <c r="I25" i="4"/>
  <c r="H25" i="4"/>
  <c r="DK2" i="7"/>
  <c r="M35" i="4" a="1"/>
  <c r="M35" i="4" s="1"/>
  <c r="I33" i="4"/>
  <c r="I98" i="4"/>
  <c r="M94" i="4" a="1"/>
  <c r="M94" i="4" s="1"/>
  <c r="FI2" i="7"/>
  <c r="I81" i="4"/>
  <c r="H81" i="4"/>
  <c r="CJ2" i="7" s="1"/>
  <c r="ET2" i="7"/>
  <c r="M77" i="4" a="1"/>
  <c r="M77" i="4" s="1"/>
  <c r="EN2" i="7"/>
  <c r="M70" i="4" a="1"/>
  <c r="M70" i="4" s="1"/>
  <c r="M53" i="4" a="1"/>
  <c r="M53" i="4" s="1"/>
  <c r="I38" i="4"/>
  <c r="BD2" i="7"/>
  <c r="H60" i="4"/>
  <c r="BR2" i="7" s="1"/>
  <c r="I60" i="4"/>
  <c r="H95" i="4"/>
  <c r="CV2" i="7" s="1"/>
  <c r="M92" i="4" a="1"/>
  <c r="M92" i="4" s="1"/>
  <c r="FH2" i="7"/>
  <c r="I80" i="4"/>
  <c r="H80" i="4"/>
  <c r="CI2" i="7" s="1"/>
  <c r="I73" i="4"/>
  <c r="H73" i="4"/>
  <c r="CC2" i="7" s="1"/>
  <c r="H90" i="4"/>
  <c r="CR2" i="7" s="1"/>
  <c r="I90" i="4"/>
  <c r="I61" i="4"/>
  <c r="H61" i="4"/>
  <c r="BS2" i="7" s="1"/>
  <c r="I57" i="4"/>
  <c r="H57" i="4"/>
  <c r="I63" i="4"/>
  <c r="H63" i="4"/>
  <c r="H50" i="4"/>
  <c r="BI2" i="7" s="1"/>
  <c r="I50" i="4"/>
  <c r="I28" i="4"/>
  <c r="H51" i="4"/>
  <c r="BJ2" i="7" s="1"/>
  <c r="I51" i="4"/>
  <c r="DQ2" i="7"/>
  <c r="M43" i="4" a="1"/>
  <c r="M43" i="4" s="1"/>
  <c r="I34" i="4"/>
  <c r="H34" i="4"/>
  <c r="AV2" i="7" s="1"/>
  <c r="DG2" i="7"/>
  <c r="M31" i="4" a="1"/>
  <c r="M31" i="4" s="1"/>
  <c r="H32" i="4"/>
  <c r="AT2" i="7" s="1"/>
  <c r="FD2" i="7"/>
  <c r="M88" i="4" a="1"/>
  <c r="M88" i="4" s="1"/>
  <c r="ER2" i="7"/>
  <c r="M74" i="4" a="1"/>
  <c r="M74" i="4" s="1"/>
  <c r="I97" i="4"/>
  <c r="H97" i="4"/>
  <c r="CX2" i="7" s="1"/>
  <c r="EZ2" i="7"/>
  <c r="M83" i="4" a="1"/>
  <c r="M83" i="4" s="1"/>
  <c r="H78" i="4"/>
  <c r="CG2" i="7" s="1"/>
  <c r="I78" i="4"/>
  <c r="EK2" i="7"/>
  <c r="M67" i="4" a="1"/>
  <c r="M67" i="4" s="1"/>
  <c r="I47" i="4"/>
  <c r="DC2" i="7"/>
  <c r="M27" i="4" a="1"/>
  <c r="M27" i="4" s="1"/>
  <c r="EI2" i="7"/>
  <c r="M64" i="4" a="1"/>
  <c r="M64" i="4" s="1"/>
  <c r="I42" i="4"/>
  <c r="H42" i="4"/>
  <c r="BB2" i="7" s="1"/>
  <c r="AX2" i="7"/>
  <c r="H11" i="4"/>
  <c r="I26" i="4"/>
  <c r="H26" i="4"/>
  <c r="AN2" i="7" s="1"/>
  <c r="H68" i="4"/>
  <c r="BX2" i="7" s="1"/>
  <c r="I68" i="4"/>
  <c r="DY2" i="7"/>
  <c r="M52" i="4" a="1"/>
  <c r="M52" i="4" s="1"/>
  <c r="M75" i="4" l="1" a="1"/>
  <c r="M75" i="4" s="1"/>
  <c r="EL2" i="7"/>
  <c r="M68" i="4" a="1"/>
  <c r="M68" i="4" s="1"/>
  <c r="EM2" i="7"/>
  <c r="M69" i="4" a="1"/>
  <c r="M69" i="4" s="1"/>
  <c r="CO2" i="7"/>
  <c r="H18" i="4"/>
  <c r="EG2" i="7"/>
  <c r="M61" i="4" a="1"/>
  <c r="M61" i="4" s="1"/>
  <c r="H13" i="4"/>
  <c r="M96" i="4" a="1"/>
  <c r="M96" i="4" s="1"/>
  <c r="FK2" i="7"/>
  <c r="H19" i="4"/>
  <c r="DF2" i="7"/>
  <c r="M30" i="4" a="1"/>
  <c r="M30" i="4" s="1"/>
  <c r="DE2" i="7"/>
  <c r="M29" i="4" a="1"/>
  <c r="M29" i="4" s="1"/>
  <c r="DJ2" i="7"/>
  <c r="M34" i="4" a="1"/>
  <c r="M34" i="4" s="1"/>
  <c r="BT2" i="7"/>
  <c r="H15" i="4"/>
  <c r="FG2" i="7"/>
  <c r="M91" i="4" a="1"/>
  <c r="M91" i="4" s="1"/>
  <c r="H16" i="4"/>
  <c r="DD2" i="7"/>
  <c r="M28" i="4" a="1"/>
  <c r="M28" i="4" s="1"/>
  <c r="EH2" i="7"/>
  <c r="M63" i="4" a="1"/>
  <c r="M63" i="4" s="1"/>
  <c r="EQ2" i="7"/>
  <c r="M73" i="4" a="1"/>
  <c r="M73" i="4" s="1"/>
  <c r="DB2" i="7"/>
  <c r="M26" i="4" a="1"/>
  <c r="M26" i="4" s="1"/>
  <c r="DP2" i="7"/>
  <c r="M42" i="4" a="1"/>
  <c r="M42" i="4" s="1"/>
  <c r="EU2" i="7"/>
  <c r="M78" i="4" a="1"/>
  <c r="M78" i="4" s="1"/>
  <c r="DW2" i="7"/>
  <c r="M50" i="4" a="1"/>
  <c r="M50" i="4" s="1"/>
  <c r="BO2" i="7"/>
  <c r="H14" i="4"/>
  <c r="FF2" i="7"/>
  <c r="M90" i="4" a="1"/>
  <c r="M90" i="4" s="1"/>
  <c r="M98" i="4" a="1"/>
  <c r="M98" i="4" s="1"/>
  <c r="FM2" i="7"/>
  <c r="AM2" i="7"/>
  <c r="H10" i="4"/>
  <c r="H20" i="4"/>
  <c r="M18" i="4"/>
  <c r="H17" i="4"/>
  <c r="R2" i="7"/>
  <c r="G11" i="4"/>
  <c r="AC2" i="7" s="1"/>
  <c r="I11" i="4"/>
  <c r="DT2" i="7"/>
  <c r="M47" i="4" a="1"/>
  <c r="M47" i="4" s="1"/>
  <c r="FL2" i="7"/>
  <c r="M97" i="4" a="1"/>
  <c r="M97" i="4" s="1"/>
  <c r="DX2" i="7"/>
  <c r="M51" i="4" a="1"/>
  <c r="M51" i="4" s="1"/>
  <c r="EC2" i="7"/>
  <c r="M57" i="4" a="1"/>
  <c r="M57" i="4" s="1"/>
  <c r="EW2" i="7"/>
  <c r="M80" i="4" a="1"/>
  <c r="M80" i="4" s="1"/>
  <c r="EF2" i="7"/>
  <c r="M60" i="4" a="1"/>
  <c r="M60" i="4" s="1"/>
  <c r="DM2" i="7"/>
  <c r="M38" i="4" a="1"/>
  <c r="M38" i="4" s="1"/>
  <c r="EX2" i="7"/>
  <c r="M81" i="4" a="1"/>
  <c r="M81" i="4" s="1"/>
  <c r="DI2" i="7"/>
  <c r="M33" i="4" a="1"/>
  <c r="M33" i="4" s="1"/>
  <c r="DA2" i="7"/>
  <c r="M25" i="4" a="1"/>
  <c r="M25" i="4" s="1"/>
  <c r="FB2" i="7"/>
  <c r="M85" i="4" a="1"/>
  <c r="M85" i="4" s="1"/>
  <c r="EP2" i="7"/>
  <c r="M72" i="4" a="1"/>
  <c r="M72" i="4" s="1"/>
  <c r="FC2" i="7"/>
  <c r="M87" i="4" a="1"/>
  <c r="M87" i="4" s="1"/>
  <c r="BA2" i="7"/>
  <c r="H12" i="4"/>
  <c r="FA2" i="7"/>
  <c r="M84" i="4" a="1"/>
  <c r="M84" i="4" s="1"/>
  <c r="V2" i="7" l="1"/>
  <c r="G15" i="4"/>
  <c r="AG2" i="7" s="1"/>
  <c r="I15" i="4"/>
  <c r="J11" i="4"/>
  <c r="Q10" i="4" s="1"/>
  <c r="O10" i="4"/>
  <c r="U2" i="7"/>
  <c r="I14" i="4"/>
  <c r="G14" i="4"/>
  <c r="AF2" i="7" s="1"/>
  <c r="W2" i="7"/>
  <c r="I16" i="4"/>
  <c r="G16" i="4"/>
  <c r="AH2" i="7" s="1"/>
  <c r="Z2" i="7"/>
  <c r="G19" i="4"/>
  <c r="AK2" i="7" s="1"/>
  <c r="I19" i="4"/>
  <c r="AA2" i="7"/>
  <c r="I20" i="4"/>
  <c r="G20" i="4"/>
  <c r="Y2" i="7"/>
  <c r="I18" i="4"/>
  <c r="G18" i="4"/>
  <c r="AJ2" i="7" s="1"/>
  <c r="X2" i="7"/>
  <c r="G17" i="4"/>
  <c r="AI2" i="7" s="1"/>
  <c r="I17" i="4"/>
  <c r="S2" i="7"/>
  <c r="I12" i="4"/>
  <c r="G12" i="4"/>
  <c r="AD2" i="7" s="1"/>
  <c r="Q2" i="7"/>
  <c r="M19" i="4"/>
  <c r="I10" i="4"/>
  <c r="G10" i="4"/>
  <c r="AB2" i="7" s="1"/>
  <c r="T2" i="7"/>
  <c r="G13" i="4"/>
  <c r="AE2" i="7" s="1"/>
  <c r="I13" i="4"/>
  <c r="J17" i="4" l="1"/>
  <c r="Q16" i="4" s="1"/>
  <c r="O16" i="4"/>
  <c r="J18" i="4"/>
  <c r="Q17" i="4" s="1"/>
  <c r="O17" i="4"/>
  <c r="O13" i="4"/>
  <c r="J14" i="4"/>
  <c r="Q13" i="4" s="1"/>
  <c r="J15" i="4"/>
  <c r="Q14" i="4" s="1"/>
  <c r="O14" i="4"/>
  <c r="P19" i="4"/>
  <c r="O19" i="4"/>
  <c r="J19" i="4"/>
  <c r="Q18" i="4" s="1"/>
  <c r="O18" i="4"/>
  <c r="O15" i="4"/>
  <c r="J16" i="4"/>
  <c r="Q15" i="4" s="1"/>
  <c r="J13" i="4"/>
  <c r="Q12" i="4" s="1"/>
  <c r="O12" i="4"/>
  <c r="O9" i="4"/>
  <c r="J10" i="4"/>
  <c r="O11" i="4"/>
  <c r="J12" i="4"/>
  <c r="Q11" i="4" s="1"/>
  <c r="AL2" i="7"/>
  <c r="G7" i="4"/>
  <c r="J20" i="4" l="1"/>
  <c r="Q9" i="4"/>
  <c r="Q19" i="4" l="1"/>
  <c r="R19" i="4"/>
</calcChain>
</file>

<file path=xl/sharedStrings.xml><?xml version="1.0" encoding="utf-8"?>
<sst xmlns="http://schemas.openxmlformats.org/spreadsheetml/2006/main" count="1488" uniqueCount="929">
  <si>
    <t xml:space="preserve">DRiVE Supplier Sustainability Questionnaire </t>
  </si>
  <si>
    <t>QUESTION</t>
  </si>
  <si>
    <t xml:space="preserve">SUPPLIER SUSTAINABILITY QUESTIONNAIRE </t>
  </si>
  <si>
    <t>HIDE THIS PART - DOESN'T EVER NEED TO BE UNHIDDEN. ANSWERS FROM HERE ARE FED FROM THE Q&amp;A SHEET</t>
  </si>
  <si>
    <t>IF YOU HAVE ANY QUERIES PLEASE FOLLOW THE TENDER CLARIFICATION PROCEDURE IN ESOURCING</t>
  </si>
  <si>
    <t>Click 
?
for help</t>
  </si>
  <si>
    <t>Select from list below
- ALL QUESTIONS MUST BE ANSWERED - 
IF AN ANSWER IS LEFT BLANK IT IS ASSUMED AUTOMATICALLY TO BE NOT CONSINDERED / ADDRESSED / IMPLEMENTED</t>
  </si>
  <si>
    <r>
      <rPr>
        <b/>
        <u/>
        <sz val="11"/>
        <color rgb="FFFFFFFF"/>
        <rFont val="Calibri"/>
        <family val="2"/>
      </rPr>
      <t>Supplier Comments</t>
    </r>
    <r>
      <rPr>
        <b/>
        <sz val="11"/>
        <color rgb="FFFFFFFF"/>
        <rFont val="Calibri"/>
        <family val="2"/>
      </rPr>
      <t xml:space="preserve">
</t>
    </r>
    <r>
      <rPr>
        <i/>
        <sz val="10"/>
        <color rgb="FFFFFFFF"/>
        <rFont val="Calibri"/>
        <family val="2"/>
      </rPr>
      <t>(Comments should only be added if the options in the drop down do not represent your situation)</t>
    </r>
  </si>
  <si>
    <t>Q</t>
  </si>
  <si>
    <t>For glossary, definitions, resources click '?' to the right or use the HELP sheet</t>
  </si>
  <si>
    <t>?</t>
  </si>
  <si>
    <t>A</t>
  </si>
  <si>
    <t>B</t>
  </si>
  <si>
    <t>C</t>
  </si>
  <si>
    <t>D</t>
  </si>
  <si>
    <t>GUIDANCE</t>
  </si>
  <si>
    <t>HIDE</t>
  </si>
  <si>
    <t>Link</t>
  </si>
  <si>
    <t>E</t>
  </si>
  <si>
    <t xml:space="preserve">Freedom of association refers to the right to freedom of peaceful assembly and to the freedom of association such as to a trade union. 
Collective bargaining refers to a process of negotiations between the  employer and a group of employees. </t>
  </si>
  <si>
    <t>COMPANY PROFILE</t>
  </si>
  <si>
    <t>Working conditions are made up of the conditions, criteria and environment employees are exposed to during their employment and the employee’s terms and conditions of employment. Examples include health, safety and well-being; maximum daily and weekly working hours, including mandatory days off, annual paid leave etc.</t>
  </si>
  <si>
    <t>Forced or compulsory labour refers to all work or service a person carries out as a penalty and / or for which that person has not offered to do voluntarily (per agreement). Examples could include forced overtime, retention of identity documents, etc.</t>
  </si>
  <si>
    <t>Child labour refers to the employment of a person (child) who is under the legal minimum working age. In the circumstances where young persons are admitted to work, the working conditions must be not harm their safety, health or physical, mental, moral or social development or to interfere with their education.</t>
  </si>
  <si>
    <t>UNGM registration number:</t>
  </si>
  <si>
    <t>Anti-discrimination encourages and requires the equal treatment of an individual or groups irrespective of sex, race, skin colour, ethnic or social origin, genetic features, language, religion or belief, political or any other opinion, membership of a national minority, birth, disability, age or sexual orientation. 
In many countries companies are legally required to obey certain practices that ensure discrimination is eliminated and expectations of equality are always met in the workplace. All workers must be treated equally and be given the same set of opportunities regardless of their race, age, gender, sexuality, disability, culture or anything else that might be discriminated against. The legislations in place are in existence to ensure that an inclusive working environment is always fostered, and that difference should never prove to be an obstacle in career progression or indeed getting a job in the first place.</t>
  </si>
  <si>
    <t xml:space="preserve">A quality management policy should declare what is considered as a standard of 'quality' and outlines the processes in place to ensure that this meet this standard.
The policy should make clear the intentions regarding quality of the products or services, a commitment to continuous improvement in quality management and  the responsibilities of all staff, especially those with key roles, for maintaining quality of products and services. It should be formally endorsed by  top management.
</t>
  </si>
  <si>
    <t xml:space="preserve">An environmental policy should state the commitment that the company is making in relation to its use of resources and impact on the environment of its products and/ or services. With the purpose of decreasing the impact on the environment. It should be formally endorsed by  top management.
The policy should make clear actions and objectives which take into consideration applicable legal and other requirements.  </t>
  </si>
  <si>
    <t xml:space="preserve">A health and safety policy should state the commitment that the company is making in relation to its efforts towards identifying workplace hazards and reducing accidents and exposure to harmful situations and substances. 
The policy should make clear actions and objectives which take into consideration of applicable legal and other requirements. It should also refer to key components of the actions for example, training of personnel, personal protective equipment. It should be formally endorsed by top management.
</t>
  </si>
  <si>
    <t>Company Name:</t>
  </si>
  <si>
    <t>A Code of Conduct is a set of rules outlining the responsibilities or proper practice for an individual (employee) and organisation. It could cover social, ethical and environmental aspects.</t>
  </si>
  <si>
    <t>Examples of Supplier CSR/Sustainability Policy could be a specific Supplier Code of Conduct or a Company Conduct document which applies to both internal employees as well as external business partners, such as suppliers.
The objective should be to promote healthy working conditions and environmental responsibility throughout the entire supply chain.</t>
  </si>
  <si>
    <t>So called conflict minerals (tantalum, tin, gold and tungsten) are sourced from the Democratic Republic of Congo and its neighbouring states.
Companies that are at risk of using conflict minerals are required to undertake due diligence on the sourcing and file a conflict minerals report.
Examples of conflict minerals reporting template.</t>
  </si>
  <si>
    <t>Business Address:</t>
  </si>
  <si>
    <t xml:space="preserve">A management system is a set of documented controls, processes and /or procedures that is reviewed by management. These procedures are followed by personnel for guidance and reference. A management system can be developed internally or externally in accordance with a recognised standard, for example ISO.
</t>
  </si>
  <si>
    <t>Country:</t>
  </si>
  <si>
    <t>As a company, it is your obligation to Respect human rights, and to Remedy any human rights issue that make your company complicit in human rights abuse. The company should have in place ways to protect workers against possible abuses, the company should implement prevention policies, facilitate open communication, provide training, and allow workers to report incidents of harassment.</t>
  </si>
  <si>
    <t>Companies play a critical role in ensuring that victims of business-related human rights abuses have access to an effective remedial process.
A company should have a complaint mechanism that fully investigates the reports and responds accordingly to reported harassment cases. Workplace harassment encompasses many types of behaviour, including assault, physical and sexual harassment or threats, and workplace bullying and intimidation.  3rd party involvement refers to others from outside your company, this might be for example: that this is handled by a 3rd party / your process is audited by 3rd party / 3rd party are involved in the process.</t>
  </si>
  <si>
    <t>The definition of sexual exploitation is “any actual or attempted abuse of a position of vulnerability, differential power, or trust, for sexual purposes, including, but not limited to, profiting monetarily, socially or politically from the sexual exploitation of another.”
The definition of sexual abuse is “actual or threatened physical intrusion of a sexual nature, whether by force or under unequal or coercive conditions.”
This might be influenced differently, depending on your company, for example whether it is locally owned, employing members of the community, or on the other hand, large, possibly international or based in a large urban city / capital.  Additionally, if your operations are elsewhere, employing people from outside the community, the risk of your employees committing sexual abuse and exploitation are different.</t>
  </si>
  <si>
    <t>UN Global Compact Participant:</t>
  </si>
  <si>
    <t>LABOUR STANDARDS</t>
  </si>
  <si>
    <t>Wages and benefits relate to the basic or minimum wage or salary and any additional entitlements payable directly or indirectly, in cash or in kind, by the employer to the worker and arising out of the worker’s employment. Examples include paid sick days, family and medical leave, paid overtime, etc.</t>
  </si>
  <si>
    <t>F</t>
  </si>
  <si>
    <t>Participant Number:</t>
  </si>
  <si>
    <t>The payment of employees should not be discriminatory and requires the equal treatment of an individual or groups irrespective of sex, race, skin colour, ethnic or social origin, genetic features, language, religion or belief, political or any other opinion, membership of a national minority, birth, disability, age or sexual orientation.</t>
  </si>
  <si>
    <t>Date of last COP:</t>
  </si>
  <si>
    <t>A process to address employee complaints about discrimination and harassment (or other) is important for a company as it can identify areas of improvement in a workplace as well as help to avoid formal external complaints and/or legal action. A good complaints process should be: Fair / Confidential / Transparent / Accessible / Efficient.</t>
  </si>
  <si>
    <t xml:space="preserve">An overtime policy is important to have as it explains how employees will be compensated for any hours worked beyond their standard working hours. 
This helps to inform and ensure that employees are treated consistently and correctly compensated as well as to reduce incidents of overtime abuse by both employee and employer. This overtime policy must abided by any legal guidelines. </t>
  </si>
  <si>
    <t>Level of COP:</t>
  </si>
  <si>
    <t>Keeping an employee's formal documentation such as a passport or ID card can be considered a violation as these documents are a connection to an individuals human rights. Keeping these documents can prohibit an individual to exercise their human rights.</t>
  </si>
  <si>
    <t>This document is truthful and accurate and has been completed by</t>
  </si>
  <si>
    <t>Name:</t>
  </si>
  <si>
    <t>A documented procedure is a written description of the prescribed course of action or process to manage and control organisations activities.</t>
  </si>
  <si>
    <t>Discrimination in the selection of employees can happen when your employer, workmate, or a company, treat an applicant less favourably than another person, because of who they are. 
Discrimination appears at all stages of employment: this could include examples such as how positions are advertised / how interviews are conducted / bias or unfair terms and conditions / denial of training, promotion, benefits  / unfair dismissal or demoted.</t>
  </si>
  <si>
    <t>Position:</t>
  </si>
  <si>
    <t>It is important that there is an agreement between employee and employer (terms of employment / contract). This is best done in writing, in a language (usually local) that both the employee and the employer understand. Both the employee and the employer should have a copy for their reference.</t>
  </si>
  <si>
    <t>Email:</t>
  </si>
  <si>
    <t>To ensure that an employee is paid the full amount agreed in the contract between employer and employee and the employee should receive the payment directly. When payments, salary, wages are paid to a third party to distribute, there is a possibility of deductions to be made from the amount to be received by the employee.</t>
  </si>
  <si>
    <t>As an employer the circumstances in which you can deduct money from employee pay is if the employee has agreed the deductions, this includes deductions for benefit contributions. These deductions should be clearly indicated in the payslip generated by the employer.</t>
  </si>
  <si>
    <t>Telephone:</t>
  </si>
  <si>
    <t>Documented information should be given to all employees when they are paid (Pay Slip). Contents of a Pay Slips should include: Employer’s name and address / Worker’s name and occupation / Period for which payment is made / Total salary or wages / Any deductions / Tax Information / The actual amount paid after tax deduction.
If relevant to the calculation of pay: overtime rates / No. of ordinary, holiday and overtime hours worked/ Pension/ Bonus payment</t>
  </si>
  <si>
    <t>EQUAL OPPORTUNITY</t>
  </si>
  <si>
    <t>Preventing addressing harassment, in particular sexual harassment in the workplace is an important element of ensuring an equal opportunity and anti-discrimination environment.
Harassment is any improper and unwelcome conduct that might reasonably be expected or be perceived to cause offence or humiliation to another person. Harassment may take the form of words, gestures or actions which tend to annoy, alarm, abuse, demean, intimidate, belittle, humiliate or embarrass another or which create an intimidating, hostile or offensive work environment. Harassment normally implies a series of incidents. 
Sexual harassment is any unwelcome sexual advance, request for sexual favour, verbal or physical conduct or gesture of a sexual nature, or any other behaviour of a sexual nature that might reasonably be expected or be perceived to cause offence or humiliation to another, when such conduct interferes with work, is made a condition of employment or creates an intimidating, hostile or offensive work environment. While typically involving a pattern of behaviour, it can take the form of a single incident. Sexual harassment may occur between persons of the opposite or same sex. Both males and females can be either the victims or the offenders.</t>
  </si>
  <si>
    <t>Having a diverse workforce can offer a company a wide range of ideas, skills and resources. Companies that embrace diversity, often reap the benefits of a broader market, improved productivity and a raised profile within the competitive marketplace.
In many countries companies are legally required to obey certain practices that ensure discrimination is eliminated and expectations of equality are always met in the workplace. All workers must be treated equally and be given the same set of opportunities regardless of their race, age, gender, sexuality, disability, culture or anything else that might be discriminated against. The legislations in place are in existence to ensure that an inclusive working environment is always fostered, and that difference should never prove to be an obstacle in career progression or indeed getting a job in the first place.</t>
  </si>
  <si>
    <t>Having a diverse workforce can offer a company a wide range of ideas, skills and resources. Companies that embrace diversity, often reap the benefits of a broader market, improved productivity and a raised profile within the competitive marketplace.</t>
  </si>
  <si>
    <t>Without imposing a disproportionate or undue burden on the employer, companies must provide the necessary and appropriate modification and adjustments in the workplace, to ensure the employment of persons with disabilities.</t>
  </si>
  <si>
    <t>QUALITY MANAGEMENT</t>
  </si>
  <si>
    <t xml:space="preserve">Internal inspections / audits can help to determine how effective procedures, programmes and systems are working. They can be performed internally, or by external third party (if independence is needed).  </t>
  </si>
  <si>
    <t>Reporting is important for informing the company internally on how processes, procedure or plans are performing and if targets are being met. Reporting may also be a requirement to external stakeholders for example on quality control.</t>
  </si>
  <si>
    <t>This can help with the commitment to the development and implementing a quality management system to continually improving its effectiveness rather than resolve a problem when it occurs.</t>
  </si>
  <si>
    <t>G</t>
  </si>
  <si>
    <t>ENVIRONMENTAL MANAGEMENT</t>
  </si>
  <si>
    <t>Reporting is important for informing the company internally on how processes, procedure or plans are performing and if targets are being met. Reporting may also be a requirement to external stakeholders for example on emissions or consumption figures</t>
  </si>
  <si>
    <t>FEEDBACK</t>
  </si>
  <si>
    <t>Recycling is important as it helps to reduce the negative impact on the natural environment. Recycling and reusing reduces the need for raw materials.</t>
  </si>
  <si>
    <t>The correct handling (management) of hazardous materials is essential to help avoid negative impact on the natural environment, personal or workplace. There is often legal requirements regarding the movement, storage and disposal of hazardous materials.
There should be realistic efforts in place to reduce the amount of hazardous materials used and waste produced.</t>
  </si>
  <si>
    <t>The correct handling (management) of solid waste materials is essential to help avoid negative impact on the natural environment, personnel or workplace. Solid waste refers to any 'solid' waste that is not hazardous (this can also include food waste from canteen, paper, processing waste...) There is often legal requirements regarding the movement, storage and disposal of solid waste.
There should be realistic efforts in place to recycle and reduce the amount of solid waste produced.</t>
  </si>
  <si>
    <t>Please feel free to provide feedback here…</t>
  </si>
  <si>
    <t xml:space="preserve">The correct handling (management) of wastewater is essential to help avoid negative impact on the natural environment, personal or workplace. There is often legal requirements regarding the movement, storage and disposal of wastewater.
There should be realistic efforts in place to recycle and reduce the amount of wastewater produced. Where discharge is a practice, periodic testing should be done. </t>
  </si>
  <si>
    <t>Water as a non-renewable natural resources is particularly precious. The use of resources can only be done by recording consumption. This is important to be able to set reduction targets as well as to reduce costs.</t>
  </si>
  <si>
    <t xml:space="preserve">Natural resources are precious, particularly non-renewable natural resources. The use of resources can only be done by recording consumption. This is important to be able to set reduction targets as well as to reduce costs. </t>
  </si>
  <si>
    <t>An important method to address a company's (proportional) impact on the natural environment is to have reduction targets on emissions and consumption. These need to be realistic and achievable.</t>
  </si>
  <si>
    <t>H</t>
  </si>
  <si>
    <t>HEALTH &amp; SAFETY</t>
  </si>
  <si>
    <t>Risk assessment is a process that helps to identify hazards and risk factors that have the potential to cause harm. This allows you to evaluate the risk associated with the particular hazard (risk analysis, and risk evaluation). By identifying the risks and you can determine the appropriate ways to eliminate the hazard, or control the risk when the hazard cannot be eliminated.
Risk assessment has a thorough look at your workplace to identify situations, processes, etc. that may cause harm, particularly to people (but also to environment and assets). After identifying the risk you are able to evaluate the probability / likelihood and severity of the risk. When this has been made, you can decide on what cause of action to take to effectively eliminate or control the harm from happening.</t>
  </si>
  <si>
    <t>All workers should be trained for the tasks they are responsible for carrying out. Training should be kept up to date and relevant. Providing training helps to ensure that people who work for you know how to work safely and without risks to health, develop a positive health and safety culture. In many places it is your legal duty to protect the health and safety of your employees.</t>
  </si>
  <si>
    <t xml:space="preserve">Accident and Incident investigations are important as they help to determine the cause of an accident or an incident and to identify unsafe conditions. They allow for corrective actions to be identified so that similar accidents or incidents can be avoided in the future. It helps building organisational knowledge about the working environment. Commonly the term accident is used although incident can separately be defined as an unplanned event and that may (or may not) include injury or asset damage. </t>
  </si>
  <si>
    <t>Workers should not have to work in an unsafe workplace (including, harmful processes, chemicals, substances or techniques). When exposure to an unsafe environment is unavoidable, all workers should be provided with the necessary protective equipment (for free). Protective equipment should be appropriate, fit for use, maintained and the user trained in its use if necessary.</t>
  </si>
  <si>
    <t xml:space="preserve">In some countries there are legal requirements for companies to provide first aid provisions (training and equipment). First aid trained staff in a company can provide quick response to manageable situations as well as raising the awareness of safety in the workplace. It will depend on the size and circumstances of your workplace when it comes to the number of first aid trained staff recommended. There could be local guidelines in place. </t>
  </si>
  <si>
    <t xml:space="preserve">In some countries there are legal requirements for companies to provide first aid provisions (training and equipment). First aid kits should be available and accessible in the workplace, fully stocked with appropriate (recommended) provisions. </t>
  </si>
  <si>
    <t>Emergency training and orientation are important as they help to prepare employees, the company and the emergency services of the course of action to take in the event of an emergency. Drills and training should be conducted on a recurring basis to maintain familiarity and awareness.</t>
  </si>
  <si>
    <t>It is important that fire fighting equipment is functional and in a good working order. Maintenance and check of fire fighting clothing, hose pipes and suppressants or extinguishers should be done on a predetermined regular basis.</t>
  </si>
  <si>
    <t>I</t>
  </si>
  <si>
    <t>CONTRACTORS / SUBCONTRACTORS</t>
  </si>
  <si>
    <t>The use of contractors / subcontractors / 3rd party contractors / outsourced work is important and sometime essential for any company. It is important that contractors / subcontractors / 3rd party contractors / outsourced work to the same level (if not better) as your company. This applies for example to policy commitments, quality, standards and safety. Furthermore contractors / subcontractors / 3rd party contractors / outsourced work must to meet the criteria of your clients that you have an agreement with.</t>
  </si>
  <si>
    <t>Supply chain mapping allows you to have awareness and insight into possible risk compliance violations in your supply chain that will be associated to your operation. Supply chain mapping is the process of identifying companies and suppliers to document the source of material and process of brining the goods / service that your company needs. The corporate responsibility should require companies to due diligence to identify, address and mitigate adverse impacts with which they may be involved through their business relationships. However, due to the scale and complexity of many supply chains  it is often best to prioritise those business relationships for which it is most critical for your company. However, the first step is to know who is in your supply chain.</t>
  </si>
  <si>
    <t>When selecting contractors / subcontractors / 3rd party contractors / outsourced work it is important to know that they will work to the standards of your company as well as the standards that your company has committed to with your clients. 
Guidance on the selection process of a contractors / subcontractors / 3rd party contractors / outsourced work allows for proper due diligence and supply chain mapping to be done.</t>
  </si>
  <si>
    <t>It is important to safeguard your company to the risks contractors / subcontractors / 3rd party contractors / outsourced work. It is the responsibility of your company to ensure your business relationships satisfy regulators, and also meet your own and your customer expectations.</t>
  </si>
  <si>
    <t>J</t>
  </si>
  <si>
    <t>CONDUCT</t>
  </si>
  <si>
    <t>Corporate Social Responsibility (CSR) is a broad concept that can take many forms depending on the company and industry. Through CSR programs and initiatives companies businesses can benefit society as well as the company. It is important that CSR initiatives are monitored and the impact is measured.</t>
  </si>
  <si>
    <t>Gifts and hospitality can be (mis)interpreted as corrupt practice if being used for receiving a financial or other commercial benefits in return. It is important in instances where gifts or hospitality are exchanged that it is limited to reasonable and justified expenditures / frequency (this could be stated in the code of conduct).</t>
  </si>
  <si>
    <t>What is your company's approach towards Conflicts of Interest?</t>
  </si>
  <si>
    <t>Conflict of interest should be cleared stated in the company code of conduct. Conflict of interest (actual or perceived) is regarded as unethical behaviour. Suppliers are expected to disclose to UNOPS any situation that may appear as a conflict of interest.</t>
  </si>
  <si>
    <t xml:space="preserve"> The UN expects its suppliers to adhere to the highest standards of moral and ethical conduct, to respect local laws and not engage in any form of corrupt practices, including but not limited to extortion, fraud, or bribery.
</t>
  </si>
  <si>
    <t>The UN expects its suppliers not to engage in the sale or manufacture of anti-personnel mines or components utilized in the manufacture of anti-personnel mines.</t>
  </si>
  <si>
    <t>With regards to the use of services of current or former UN personnel, it is important to be transparent. This will help to avoid and address any concerns regarding conflicts of interest or any other unethical behaviour.
Post employment restrictions: Post-employment restrictions may apply to UN staff in service and former UN staff members who participated in the procurement process, if such persons had prior professional
dealings with suppliers...</t>
  </si>
  <si>
    <t>GLOSSARY</t>
  </si>
  <si>
    <t>"Mine" means a munition designed to be placed under, on or near the ground or other surface area and to be exploded by the presence, proximity or contact of a person or a vehicle. "Anti-personnel mine" means a mine designed to be exploded by the presence, proximity or contact of a person and that will incapacitate, injure or kill one or more persons. Mines designed to be detonated by the presence, proximity or contact of a vehicle as opposed to a person, that are equipped with anti-handling devices, are not considered anti-personnel mines as a result of being so equipped.</t>
  </si>
  <si>
    <t xml:space="preserve">Certified </t>
  </si>
  <si>
    <t>Certified refers to the process being approved, accredited, verified by an external or 3rd party, who has the authority to approve, accredit.</t>
  </si>
  <si>
    <t>Child labour is work carried out to the detriment and endangerment of a child, in violation of international law and national legislation. It either deprives children of schooling or requires them to assume the dual burden of schooling and work.</t>
  </si>
  <si>
    <t>Conflict Minerals</t>
  </si>
  <si>
    <t>The four most commonly mined minerals Cassiterite (tin), wolframite (tungsten), coltan (tantalum), and gold ore (3TG) are commonly known as Conflict Minerals. In certain areas of the world , where mining of these minerals are mined there is  associated human rights violations. These minerals are used in modern electrical appliances, vehicles etc. To ensure responsible supply chain of these highly demandable conflict minerals, OECD has published Due Diligence Guidance, which provide recommendations.</t>
  </si>
  <si>
    <t>"The Conflict Minerals Reporting Template is a free, standardized reporting template developed by the Responsible Minerals Initiative that facilitates the transfer of information through the supply chain regarding mineral country of origin and smelters and refiners being utilized. The template also facilitates the identification of new smelters and refiners to potentially undergo an audit via the RMI’s Responsible Minerals Assurance Process."</t>
  </si>
  <si>
    <t>Conflict of Interest</t>
  </si>
  <si>
    <t>A conflict of interest occurs when the personal interests of personnel, such as outside activities or relationships or personal financial interests, interfere or appear to interfere with the proper performance of his or her official duties or responsibilities or with the integrity, independence and impartiality required by the individual.</t>
  </si>
  <si>
    <t>Contract/ Terms of Employment</t>
  </si>
  <si>
    <t>Contract is written agreement mutually discussed and signed between two parties (the employer and employee). Terms of employment are conditions that an employer and employee agree upon for a job. Terms of employment include an employee's job responsibilities, work days, hours, breaks, dress code, vacation and sick days, pay and more. They also include benefits such as health insurance, life insurance and retirement plans, mostly concerning employment. Contract is important legal arrangement which protects the right of the concerned parties in case of breach of the contract.</t>
  </si>
  <si>
    <t xml:space="preserve">Contractors / Subcontractors / 3rd party providers </t>
  </si>
  <si>
    <t xml:space="preserve">Third party contractor is either a single entity or group of individuals who provide services or perform works for a business upon mutual agreement with a written contract and without having direct connection with the concerning business entity. There are important differences between the third party contractors and main business organisation on labour law, employment contract and financial terms.  Third party contractor may also known as Individual Contractor, Outsourcing supplier or Subcontractor. </t>
  </si>
  <si>
    <t xml:space="preserve">Company Conduct </t>
  </si>
  <si>
    <t xml:space="preserve">Corporate conduct is set of principles that guide and develop the employee's activities in correspondence with the company's standard and values. It is also known as Code of Ethics. The key principle of corporate conduct may include: Respect for laws and regulation, people, environment and as such.  </t>
  </si>
  <si>
    <t>Corporate Social Responsibility considers companies integration of social and environmental concerns in their business operations and interactions with their stakeholders. This should be distinguished between philanthropy.</t>
  </si>
  <si>
    <t>Environmental Management</t>
  </si>
  <si>
    <t xml:space="preserve">Environmental Management is a procedure to develop environmental policies, implement strategic solutions for the environmental problems and monitor the progress and impacts of human / organisations activities on natural environment. Ideally an organisation should have a controlled and planned environmental management system for reducing carbon footprint and pollution of water, air and soil and managing controlled usage of natural resources. </t>
  </si>
  <si>
    <t>Environmental Policy is the commitment to the protection of environment, ecology and wildlife from pollution and human made disaster.</t>
  </si>
  <si>
    <t>Paying employees the same salary, for the same work. e.g. A woman operating Machine 'A' to be paid the same as a man operating Machine 'A'</t>
  </si>
  <si>
    <t>Fire Fighting Equipment</t>
  </si>
  <si>
    <t>Safety equipment (fire extinguisher, hose pipe, fire blanket, smoke alerts, sprinklers, fire alarm) to protect lives and reduce damage from incidents of fire.</t>
  </si>
  <si>
    <t>First Aid and Training</t>
  </si>
  <si>
    <t>First Aid refers to the basic medical care provided to a victim during an emergency situation for the purpose of minimising injury from the accident/incident. First Aid training is a course that improves a trainee's skills, techniques and knowledge on safety and emergency situation. It is highly recommended for a business entity to assign personnel with First Aid training and CPR training.</t>
  </si>
  <si>
    <t xml:space="preserve">Formal </t>
  </si>
  <si>
    <r>
      <t xml:space="preserve">When referring to a process / procedure / reporting, formal implies that there is a </t>
    </r>
    <r>
      <rPr>
        <i/>
        <sz val="11"/>
        <rFont val="Calibri"/>
        <family val="2"/>
      </rPr>
      <t xml:space="preserve">documented </t>
    </r>
    <r>
      <rPr>
        <sz val="11"/>
        <color rgb="FF000000"/>
        <rFont val="Calibri"/>
        <family val="2"/>
      </rPr>
      <t>procedure, set of instructions, guidance in place.</t>
    </r>
  </si>
  <si>
    <t xml:space="preserve">Gender Equality is the fundamental human right and necessary foundation to obtain sustainable development. Gender Equality is the fifth and heart of all Sustainable Development Goals. </t>
  </si>
  <si>
    <t>Hazardous Material and Category</t>
  </si>
  <si>
    <t xml:space="preserve">Hazardous material are dangerous material that creates harm for living organism and surrounding environment. Hazardous material can be radioactive, flammable, explosive, toxic, corrosive, biohazardous, an oxidizer, a pathogen, an allergen that produced as by product from manufacturing or from accidental incidents. </t>
  </si>
  <si>
    <t xml:space="preserve">Health &amp; Safety </t>
  </si>
  <si>
    <t xml:space="preserve">A health and safety management system are processes and procedures in place to minimise the risk of injury and illness. It involves identifying, assessing, controlling risks to workers in all workplace operations and reducing accidents and exposure to harmful situations and substances. It also includes training of personnel in accident prevention, accident response, emergency preparedness, and use of protective clothing and equipment.
</t>
  </si>
  <si>
    <t>All human beings are born free and equal in dignity and rights. They are endowed with reason and conscience and should act towards one another in a spirit of brotherhood. [Article 1 of the United Nations Universal Declaration of Human Rights (UDHR)]
Human rights are inherent to all human beings, regardless of race, sex, nationality, ethnicity, language, religion, or any other status. Human rights include the right to life and liberty, freedom from slavery and torture, freedom of opinion and expression, the right to work and education, and many more.  Everyone is entitled to these rights, without discrimination.</t>
  </si>
  <si>
    <t>Inspection</t>
  </si>
  <si>
    <t>Inspection are conducted to get assurance of appropriate level of protection, maintenance of minimum standard of work, production and services. Inspection also includes reviewing company policy and regulation and provide appropriate recommendation for further improvement.</t>
  </si>
  <si>
    <t xml:space="preserve">ISO (International organisation for Standardization) 9000 provides guidance and tools about quality management and standards for companies and organisation (regardless of their size and area of activity) to ensure the products and services meets the quality. </t>
  </si>
  <si>
    <t xml:space="preserve">Labour Rights </t>
  </si>
  <si>
    <t xml:space="preserve">Labour rights or workers' rights are the legal rights and associated human rights that belong to a worker, and the relationship between an employee and employer. These rights are usually embedded and governed by labour and / or employment law. Broadly speaking these rights cover negotiating pay, benefits, and safe working conditions. One of the most central rights is the right to the freedom of association and collective bargaining. </t>
  </si>
  <si>
    <t>According to the C138 - Minimum Age Convention, 1973, all the members are to take action against child labour in their respective countries. "The minimum age for admission to any type of employment or work which .... is likely to jeopardise the health, safety or morals of young persons shall not be less than 18 years."</t>
  </si>
  <si>
    <t>Minimum Wage</t>
  </si>
  <si>
    <t xml:space="preserve">Lowest salary received by the employee upon agreement with the employer. Every country has its own legal threshold of minimum wage. Violation of the minimum wage standard leads to violation of human rights of the employee. </t>
  </si>
  <si>
    <t>"United Nations Minorities Declaration in its article 1 refers to minorities as based on national or ethnic, cultural, religious and linguistic identity, and provides that States should protect their existence."</t>
  </si>
  <si>
    <t>Policy</t>
  </si>
  <si>
    <t>Company policies and procedures are an essential to any organisation. Policy refers to the course of actions adopted by an organisation which bring focus to important issues, as well as what is acceptable behaviour by employees. However, these policies and procedures are useless if employers neglect to follow them or they are not communicated properly. 
Some best practices for policy are:
-Company and country specific
-Commitment to compliance with all relevant national and local regulations and legislation 
-Commitment to provide sufficient resources for the implementation of the policy / be signed by the companies highest office or a member of the Company Board.</t>
  </si>
  <si>
    <t>Procedure</t>
  </si>
  <si>
    <t>Procedures explain how to accomplish a task. A procedure is sometimes called a work instruction, strategy or methodology. Procedures are often associated with or supported by other documents like policies.  The policy is the goal statement and the procedure is the description of how to achieve the goal. Every procedure should be associated with a policy.</t>
  </si>
  <si>
    <t>According to UNOPS, there are six proscribed practices that are without compromise make supplier ineligible to do business with UNOPS if committed. The proscribed practices are: Corrupt Practice, Fraudulent Practice, Coercive Practice, Unethical practice, Collusive practice and Obstruction.</t>
  </si>
  <si>
    <t>Quality Control</t>
  </si>
  <si>
    <t>System or sets of procedures to ensure the standard of manufactured product, services or work provided to the client.</t>
  </si>
  <si>
    <t xml:space="preserve">Quality Management </t>
  </si>
  <si>
    <t>Quality management is the management / coordination of all activities and tasks that are required to achieve and maintain a desired level of quality.  This includes the commitments in a quality policy, creating and implementing quality planning, quality control and quality improvement. This is applicable for quality of products and goods produced and provided as well as service quality.</t>
  </si>
  <si>
    <t xml:space="preserve">Recycle </t>
  </si>
  <si>
    <t xml:space="preserve">Recycle generally means converting any unwanted material or by products produced from different sources into valuable and usable material. Recycle reduces the extraction and consumption of raw material consumption and reduces the amount of landfill. </t>
  </si>
  <si>
    <t>Risk Assessment</t>
  </si>
  <si>
    <t xml:space="preserve">Risk assessment is the process to identify hazards and risk factors, analysis of risks and evaluation and controlling of risk by determining methods. </t>
  </si>
  <si>
    <t>17 Sustainable Development Goals adopted by United Nations Member States in 2015, also known as Global Goals, are a universal call to action to end poverty, protect the planet and ensure that all people enjoy peace and prosperity.</t>
  </si>
  <si>
    <t>Solid waste (non hazardous)</t>
  </si>
  <si>
    <t>Non hazardous Solid waste refers to any unwanted products or refuse from various sources including household, municipality, industry and agriculture, that do not provide any monetary value and require a waste management system for safe disposal of the waste for avoiding contamination and pollution of the surrounding environment and ecology. It is important to have a solid waste management in a company to adhere with the environmental management of the concerning company.</t>
  </si>
  <si>
    <t>Supply Chain Mapping</t>
  </si>
  <si>
    <t>Supply chain mapping is the process of identifying companies and suppliers to document the source of material and process of bringing the goods / service that your company needs. Corporate responsibility should require companies due diligence to identify, address and mitigate adverse impacts with which they may be involved through their business relationships. However, due to the scale and complexity of many supply chains  it is often best to prioritise those business relationships for which it is most critical for your company. However, the first step is to know who is in your supply chain.</t>
  </si>
  <si>
    <t xml:space="preserve">UN Global Compact is a voluntary initiative based on CEO commitments to implement universal sustainability principles and to take steps to support UN goals. </t>
  </si>
  <si>
    <t xml:space="preserve">The UNGP seeks to provide an authoritative global standard for preventing and addressing the risk of adverse human rights impacts linked to business activity.  </t>
  </si>
  <si>
    <t>UNOPS requires that all vendors it works with to operate with high standards of integrity and competency. UNOPS has zero tolerance against vendors that engage in proscribed practices.</t>
  </si>
  <si>
    <t xml:space="preserve">Set of principles that are established by the UN and the International Labour organisation (ILO). It is expected that these principles will be adhered by all supplier providing products or services to the UN. </t>
  </si>
  <si>
    <t>Wastewater</t>
  </si>
  <si>
    <t>Water after being used and affected by use is called wastewater. Wastewater is mainly divided into two categories, Grey water which is from showers, washing machines and Black Water from toilets and kitchen sink. Wastewater must be treated before being discharged into land, surface or groundwater.</t>
  </si>
  <si>
    <t>!</t>
  </si>
  <si>
    <t>I hereby declare that the answers provided to this questionnaire are an accurate representation of the company and that there has been no deliberate attempt to provide false information.</t>
  </si>
  <si>
    <t xml:space="preserve">Afghanistan </t>
  </si>
  <si>
    <t>FAO</t>
  </si>
  <si>
    <t xml:space="preserve">Albania </t>
  </si>
  <si>
    <t>IAEA</t>
  </si>
  <si>
    <t xml:space="preserve">Algeria </t>
  </si>
  <si>
    <t>ICAO</t>
  </si>
  <si>
    <t xml:space="preserve">American Samoa </t>
  </si>
  <si>
    <t>IFAD</t>
  </si>
  <si>
    <t xml:space="preserve">Andorra </t>
  </si>
  <si>
    <t>ILO</t>
  </si>
  <si>
    <t xml:space="preserve">Angola </t>
  </si>
  <si>
    <t>ITC</t>
  </si>
  <si>
    <t xml:space="preserve">Anguilla </t>
  </si>
  <si>
    <t>ITU</t>
  </si>
  <si>
    <t xml:space="preserve">Antigua &amp; Barbuda </t>
  </si>
  <si>
    <t>IMO</t>
  </si>
  <si>
    <t xml:space="preserve">Argentina </t>
  </si>
  <si>
    <t>OPCW</t>
  </si>
  <si>
    <t xml:space="preserve">Armenia </t>
  </si>
  <si>
    <t>PAHO</t>
  </si>
  <si>
    <t xml:space="preserve">Aruba </t>
  </si>
  <si>
    <t>UN Secretariat</t>
  </si>
  <si>
    <t xml:space="preserve">Australia </t>
  </si>
  <si>
    <t>UN Women</t>
  </si>
  <si>
    <t xml:space="preserve">Austria </t>
  </si>
  <si>
    <t>UNAIDS</t>
  </si>
  <si>
    <t xml:space="preserve">Azerbaijan </t>
  </si>
  <si>
    <t>UNDP</t>
  </si>
  <si>
    <t xml:space="preserve">Bahamas, The </t>
  </si>
  <si>
    <t>UNESCO</t>
  </si>
  <si>
    <t xml:space="preserve">Bahrain </t>
  </si>
  <si>
    <t>UNFPA</t>
  </si>
  <si>
    <t xml:space="preserve">Bangladesh </t>
  </si>
  <si>
    <t>UNHCR</t>
  </si>
  <si>
    <t xml:space="preserve">Barbados </t>
  </si>
  <si>
    <t>UNICEF</t>
  </si>
  <si>
    <t xml:space="preserve">Belarus </t>
  </si>
  <si>
    <t>UNIDO</t>
  </si>
  <si>
    <t xml:space="preserve">Belgium </t>
  </si>
  <si>
    <t>UNOPS</t>
  </si>
  <si>
    <t xml:space="preserve">Belize </t>
  </si>
  <si>
    <t>UNRWA</t>
  </si>
  <si>
    <t xml:space="preserve">Benin </t>
  </si>
  <si>
    <t>WFP</t>
  </si>
  <si>
    <t xml:space="preserve">Bermuda </t>
  </si>
  <si>
    <t>WHO</t>
  </si>
  <si>
    <t xml:space="preserve">Bhutan </t>
  </si>
  <si>
    <t>WIPO</t>
  </si>
  <si>
    <t xml:space="preserve">Bolivia </t>
  </si>
  <si>
    <t>WMO</t>
  </si>
  <si>
    <t xml:space="preserve">Bosnia &amp; Herzegovina </t>
  </si>
  <si>
    <t>WTO</t>
  </si>
  <si>
    <t xml:space="preserve">Botswana </t>
  </si>
  <si>
    <t xml:space="preserve">Brazil </t>
  </si>
  <si>
    <t xml:space="preserve">British Virgin Is. </t>
  </si>
  <si>
    <t xml:space="preserve">Brunei </t>
  </si>
  <si>
    <t xml:space="preserve">Bulgaria </t>
  </si>
  <si>
    <t xml:space="preserve">Burkina Faso </t>
  </si>
  <si>
    <t xml:space="preserve">Burma </t>
  </si>
  <si>
    <t xml:space="preserve">Burundi </t>
  </si>
  <si>
    <t xml:space="preserve">Cambodia </t>
  </si>
  <si>
    <t xml:space="preserve">Cameroon </t>
  </si>
  <si>
    <t xml:space="preserve">Canada </t>
  </si>
  <si>
    <t xml:space="preserve">Cape Verde </t>
  </si>
  <si>
    <t xml:space="preserve">Cayman Islands </t>
  </si>
  <si>
    <t xml:space="preserve">Central African Rep. </t>
  </si>
  <si>
    <t xml:space="preserve">Chad </t>
  </si>
  <si>
    <t xml:space="preserve">Chile </t>
  </si>
  <si>
    <t xml:space="preserve">China </t>
  </si>
  <si>
    <t xml:space="preserve">Colombia </t>
  </si>
  <si>
    <t xml:space="preserve">Comoros </t>
  </si>
  <si>
    <t xml:space="preserve">Congo, Dem. Rep. </t>
  </si>
  <si>
    <t xml:space="preserve">Congo, Repub. of the </t>
  </si>
  <si>
    <t xml:space="preserve">Cook Islands </t>
  </si>
  <si>
    <t xml:space="preserve">Costa Rica </t>
  </si>
  <si>
    <t xml:space="preserve">Côte d'Ivoire </t>
  </si>
  <si>
    <t xml:space="preserve">Croatia </t>
  </si>
  <si>
    <t xml:space="preserve">Cuba </t>
  </si>
  <si>
    <t xml:space="preserve">Cyprus </t>
  </si>
  <si>
    <t xml:space="preserve">Czech Republic </t>
  </si>
  <si>
    <t xml:space="preserve">Denmark </t>
  </si>
  <si>
    <t xml:space="preserve">Djibouti </t>
  </si>
  <si>
    <t xml:space="preserve">Dominica </t>
  </si>
  <si>
    <t xml:space="preserve">Dominican Republic </t>
  </si>
  <si>
    <t xml:space="preserve">East Timor </t>
  </si>
  <si>
    <t xml:space="preserve">Ecuador </t>
  </si>
  <si>
    <t xml:space="preserve">Egypt </t>
  </si>
  <si>
    <t xml:space="preserve">El Salvador </t>
  </si>
  <si>
    <t xml:space="preserve">Equatorial Guinea </t>
  </si>
  <si>
    <t xml:space="preserve">Eritrea </t>
  </si>
  <si>
    <t xml:space="preserve">Estonia </t>
  </si>
  <si>
    <t xml:space="preserve">Ethiopia </t>
  </si>
  <si>
    <t xml:space="preserve">Faroe Islands </t>
  </si>
  <si>
    <t xml:space="preserve">Fiji </t>
  </si>
  <si>
    <t xml:space="preserve">Finland </t>
  </si>
  <si>
    <t xml:space="preserve">France </t>
  </si>
  <si>
    <t xml:space="preserve">French Guiana </t>
  </si>
  <si>
    <t xml:space="preserve">French Polynesia </t>
  </si>
  <si>
    <t xml:space="preserve">Gabon </t>
  </si>
  <si>
    <t xml:space="preserve">Gambia, The </t>
  </si>
  <si>
    <t xml:space="preserve">Gaza Strip </t>
  </si>
  <si>
    <t xml:space="preserve">Georgia </t>
  </si>
  <si>
    <t xml:space="preserve">Germany </t>
  </si>
  <si>
    <t xml:space="preserve">Ghana </t>
  </si>
  <si>
    <t xml:space="preserve">Gibraltar </t>
  </si>
  <si>
    <t xml:space="preserve">Greece </t>
  </si>
  <si>
    <t xml:space="preserve">Greenland </t>
  </si>
  <si>
    <t xml:space="preserve">Grenada </t>
  </si>
  <si>
    <t xml:space="preserve">Guadeloupe </t>
  </si>
  <si>
    <t xml:space="preserve">Guam </t>
  </si>
  <si>
    <t xml:space="preserve">Guatemala </t>
  </si>
  <si>
    <t xml:space="preserve">Guernsey </t>
  </si>
  <si>
    <t xml:space="preserve">Guinea </t>
  </si>
  <si>
    <t xml:space="preserve">Guinea-Bissau </t>
  </si>
  <si>
    <t xml:space="preserve">Guyana </t>
  </si>
  <si>
    <t xml:space="preserve">Haiti </t>
  </si>
  <si>
    <t xml:space="preserve">Honduras </t>
  </si>
  <si>
    <t xml:space="preserve">Hong Kong </t>
  </si>
  <si>
    <t xml:space="preserve">Hungary </t>
  </si>
  <si>
    <t xml:space="preserve">Iceland </t>
  </si>
  <si>
    <t xml:space="preserve">India </t>
  </si>
  <si>
    <t xml:space="preserve">Indonesia </t>
  </si>
  <si>
    <t xml:space="preserve">Iran </t>
  </si>
  <si>
    <t xml:space="preserve">Iraq </t>
  </si>
  <si>
    <t xml:space="preserve">Ireland </t>
  </si>
  <si>
    <t xml:space="preserve">Isle of Man </t>
  </si>
  <si>
    <t xml:space="preserve">Israel </t>
  </si>
  <si>
    <t xml:space="preserve">Italy </t>
  </si>
  <si>
    <t xml:space="preserve">Jamaica </t>
  </si>
  <si>
    <t xml:space="preserve">Japan </t>
  </si>
  <si>
    <t xml:space="preserve">Jersey </t>
  </si>
  <si>
    <t xml:space="preserve">Jordan </t>
  </si>
  <si>
    <t xml:space="preserve">Kazakhstan </t>
  </si>
  <si>
    <t xml:space="preserve">Kenya </t>
  </si>
  <si>
    <t xml:space="preserve">Kiribati </t>
  </si>
  <si>
    <t xml:space="preserve">Korea, North </t>
  </si>
  <si>
    <t xml:space="preserve">Korea, South </t>
  </si>
  <si>
    <t xml:space="preserve">Kuwait </t>
  </si>
  <si>
    <t xml:space="preserve">Kyrgyzstan </t>
  </si>
  <si>
    <t xml:space="preserve">Laos </t>
  </si>
  <si>
    <t xml:space="preserve">Latvia </t>
  </si>
  <si>
    <t xml:space="preserve">Lebanon </t>
  </si>
  <si>
    <t xml:space="preserve">Lesotho </t>
  </si>
  <si>
    <t xml:space="preserve">Liberia </t>
  </si>
  <si>
    <t xml:space="preserve">Libya </t>
  </si>
  <si>
    <t xml:space="preserve">Liechtenstein </t>
  </si>
  <si>
    <t xml:space="preserve">Lithuania </t>
  </si>
  <si>
    <t xml:space="preserve">Luxembourg </t>
  </si>
  <si>
    <t xml:space="preserve">Macau </t>
  </si>
  <si>
    <t xml:space="preserve">Macedonia </t>
  </si>
  <si>
    <t xml:space="preserve">Madagascar </t>
  </si>
  <si>
    <t xml:space="preserve">Malawi </t>
  </si>
  <si>
    <t xml:space="preserve">Malaysia </t>
  </si>
  <si>
    <t xml:space="preserve">Maldives </t>
  </si>
  <si>
    <t xml:space="preserve">Mali </t>
  </si>
  <si>
    <t xml:space="preserve">Malta </t>
  </si>
  <si>
    <t xml:space="preserve">Marshall Islands </t>
  </si>
  <si>
    <t xml:space="preserve">Martinique </t>
  </si>
  <si>
    <t xml:space="preserve">Mauritania </t>
  </si>
  <si>
    <t xml:space="preserve">Mauritius </t>
  </si>
  <si>
    <t xml:space="preserve">Mayotte </t>
  </si>
  <si>
    <t xml:space="preserve">Mexico </t>
  </si>
  <si>
    <t xml:space="preserve">Micronesia, Fed. St. </t>
  </si>
  <si>
    <t xml:space="preserve">Moldova </t>
  </si>
  <si>
    <t xml:space="preserve">Monaco </t>
  </si>
  <si>
    <t xml:space="preserve">Mongolia </t>
  </si>
  <si>
    <t xml:space="preserve">Montserrat </t>
  </si>
  <si>
    <t xml:space="preserve">Morocco </t>
  </si>
  <si>
    <t xml:space="preserve">Mozambique </t>
  </si>
  <si>
    <t xml:space="preserve">Namibia </t>
  </si>
  <si>
    <t xml:space="preserve">Nauru </t>
  </si>
  <si>
    <t xml:space="preserve">Nepal </t>
  </si>
  <si>
    <t xml:space="preserve">Netherlands </t>
  </si>
  <si>
    <t xml:space="preserve">Netherlands Antilles </t>
  </si>
  <si>
    <t xml:space="preserve">New Caledonia </t>
  </si>
  <si>
    <t xml:space="preserve">New Zealand </t>
  </si>
  <si>
    <t xml:space="preserve">Nicaragua </t>
  </si>
  <si>
    <t xml:space="preserve">Niger </t>
  </si>
  <si>
    <t xml:space="preserve">Nigeria </t>
  </si>
  <si>
    <t xml:space="preserve">N. Mariana Islands </t>
  </si>
  <si>
    <t xml:space="preserve">Norway </t>
  </si>
  <si>
    <t xml:space="preserve">Oman </t>
  </si>
  <si>
    <t xml:space="preserve">Pakistan </t>
  </si>
  <si>
    <t xml:space="preserve">Palau </t>
  </si>
  <si>
    <t xml:space="preserve">Panama </t>
  </si>
  <si>
    <t xml:space="preserve">Papua New Guinea </t>
  </si>
  <si>
    <t xml:space="preserve">Paraguay </t>
  </si>
  <si>
    <t xml:space="preserve">Peru </t>
  </si>
  <si>
    <t xml:space="preserve">Philippines </t>
  </si>
  <si>
    <t xml:space="preserve">Poland </t>
  </si>
  <si>
    <t xml:space="preserve">Portugal </t>
  </si>
  <si>
    <t xml:space="preserve">Puerto Rico </t>
  </si>
  <si>
    <t xml:space="preserve">Qatar </t>
  </si>
  <si>
    <t xml:space="preserve">Reunion </t>
  </si>
  <si>
    <t xml:space="preserve">Romania </t>
  </si>
  <si>
    <t xml:space="preserve">Russia </t>
  </si>
  <si>
    <t xml:space="preserve">Rwanda </t>
  </si>
  <si>
    <t xml:space="preserve">Saint Helena </t>
  </si>
  <si>
    <t xml:space="preserve">Saint Kitts &amp; Nevis </t>
  </si>
  <si>
    <t xml:space="preserve">Saint Lucia </t>
  </si>
  <si>
    <t xml:space="preserve">St Pierre &amp; Miquelon </t>
  </si>
  <si>
    <t xml:space="preserve">Saint Vincent and the Grenadines </t>
  </si>
  <si>
    <t xml:space="preserve">Samoa </t>
  </si>
  <si>
    <t xml:space="preserve">San Marino </t>
  </si>
  <si>
    <t xml:space="preserve">Sao Tome &amp; Principe </t>
  </si>
  <si>
    <t xml:space="preserve">Saudi Arabia </t>
  </si>
  <si>
    <t xml:space="preserve">Senegal </t>
  </si>
  <si>
    <t xml:space="preserve">Serbia </t>
  </si>
  <si>
    <t xml:space="preserve">Seychelles </t>
  </si>
  <si>
    <t xml:space="preserve">Sierra Leone </t>
  </si>
  <si>
    <t xml:space="preserve">Singapore </t>
  </si>
  <si>
    <t xml:space="preserve">Slovakia </t>
  </si>
  <si>
    <t xml:space="preserve">Slovenia </t>
  </si>
  <si>
    <t xml:space="preserve">Solomon Islands </t>
  </si>
  <si>
    <t xml:space="preserve">Somalia </t>
  </si>
  <si>
    <t xml:space="preserve">South Africa </t>
  </si>
  <si>
    <t xml:space="preserve">Spain </t>
  </si>
  <si>
    <t xml:space="preserve">Sri Lanka </t>
  </si>
  <si>
    <t xml:space="preserve">Sudan </t>
  </si>
  <si>
    <t xml:space="preserve">Suriname </t>
  </si>
  <si>
    <t xml:space="preserve">Swaziland </t>
  </si>
  <si>
    <t xml:space="preserve">Sweden </t>
  </si>
  <si>
    <t xml:space="preserve">Switzerland </t>
  </si>
  <si>
    <t xml:space="preserve">Syria </t>
  </si>
  <si>
    <t xml:space="preserve">Taiwan </t>
  </si>
  <si>
    <t xml:space="preserve">Tajikistan </t>
  </si>
  <si>
    <t xml:space="preserve">Tanzania </t>
  </si>
  <si>
    <t xml:space="preserve">Thailand </t>
  </si>
  <si>
    <t xml:space="preserve">Togo </t>
  </si>
  <si>
    <t xml:space="preserve">Tonga </t>
  </si>
  <si>
    <t xml:space="preserve">Trinidad &amp; Tobago </t>
  </si>
  <si>
    <t xml:space="preserve">Tunisia </t>
  </si>
  <si>
    <t xml:space="preserve">Turkey </t>
  </si>
  <si>
    <t xml:space="preserve">Turkmenistan </t>
  </si>
  <si>
    <t xml:space="preserve">Turks &amp; Caicos Is </t>
  </si>
  <si>
    <t xml:space="preserve">Tuvalu </t>
  </si>
  <si>
    <t xml:space="preserve">Uganda </t>
  </si>
  <si>
    <t xml:space="preserve">Ukraine </t>
  </si>
  <si>
    <t xml:space="preserve">United Arab Emirates </t>
  </si>
  <si>
    <t xml:space="preserve">United Kingdom </t>
  </si>
  <si>
    <t xml:space="preserve">United States </t>
  </si>
  <si>
    <t xml:space="preserve">Uruguay </t>
  </si>
  <si>
    <t xml:space="preserve">Uzbekistan </t>
  </si>
  <si>
    <t xml:space="preserve">Vanuatu </t>
  </si>
  <si>
    <t xml:space="preserve">Venezuela </t>
  </si>
  <si>
    <t xml:space="preserve">Vietnam </t>
  </si>
  <si>
    <t xml:space="preserve">Virgin Islands </t>
  </si>
  <si>
    <t xml:space="preserve">Wallis and Futuna </t>
  </si>
  <si>
    <t xml:space="preserve">West Bank </t>
  </si>
  <si>
    <t xml:space="preserve">Western Sahara </t>
  </si>
  <si>
    <t xml:space="preserve">Yemen </t>
  </si>
  <si>
    <t xml:space="preserve">Zambia </t>
  </si>
  <si>
    <t xml:space="preserve">Zimbabwe </t>
  </si>
  <si>
    <t>HIDE THIS COL</t>
  </si>
  <si>
    <t>CONFIDENTIAL</t>
  </si>
  <si>
    <t>Legend</t>
  </si>
  <si>
    <t xml:space="preserve">DRiVE Supplier Sustainability Questionnaire Assesment  </t>
  </si>
  <si>
    <t>HIGH</t>
  </si>
  <si>
    <t xml:space="preserve">VENDOR NAME:   </t>
  </si>
  <si>
    <t>MEDIUM-HIGH</t>
  </si>
  <si>
    <t xml:space="preserve">DATE OF COMPLETION:   </t>
  </si>
  <si>
    <t>LOW-MEDIUM</t>
  </si>
  <si>
    <t xml:space="preserve">TENDER REFERENCE:   </t>
  </si>
  <si>
    <t>ITB/1234/7891</t>
  </si>
  <si>
    <t>LOW</t>
  </si>
  <si>
    <t xml:space="preserve">QUESTIONNAIRE RISK </t>
  </si>
  <si>
    <t>SECTION REF</t>
  </si>
  <si>
    <t>SECTION</t>
  </si>
  <si>
    <t>Risk Level per Category (Description)
Low / Low - Medium / Medium - High / High</t>
  </si>
  <si>
    <t>Risk Level per Category (Score)</t>
  </si>
  <si>
    <t>Category Adherence 
(As a % of Low Risk)</t>
  </si>
  <si>
    <t xml:space="preserve">PSC 
Pre-Qualification Score out of 10 </t>
  </si>
  <si>
    <t>POLICY</t>
  </si>
  <si>
    <t>MGMTSYS</t>
  </si>
  <si>
    <t>MANAGEMENT SYSTEMS</t>
  </si>
  <si>
    <t>HUMRHGTS</t>
  </si>
  <si>
    <t>HUMAN RIGHTS</t>
  </si>
  <si>
    <t>LABSTDS</t>
  </si>
  <si>
    <t>EQOPP</t>
  </si>
  <si>
    <t>QUMGMT</t>
  </si>
  <si>
    <t>ENVMGMT</t>
  </si>
  <si>
    <t>HS</t>
  </si>
  <si>
    <t>CONT</t>
  </si>
  <si>
    <t>COMPANY CONDUCT</t>
  </si>
  <si>
    <t>TOTAL</t>
  </si>
  <si>
    <t>TOOL KIT (Pillar 3)</t>
  </si>
  <si>
    <t>LOW TO MEDIUM</t>
  </si>
  <si>
    <t>MEDIUM TO HIGH</t>
  </si>
  <si>
    <t>Not selected</t>
  </si>
  <si>
    <t>QUESTION#</t>
  </si>
  <si>
    <t>RESPONSE FROM VENDOR</t>
  </si>
  <si>
    <t>Risk Level per Question (Score)</t>
  </si>
  <si>
    <t>Risk Level per Question (Description)</t>
  </si>
  <si>
    <t>VENDOR ADDITIONAL COMMENTS</t>
  </si>
  <si>
    <t>VALIDATION &amp; REMEDIATION ACTION PLAN</t>
  </si>
  <si>
    <t xml:space="preserve">A glossary, additional definition and resources are at the bottom of this page </t>
  </si>
  <si>
    <t xml:space="preserve">The points below are for reference when engaging the supplier during contract management for areas identified for improvement or for validation </t>
  </si>
  <si>
    <t>QUESTIONS AND ANSWERS ARE DEFINED IN THIS SHEET AND FED TO OTHER SHEETS</t>
  </si>
  <si>
    <t>DO NOT CHANGE TEXT HERE</t>
  </si>
  <si>
    <t>RISK LEVEL</t>
  </si>
  <si>
    <t>Does your company have a Freedom of Association and Right to Collective Bargaining policy in place?</t>
  </si>
  <si>
    <t>Yes - for more than 3 years</t>
  </si>
  <si>
    <t>Yes - for less than 3 years</t>
  </si>
  <si>
    <t>Referred to in another policy</t>
  </si>
  <si>
    <t>No policy in place</t>
  </si>
  <si>
    <t>Does your company have a Wages, Working Hours and Other Conditions of Work policy in place?</t>
  </si>
  <si>
    <t>Does your company have a Forced and Compulsory Labour policy in place?</t>
  </si>
  <si>
    <t>Does your company have a Child Labour policy in place?</t>
  </si>
  <si>
    <t>Does your company have an Anti Discrimination policy in place?</t>
  </si>
  <si>
    <t>Does your company have a Quality Management Policy in place?</t>
  </si>
  <si>
    <t>Does your company have an Environmental Policy in place?</t>
  </si>
  <si>
    <t>Does your company have a Health and Safety policy in place?</t>
  </si>
  <si>
    <t>Does your company have a Code of Conduct (or ethical conduct policy)?</t>
  </si>
  <si>
    <t>Does your company have a Corporate Social Responsibility policy?</t>
  </si>
  <si>
    <t>Does your company have a policy related to conflict minerals?</t>
  </si>
  <si>
    <r>
      <t xml:space="preserve">Yes - for more than 3 years </t>
    </r>
    <r>
      <rPr>
        <b/>
        <sz val="11"/>
        <rFont val="Calibri"/>
        <family val="2"/>
      </rPr>
      <t>(or Not Applicable to your sector)</t>
    </r>
  </si>
  <si>
    <t xml:space="preserve">Does your company have a certified formal, documented Quality Management System? </t>
  </si>
  <si>
    <t xml:space="preserve">Yes - such as ISO or similar and certified by a independent third party </t>
  </si>
  <si>
    <t xml:space="preserve">Yes - Documented but not certified </t>
  </si>
  <si>
    <t>Informal (undocumented) process</t>
  </si>
  <si>
    <t>No Quality Management System in place</t>
  </si>
  <si>
    <t xml:space="preserve">Does your company have a certified formal, documented Environmental Management System? </t>
  </si>
  <si>
    <t>No Environmental Management System in place</t>
  </si>
  <si>
    <t xml:space="preserve">Does your company have a certified formal, documented Health and Safety Management System? </t>
  </si>
  <si>
    <t>No Health &amp; Safety Management System in place</t>
  </si>
  <si>
    <t>Does your company have a framework / procedures in place to commit to the UN Guiding principles for Business &amp; Human Rights?</t>
  </si>
  <si>
    <t>Yes - We have a documented procedure in place that is implemented, reported &amp; reviewed</t>
  </si>
  <si>
    <t>Yes - We have a documented procedure in place. But it is not reported upon</t>
  </si>
  <si>
    <t>We have informal procedures, with no or limited documentation</t>
  </si>
  <si>
    <t>No we do not</t>
  </si>
  <si>
    <t>Does your company have a mechanism for preventing, reporting and investigating cases of Human Rights abuses?</t>
  </si>
  <si>
    <t>A formal documented procedure (including 3rd party involvement)</t>
  </si>
  <si>
    <t>A formal documented procedure</t>
  </si>
  <si>
    <t>An informal procedure</t>
  </si>
  <si>
    <t>No procedure in place</t>
  </si>
  <si>
    <t>Does your company have a mechanism for preventing, reporting and investigating cases of Sexual Exploitation and Abuse?</t>
  </si>
  <si>
    <t>How does your company ensure that you pay minimum wage to your employees?</t>
  </si>
  <si>
    <t>The company has a written policy in place as well as documented procedures that are followed.</t>
  </si>
  <si>
    <t>The company has a written policy in place an follows (undocumented) procedures.</t>
  </si>
  <si>
    <t>The company does not have a written policy in place but follows (undocumented) procedures</t>
  </si>
  <si>
    <t>There are some cases that minimum wages are not paid</t>
  </si>
  <si>
    <t>How does your company ensure it pay its employees in a non-discriminatory manner (e.g. paying different working groups such as women, people with disabilities, etc… different pay for the same tasks)?</t>
  </si>
  <si>
    <t>There are some cases that different groups are paid differently for the same tasks.</t>
  </si>
  <si>
    <t>Does your company have a complaints system in place to address concerns or issues from employees / workers / others?</t>
  </si>
  <si>
    <t xml:space="preserve">Yes - documented procedure including anonymous whistle-blower protection </t>
  </si>
  <si>
    <t xml:space="preserve">Yes - there are guidelines, but no formal documented procedure </t>
  </si>
  <si>
    <t>Although no formal procedure is in place, management treat such incidents seriously</t>
  </si>
  <si>
    <t>No this is not needed in our company</t>
  </si>
  <si>
    <t>Does your company have an Overtime work policy in place or staff are not allowed to work overtime?</t>
  </si>
  <si>
    <t xml:space="preserve">Overtime is voluntary and procedure and payments documented (staff are not allowed to work overtime) </t>
  </si>
  <si>
    <t>Overtime is voluntary there is no documented procedure, but payments are recorded.</t>
  </si>
  <si>
    <t>Over time is compensated but not recorded</t>
  </si>
  <si>
    <t>Overtime is not recorded or compensated</t>
  </si>
  <si>
    <t>What is the approach of your company regarding keeping original identification documents of your workers / employees?</t>
  </si>
  <si>
    <t xml:space="preserve">No original ID documentation is ever kept by the company </t>
  </si>
  <si>
    <t>Original ID documentation is kept by the company (by request of employee)</t>
  </si>
  <si>
    <t xml:space="preserve">They are kept but only on a selective manner when management deem it necessary </t>
  </si>
  <si>
    <t>Keeping the original identification documents is a common practice</t>
  </si>
  <si>
    <t>Do you have a procedure in place at time of employment to verify age of prospective employees?</t>
  </si>
  <si>
    <t>Yes - A documented procedure is in place</t>
  </si>
  <si>
    <t>A procedure is in place but not documented</t>
  </si>
  <si>
    <t>This is not a common practice to verify age</t>
  </si>
  <si>
    <t>Age is not verified</t>
  </si>
  <si>
    <t>Are your employees selected based on gender, ethnicity, sexual orientation or political belief?</t>
  </si>
  <si>
    <t>No - all employees are selected based on merit as per documented procedure in place</t>
  </si>
  <si>
    <t>No - all employees are selected based on merit but no documented procedure in place</t>
  </si>
  <si>
    <t xml:space="preserve">Yes - to a certain extent </t>
  </si>
  <si>
    <t>Yes - in most cases</t>
  </si>
  <si>
    <t>Are terms of employment communicated and agreed upon with an employee, written and in a local language?</t>
  </si>
  <si>
    <t>Terms of employment are written and are signed by both employer and employee</t>
  </si>
  <si>
    <t xml:space="preserve">Terms of employment are written and signed by employee only </t>
  </si>
  <si>
    <t xml:space="preserve">Terms of employment are communicated but not written or signed </t>
  </si>
  <si>
    <t>There are no terms of employment - only pay to work</t>
  </si>
  <si>
    <t>Are payments of salary made according to the contract, directly to the employee and on a regular basis?</t>
  </si>
  <si>
    <t>Yes</t>
  </si>
  <si>
    <t xml:space="preserve">Yes - but not regularly </t>
  </si>
  <si>
    <t>Non-regular cash payments are a common practice here</t>
  </si>
  <si>
    <t xml:space="preserve">Salary / wages are paid directly to an intermediary to distribute </t>
  </si>
  <si>
    <t>Are employees made aware of deductions (e.g. welfare, tax, accommodation etc..) and agree to them?</t>
  </si>
  <si>
    <t xml:space="preserve">Yes - all deduction are agreed in advance and documented in the contract </t>
  </si>
  <si>
    <t>Employees are made aware of deductions but they are not documented in the contract</t>
  </si>
  <si>
    <t>Employees are not made aware of deductions until time of payment</t>
  </si>
  <si>
    <t>Deductions are made as they occur - without prior information to employee</t>
  </si>
  <si>
    <t>Are employee payments properly documented?</t>
  </si>
  <si>
    <t>Yes - Detailed pay-slips are provided, signed for and include details of deductions, if any</t>
  </si>
  <si>
    <t xml:space="preserve">Yes - Employees sign that they have received salary but no pay-slip provided </t>
  </si>
  <si>
    <t xml:space="preserve">No formal procedure in place, but employees are notified that payment has been made </t>
  </si>
  <si>
    <t>No formal procedure in place</t>
  </si>
  <si>
    <t xml:space="preserve">EQUAL OPPORTUNITY </t>
  </si>
  <si>
    <t>Does your company have a mechanism in place for reporting, investigating and addressing harassment</t>
  </si>
  <si>
    <t>Yes- A formal documented procedure is in place; data about cases is available and tracked</t>
  </si>
  <si>
    <t>Yes - a documented procedure</t>
  </si>
  <si>
    <t>No procedure</t>
  </si>
  <si>
    <t>Does your company encourage diversity and inclusion in the workplace?</t>
  </si>
  <si>
    <t>Yes we have a diversity and inclusion policy and action plan that is well implemented</t>
  </si>
  <si>
    <t>Yes we have a policy but no action plan yet</t>
  </si>
  <si>
    <t>We encourage diversity informally</t>
  </si>
  <si>
    <t>We don't have any initiative around diversity and inclusion</t>
  </si>
  <si>
    <t xml:space="preserve">What percentage (%) of current total staff are women? Please provide your best estimate. </t>
  </si>
  <si>
    <t>More than 60%</t>
  </si>
  <si>
    <t>Between 30% - 60%</t>
  </si>
  <si>
    <t>Between 10% - 30%</t>
  </si>
  <si>
    <t xml:space="preserve">Less than 10% </t>
  </si>
  <si>
    <t xml:space="preserve">What percentage (%) of current key staff (leadership) are women? Please provide your best estimate. </t>
  </si>
  <si>
    <t xml:space="preserve">What percentage (%) of staff have a disability? Please provide your best estimate. </t>
  </si>
  <si>
    <t>We have more than 10% people with disability in our workforce</t>
  </si>
  <si>
    <t>We have less than 10% people with disability in our workforce</t>
  </si>
  <si>
    <t>We have people with disability in our workforce but we don't know how many</t>
  </si>
  <si>
    <t>We don't employ people with disability</t>
  </si>
  <si>
    <t xml:space="preserve">Are quality inspections carried out on products / goods / services that your company provides? </t>
  </si>
  <si>
    <t>Yes - this is part of the certified formal process (e.g. ISO or similar)</t>
  </si>
  <si>
    <t>Yes - this is part of the formal process (documented but not ISO or similar)</t>
  </si>
  <si>
    <t>Yes - this is part of the informal process but undocumented</t>
  </si>
  <si>
    <t xml:space="preserve">No inspections carried out </t>
  </si>
  <si>
    <t xml:space="preserve">Is quality control reporting made on products / goods / services that your company provides? </t>
  </si>
  <si>
    <t xml:space="preserve">No reporting done </t>
  </si>
  <si>
    <t>Does your company evaluate and improve the quality of your output (products / goods  / service) towards continuous improvement?</t>
  </si>
  <si>
    <t>No evaluations made</t>
  </si>
  <si>
    <t>Are inspections (and or assessments) carried out on the impact that the company products / goods / services have on the environment?</t>
  </si>
  <si>
    <t xml:space="preserve">Is reporting done on the impact of your company's products / goods / services on the environment? </t>
  </si>
  <si>
    <t>Is recycling (and or re-use) regularly practised by your company?</t>
  </si>
  <si>
    <t>Regularly practiced. Waste is measured and monitored</t>
  </si>
  <si>
    <t>Practiced but waste is not measured and monitored</t>
  </si>
  <si>
    <t>Some waste is recycled (re-used)</t>
  </si>
  <si>
    <t>Recycling not practiced</t>
  </si>
  <si>
    <t>Are hazardous materials and chemicals managed (monitored, handled, transported, stored, recycled, reused and/ or disposed appropriately)?</t>
  </si>
  <si>
    <r>
      <t xml:space="preserve">Yes - this is part of the certified formal process (e.g. ISO or similar) or
</t>
    </r>
    <r>
      <rPr>
        <b/>
        <sz val="11"/>
        <rFont val="Calibri"/>
        <family val="2"/>
      </rPr>
      <t>Not Applicable</t>
    </r>
  </si>
  <si>
    <t>There are no guidance for managing hazardous materials.</t>
  </si>
  <si>
    <t>Is solid waste (non-hazardous) monitored, handled, transported, stored, recycled, reused and/ or disposed appropriately?</t>
  </si>
  <si>
    <t>There are no guidance for managing solid waste.</t>
  </si>
  <si>
    <t>Is wastewater monitored, handled, transported and/ or treated for disposal or discharge appropriately?</t>
  </si>
  <si>
    <t xml:space="preserve">No we do not </t>
  </si>
  <si>
    <t>Is water consumption monitored and controlled as a resource appropriately?</t>
  </si>
  <si>
    <t>Is energy consumption recorded by your company?</t>
  </si>
  <si>
    <t>Does your company have documented targets to reduce its impact on the environment (this includes for example emissions and energy consumption)?</t>
  </si>
  <si>
    <t>Are Risk Assessments used by your company with regard to Health &amp; Safety?</t>
  </si>
  <si>
    <t>Risk Assessments are used as part of formal procedures. They are used for action planning and implemented.</t>
  </si>
  <si>
    <t xml:space="preserve">Risk Assessments are used as part of formal procedures. Implemented action only from time to time </t>
  </si>
  <si>
    <t>Risk Assessments and resulting action planning is used from time to time</t>
  </si>
  <si>
    <t xml:space="preserve">Risk Assessments are rarely used, if at all. </t>
  </si>
  <si>
    <t>Is Health &amp; Safety training provided to your employees?</t>
  </si>
  <si>
    <t>This is part of the certified formal process (e.g. ISO or similar). Done on a regular basis, according to a schedule and is recorded.</t>
  </si>
  <si>
    <t>This is part of the formal process (documented but not ISO or similar). Done on a regular basis, according to a schedule and is recorded.</t>
  </si>
  <si>
    <t>Health &amp; Safety training is done on an adhoc basis.</t>
  </si>
  <si>
    <t xml:space="preserve">Health &amp; Safety training is rarely done, if at all. </t>
  </si>
  <si>
    <t>Are internal inspection such as safety inspections / audits conducted by your company? This may include by a 3rd party.</t>
  </si>
  <si>
    <t>Internal inspection such as safety inspections / audits are conducted on an adhoc basis.</t>
  </si>
  <si>
    <t xml:space="preserve">Internal inspection such as safety inspections / audits are rarely done, if at all. </t>
  </si>
  <si>
    <t>Does your company conduct accident / incident investigations?</t>
  </si>
  <si>
    <t>Yes - this is part of the certified formal process (e.g. ISO or similar). It is Documented and includes near miss reporting.</t>
  </si>
  <si>
    <t>Yes - this is part of the formal process (documented but not ISO or similar) and includes near miss reporting.</t>
  </si>
  <si>
    <t>Accident and incident investigations are conducted depending on the size or severity of the accident or incident.</t>
  </si>
  <si>
    <t xml:space="preserve">Accident and incident investigations are rarely conducted, if at all. </t>
  </si>
  <si>
    <t>Is appropriate Personal Protective Equipment provided to employees (if applicable)?</t>
  </si>
  <si>
    <r>
      <t xml:space="preserve">This is part of the certified formal process (e.g. ISO or similar) </t>
    </r>
    <r>
      <rPr>
        <b/>
        <sz val="11"/>
        <rFont val="Calibri"/>
        <family val="2"/>
      </rPr>
      <t>(or Not Applicable )</t>
    </r>
  </si>
  <si>
    <t>This is part of the formal process (documented but not ISO or similar)</t>
  </si>
  <si>
    <t>This is part of the informal process but undocumented</t>
  </si>
  <si>
    <t xml:space="preserve">Personal Protective Equipment is rarely provided, if at all. </t>
  </si>
  <si>
    <t>Does your company have any First Aid trained employees?</t>
  </si>
  <si>
    <t>Yes - Employees are provided with first aid training and it is in line with the recommended number of first aiders to total employees and if necessary specific workplace hazards. Refresher courses included.</t>
  </si>
  <si>
    <t xml:space="preserve">Employees have been provided with first aid training and it is in line with the recommended number of first aiders to total employees and if necessary specific workplace hazards. </t>
  </si>
  <si>
    <t>Some employees have basic first aid training.</t>
  </si>
  <si>
    <t>There are no First Aid trained staff.</t>
  </si>
  <si>
    <t>Are First Aid boxes (equipment) available at your company?</t>
  </si>
  <si>
    <t>First Aid boxes are available and are in line with the total number of employees and workplace hazards.</t>
  </si>
  <si>
    <t>First Aid boxes are available and are in line with the total number of employees</t>
  </si>
  <si>
    <t>Some First Aid boxes are available</t>
  </si>
  <si>
    <t>There are no First Aid kits available.</t>
  </si>
  <si>
    <t>Are emergency evacuation drills and / or trainings conducted with all employees?</t>
  </si>
  <si>
    <t>This is part of the certified formal process (e.g. ISO or similar)</t>
  </si>
  <si>
    <t>Is fire fighting equipment available and maintained?</t>
  </si>
  <si>
    <t xml:space="preserve">Available and maintained regularly according to procedure and records are kept </t>
  </si>
  <si>
    <t>Available and maintained but no records kept</t>
  </si>
  <si>
    <t>Available but not regularly maintained</t>
  </si>
  <si>
    <t>No fire fighting equipment available</t>
  </si>
  <si>
    <t>To what extent does your company use contractors / subcontractors / 3rd party contractors / outsourced work (e.g. component suppliers, cleaning, security, etc. services)?</t>
  </si>
  <si>
    <t>Rarely - very few cases and not critical for our core product / services</t>
  </si>
  <si>
    <t>Sometimes - from time to time for low value non-critical products/services to core product / services</t>
  </si>
  <si>
    <t>Often - many complementary (non-core) functions / products / services are outsourced</t>
  </si>
  <si>
    <t>Often - many complementary and some core functions / components / products / services are outsourced</t>
  </si>
  <si>
    <t>Does your company do any form of supply chain mapping?</t>
  </si>
  <si>
    <t>Detailed supply chain mapping carried out, that identifies possible risks and compliance issues. Includes engagement with supply chain stakeholders. Reviewed and updated as necessary.</t>
  </si>
  <si>
    <t>Detailed supply chain mapping carried out, that identifies possible risks and compliance issues. Reviewed and updated as necessary.</t>
  </si>
  <si>
    <t>Some supply chain mapping carried out.</t>
  </si>
  <si>
    <t xml:space="preserve">No supply chain mapping done </t>
  </si>
  <si>
    <t>Does your company have a documented procedure for the selection of contractors / subcontractors / 3rd party contractors / outsourced work?</t>
  </si>
  <si>
    <t>Yes - a formal documented procedure</t>
  </si>
  <si>
    <t>Yes - but acts more as a guideline not fully enforced</t>
  </si>
  <si>
    <t>No guiding procedure in place</t>
  </si>
  <si>
    <t>Does your company usually sign written contracts with contractors /  subcontractor / third party  providers?</t>
  </si>
  <si>
    <t>Yes - this is always the case as per written procedures</t>
  </si>
  <si>
    <t>Yes - only when it is a legal / stipulated requirement</t>
  </si>
  <si>
    <t xml:space="preserve">Only when the other party demands it </t>
  </si>
  <si>
    <t>It is preferred to not have written contracts</t>
  </si>
  <si>
    <t>Does your company have a method to validate and verify contractors / subcontractors own policies, or the adoption of your policies?</t>
  </si>
  <si>
    <t xml:space="preserve">Yes - there is a written documented procedure to facilitate this </t>
  </si>
  <si>
    <t xml:space="preserve">Yes - this is done but it is not according to a documented procedure </t>
  </si>
  <si>
    <t xml:space="preserve">This is not done </t>
  </si>
  <si>
    <t>Do you require your subcontractors / third party  providers to provide copies of relevant certificates or licenses for the contracted products / services?</t>
  </si>
  <si>
    <t>Yes - as a common and necessary practice</t>
  </si>
  <si>
    <t xml:space="preserve">Yes - but only if requested </t>
  </si>
  <si>
    <t>This is done from time to time if necessary</t>
  </si>
  <si>
    <t>This is not common practice</t>
  </si>
  <si>
    <t>Does your company participate in Corporate Social Responsibility initiatives / activities?</t>
  </si>
  <si>
    <t>Yes - with documented procedure and guidelines as well as impact analysis</t>
  </si>
  <si>
    <t xml:space="preserve">Yes - with documented procedure and guidelines without impact analysis </t>
  </si>
  <si>
    <t xml:space="preserve">Yes - but not documented procedure and guidelines </t>
  </si>
  <si>
    <t>No</t>
  </si>
  <si>
    <t>Does your company use gifts or hospitality as an accepted practice?</t>
  </si>
  <si>
    <t>This is controlled according to the company policy, and actively enforced</t>
  </si>
  <si>
    <t>This is controlled according to the company policy, but not actively enforced</t>
  </si>
  <si>
    <t xml:space="preserve">This is only done from time to time when time has been difficult </t>
  </si>
  <si>
    <t>This is a normal practice due to the operating conditions</t>
  </si>
  <si>
    <t>Does your company prohibit conflicts of interest?</t>
  </si>
  <si>
    <t>Is your company ever forced or put in a position to make payment outside of the conventional channels to facilitate works?</t>
  </si>
  <si>
    <t>This is prohibited according to the company policy, and actively enforced</t>
  </si>
  <si>
    <t>This is prohibited according to the company policy, but not actively enforced</t>
  </si>
  <si>
    <t>Does your company engage in the sale or manufacture of anti-personnel mines or components utilised in the manufacture of anti-personnel mines?</t>
  </si>
  <si>
    <t>Never</t>
  </si>
  <si>
    <t>Has previously, but no longer</t>
  </si>
  <si>
    <t xml:space="preserve">Sometimes </t>
  </si>
  <si>
    <t>Does your company have a policy in place regarding the use of services of current or former UN personnel for the preparation of bid or proposals for the UN?</t>
  </si>
  <si>
    <t>Yes a formal documented policy in place with reference to the UN Supplier Code of Conduct</t>
  </si>
  <si>
    <t>Yes a formal documented policy in place but does not reference UN Supplier Code of Conduct</t>
  </si>
  <si>
    <t>There are some guidance but not formal signed documentation</t>
  </si>
  <si>
    <t>Tender_ref</t>
  </si>
  <si>
    <t>UNGM_Number</t>
  </si>
  <si>
    <t>Company_Name</t>
  </si>
  <si>
    <t>Company_Address1</t>
  </si>
  <si>
    <t>Company_Address2</t>
  </si>
  <si>
    <t>Company_Address3</t>
  </si>
  <si>
    <t>Company_Country</t>
  </si>
  <si>
    <t>UNGC_Participant</t>
  </si>
  <si>
    <t>UNGC_ID</t>
  </si>
  <si>
    <t>UNGC_Last_COP</t>
  </si>
  <si>
    <t>UNGC_COP_Level</t>
  </si>
  <si>
    <t>Company_Signatory_Name</t>
  </si>
  <si>
    <t>Company_Signatory_Position</t>
  </si>
  <si>
    <t>Company_Signatory_Email</t>
  </si>
  <si>
    <t>Company_Signatory_Phone</t>
  </si>
  <si>
    <t>Completion_Date</t>
  </si>
  <si>
    <t>SCORE_POLICY</t>
  </si>
  <si>
    <t>SCORE_MGMTSYS</t>
  </si>
  <si>
    <t>SCORE_HUMRHGTS</t>
  </si>
  <si>
    <t>SCORE_LABSTDS</t>
  </si>
  <si>
    <t>SCORE_EQOPP</t>
  </si>
  <si>
    <t>SCORE_QUMGMT</t>
  </si>
  <si>
    <t>SCORE_ENVMGMT</t>
  </si>
  <si>
    <t>SCORE_HS</t>
  </si>
  <si>
    <t>SCORE_CONT</t>
  </si>
  <si>
    <t>SCORE_CONDUCT</t>
  </si>
  <si>
    <t>SCORE_OVERALL</t>
  </si>
  <si>
    <t>RATING_POLICY</t>
  </si>
  <si>
    <t>RATING_MGMTSYS</t>
  </si>
  <si>
    <t>RATING_HUMRHGTS</t>
  </si>
  <si>
    <t>RATING_LABSTDS</t>
  </si>
  <si>
    <t>RATING_EQOPP</t>
  </si>
  <si>
    <t>RATING_QUMGMT</t>
  </si>
  <si>
    <t>RATING_ENVMGMT</t>
  </si>
  <si>
    <t>RATING_HS</t>
  </si>
  <si>
    <t>RATING_CONT</t>
  </si>
  <si>
    <t>RATING_CONDUCT</t>
  </si>
  <si>
    <t>RATING_OVERALL</t>
  </si>
  <si>
    <t>SCORE_Q1</t>
  </si>
  <si>
    <t>SCORE_Q2</t>
  </si>
  <si>
    <t>SCORE_Q3</t>
  </si>
  <si>
    <t>SCORE_Q4</t>
  </si>
  <si>
    <t>SCORE_Q5</t>
  </si>
  <si>
    <t>SCORE_Q6</t>
  </si>
  <si>
    <t>SCORE_Q7</t>
  </si>
  <si>
    <t>SCORE_Q8</t>
  </si>
  <si>
    <t>SCORE_Q9</t>
  </si>
  <si>
    <t>SCORE_Q10</t>
  </si>
  <si>
    <t>SCORE_Q11</t>
  </si>
  <si>
    <t>SCORE_Q12</t>
  </si>
  <si>
    <t>SCORE_Q13</t>
  </si>
  <si>
    <t>SCORE_Q14</t>
  </si>
  <si>
    <t>SCORE_Q15</t>
  </si>
  <si>
    <t>SCORE_Q16</t>
  </si>
  <si>
    <t>SCORE_Q17</t>
  </si>
  <si>
    <t>SCORE_Q18</t>
  </si>
  <si>
    <t>SCORE_Q19</t>
  </si>
  <si>
    <t>SCORE_Q20</t>
  </si>
  <si>
    <t>SCORE_Q21</t>
  </si>
  <si>
    <t>SCORE_Q22</t>
  </si>
  <si>
    <t>SCORE_Q23</t>
  </si>
  <si>
    <t>SCORE_Q24</t>
  </si>
  <si>
    <t>SCORE_Q25</t>
  </si>
  <si>
    <t>SCORE_Q26</t>
  </si>
  <si>
    <t>SCORE_Q27</t>
  </si>
  <si>
    <t>SCORE_Q28</t>
  </si>
  <si>
    <t>SCORE_Q29</t>
  </si>
  <si>
    <t>SCORE_Q30</t>
  </si>
  <si>
    <t>SCORE_Q31</t>
  </si>
  <si>
    <t>SCORE_Q32</t>
  </si>
  <si>
    <t>SCORE_Q33</t>
  </si>
  <si>
    <t>SCORE_Q34</t>
  </si>
  <si>
    <t>SCORE_Q35</t>
  </si>
  <si>
    <t>SCORE_Q36</t>
  </si>
  <si>
    <t>SCORE_Q37</t>
  </si>
  <si>
    <t>SCORE_Q38</t>
  </si>
  <si>
    <t>SCORE_Q39</t>
  </si>
  <si>
    <t>SCORE_Q40</t>
  </si>
  <si>
    <t>SCORE_Q41</t>
  </si>
  <si>
    <t>SCORE_Q42</t>
  </si>
  <si>
    <t>SCORE_Q43</t>
  </si>
  <si>
    <t>SCORE_Q44</t>
  </si>
  <si>
    <t>SCORE_Q45</t>
  </si>
  <si>
    <t>SCORE_Q46</t>
  </si>
  <si>
    <t>SCORE_Q47</t>
  </si>
  <si>
    <t>SCORE_Q48</t>
  </si>
  <si>
    <t>SCORE_Q49</t>
  </si>
  <si>
    <t>SCORE_Q50</t>
  </si>
  <si>
    <t>SCORE_Q51</t>
  </si>
  <si>
    <t>SCORE_Q52</t>
  </si>
  <si>
    <t>SCORE_Q53</t>
  </si>
  <si>
    <t>SCORE_Q54</t>
  </si>
  <si>
    <t>SCORE_Q55</t>
  </si>
  <si>
    <t>SCORE_Q56</t>
  </si>
  <si>
    <t>SCORE_Q57</t>
  </si>
  <si>
    <t>SCORE_Q58</t>
  </si>
  <si>
    <t>SCORE_Q59</t>
  </si>
  <si>
    <t>SCORE_Q60</t>
  </si>
  <si>
    <t>SCORE_Q61</t>
  </si>
  <si>
    <t>SCORE_Q62</t>
  </si>
  <si>
    <t>SCORE_Q63</t>
  </si>
  <si>
    <t>SCORE_Q64</t>
  </si>
  <si>
    <t>SCORE_Q65</t>
  </si>
  <si>
    <t>SCORE_Q66</t>
  </si>
  <si>
    <t>RATING_Q1</t>
  </si>
  <si>
    <t>RATING_Q2</t>
  </si>
  <si>
    <t>RATING_Q3</t>
  </si>
  <si>
    <t>RATING_Q4</t>
  </si>
  <si>
    <t>RATING_Q5</t>
  </si>
  <si>
    <t>RATING_Q6</t>
  </si>
  <si>
    <t>RATING_Q7</t>
  </si>
  <si>
    <t>RATING_Q8</t>
  </si>
  <si>
    <t>RATING_Q9</t>
  </si>
  <si>
    <t>RATING_Q10</t>
  </si>
  <si>
    <t>RATING_Q11</t>
  </si>
  <si>
    <t>RATING_Q12</t>
  </si>
  <si>
    <t>RATING_Q13</t>
  </si>
  <si>
    <t>RATING_Q14</t>
  </si>
  <si>
    <t>RATING_Q15</t>
  </si>
  <si>
    <t>RATING_Q16</t>
  </si>
  <si>
    <t>RATING_Q17</t>
  </si>
  <si>
    <t>RATING_Q18</t>
  </si>
  <si>
    <t>RATING_Q19</t>
  </si>
  <si>
    <t>RATING_Q20</t>
  </si>
  <si>
    <t>RATING_Q21</t>
  </si>
  <si>
    <t>RATING_Q22</t>
  </si>
  <si>
    <t>RATING_Q23</t>
  </si>
  <si>
    <t>RATING_Q24</t>
  </si>
  <si>
    <t>RATING_Q25</t>
  </si>
  <si>
    <t>RATING_Q26</t>
  </si>
  <si>
    <t>RATING_Q27</t>
  </si>
  <si>
    <t>RATING_Q28</t>
  </si>
  <si>
    <t>RATING_Q29</t>
  </si>
  <si>
    <t>RATING_Q30</t>
  </si>
  <si>
    <t>RATING_Q31</t>
  </si>
  <si>
    <t>RATING_Q32</t>
  </si>
  <si>
    <t>RATING_Q33</t>
  </si>
  <si>
    <t>RATING_Q34</t>
  </si>
  <si>
    <t>RATING_Q35</t>
  </si>
  <si>
    <t>RATING_Q36</t>
  </si>
  <si>
    <t>RATING_Q37</t>
  </si>
  <si>
    <t>RATING_Q38</t>
  </si>
  <si>
    <t>RATING_Q39</t>
  </si>
  <si>
    <t>RATING_Q40</t>
  </si>
  <si>
    <t>RATING_Q41</t>
  </si>
  <si>
    <t>RATING_Q42</t>
  </si>
  <si>
    <t>RATING_Q43</t>
  </si>
  <si>
    <t>RATING_Q44</t>
  </si>
  <si>
    <t>RATING_Q45</t>
  </si>
  <si>
    <t>RATING_Q46</t>
  </si>
  <si>
    <t>RATING_Q47</t>
  </si>
  <si>
    <t>RATING_Q48</t>
  </si>
  <si>
    <t>RATING_Q49</t>
  </si>
  <si>
    <t>RATING_Q50</t>
  </si>
  <si>
    <t>RATING_Q51</t>
  </si>
  <si>
    <t>RATING_Q52</t>
  </si>
  <si>
    <t>RATING_Q53</t>
  </si>
  <si>
    <t>RATING_Q54</t>
  </si>
  <si>
    <t>RATING_Q55</t>
  </si>
  <si>
    <t>RATING_Q56</t>
  </si>
  <si>
    <t>RATING_Q57</t>
  </si>
  <si>
    <t>RATING_Q58</t>
  </si>
  <si>
    <t>RATING_Q59</t>
  </si>
  <si>
    <t>RATING_Q60</t>
  </si>
  <si>
    <t>RATING_Q61</t>
  </si>
  <si>
    <t>RATING_Q62</t>
  </si>
  <si>
    <t>RATING_Q63</t>
  </si>
  <si>
    <t>RATING_Q64</t>
  </si>
  <si>
    <t>RATING_Q65</t>
  </si>
  <si>
    <t>RATING_Q66</t>
  </si>
  <si>
    <t>It is our endeavour to ensure that our vendors operate in accordance with the provisions contained in the UN Supplier Code of Conduct and the UNOPS Procurement Manual and General Conditions of Contract.  This supplier self-assessment questionnaire is designed to give us a better understanding of how your company manages its impact, awareness and mitigation in these areas.</t>
  </si>
  <si>
    <r>
      <t xml:space="preserve">Driven by UNOPS commitment to sustainability and risk management in procurement, the organization launched in 2018 the </t>
    </r>
    <r>
      <rPr>
        <b/>
        <sz val="14"/>
        <color rgb="FF000000"/>
        <rFont val="Calibri"/>
        <family val="2"/>
      </rPr>
      <t>DRiVE</t>
    </r>
    <r>
      <rPr>
        <sz val="14"/>
        <color rgb="FF000000"/>
        <rFont val="Calibri"/>
        <family val="2"/>
      </rPr>
      <t xml:space="preserve"> programme (</t>
    </r>
    <r>
      <rPr>
        <b/>
        <sz val="14"/>
        <color rgb="FF000000"/>
        <rFont val="Calibri"/>
        <family val="2"/>
      </rPr>
      <t>Delivering Responsibility in Vendor Engagement</t>
    </r>
    <r>
      <rPr>
        <sz val="14"/>
        <color rgb="FF000000"/>
        <rFont val="Calibri"/>
        <family val="2"/>
      </rPr>
      <t>). The overall scope of DRiVE is to ensure that UNOPS vendors operate responsibly and in accordance with high standards of integrity through the development of a vendor assessment, inspection and corrective action-planning programme, with a particular focus on the associated areas related to human rights, labour rights, ethical conduct, sexual exploitation and abuse and environmental responsibility.</t>
    </r>
  </si>
  <si>
    <t>It is estimated that it will take between 20 and 30 minutes to complete this questionnaire. Please follow these instructions:</t>
  </si>
  <si>
    <t>1-</t>
  </si>
  <si>
    <t>2-</t>
  </si>
  <si>
    <t>3-</t>
  </si>
  <si>
    <r>
      <t xml:space="preserve">Fill out the </t>
    </r>
    <r>
      <rPr>
        <b/>
        <sz val="14"/>
        <color rgb="FF000000"/>
        <rFont val="Calibri"/>
        <family val="2"/>
      </rPr>
      <t>"COMPANY PROFILE"</t>
    </r>
    <r>
      <rPr>
        <sz val="14"/>
        <color rgb="FF000000"/>
        <rFont val="Calibri"/>
        <family val="2"/>
      </rPr>
      <t xml:space="preserve"> section below in this sheet/tab.</t>
    </r>
  </si>
  <si>
    <r>
      <t xml:space="preserve">Fill out the </t>
    </r>
    <r>
      <rPr>
        <b/>
        <sz val="14"/>
        <color rgb="FF000000"/>
        <rFont val="Calibri"/>
        <family val="2"/>
      </rPr>
      <t>"QUESTIONNAIRE"</t>
    </r>
    <r>
      <rPr>
        <sz val="14"/>
        <color rgb="FF000000"/>
        <rFont val="Calibri"/>
        <family val="2"/>
      </rPr>
      <t xml:space="preserve"> sheet/tab. Each question has a drop down box with the answer option that you can select. Please note that all questions must be answered. There is a </t>
    </r>
    <r>
      <rPr>
        <b/>
        <sz val="14"/>
        <color rgb="FF000000"/>
        <rFont val="Calibri"/>
        <family val="2"/>
      </rPr>
      <t>HELP</t>
    </r>
    <r>
      <rPr>
        <sz val="14"/>
        <color rgb="FF000000"/>
        <rFont val="Calibri"/>
        <family val="2"/>
      </rPr>
      <t xml:space="preserve"> sheet / tab to provide guidance, as well as a link as a </t>
    </r>
    <r>
      <rPr>
        <b/>
        <sz val="14"/>
        <color rgb="FF000000"/>
        <rFont val="Calibri"/>
        <family val="2"/>
      </rPr>
      <t>'?'</t>
    </r>
    <r>
      <rPr>
        <sz val="14"/>
        <color rgb="FF000000"/>
        <rFont val="Calibri"/>
        <family val="2"/>
      </rPr>
      <t xml:space="preserve"> to take you to guidance related to the question. If you have comments you can provide them next to the question.</t>
    </r>
  </si>
  <si>
    <r>
      <t xml:space="preserve">Upload this document against the corresponding </t>
    </r>
    <r>
      <rPr>
        <b/>
        <sz val="14"/>
        <color rgb="FF000000"/>
        <rFont val="Calibri"/>
        <family val="2"/>
      </rPr>
      <t xml:space="preserve">"Document checklist" </t>
    </r>
    <r>
      <rPr>
        <sz val="14"/>
        <color rgb="FF000000"/>
        <rFont val="Calibri"/>
        <family val="2"/>
      </rPr>
      <t>on the eSourcing system.</t>
    </r>
  </si>
  <si>
    <t xml:space="preserve">For further details on the DRiVE programme please refer to UNOPS Procurement Manual, Revision 6.1, Section 1.5.4.1. (Link below). If you require any clarification regarding these questions, please use the 'Request a Clarification' functionality within the eSourcing system. </t>
  </si>
  <si>
    <t>We are also embrace continious improvement within our own processes, we therefore value your commets and feedback regarding this questionnaire and document. If you wish to do so please use the box below to provide feedback.</t>
  </si>
  <si>
    <t>THIS INFORMATION COMES FROM DRiVE_Questionnaire Action and Validation SEE CELL B3</t>
  </si>
  <si>
    <t>Remediation Action to take</t>
  </si>
  <si>
    <t>To validate the response provided, proof could be requested.</t>
  </si>
  <si>
    <t>Communicate that although reference in another policy may be sufficient. A dedicated policy prevents the spirit of the commitment from being lost. It is regarded as a preferred practice that there is a dedicated policy in place.</t>
  </si>
  <si>
    <t>Check if it is a legal requirement to have this. If so, advise of the legal requirements and that they are in danger of violating the law. If not, communicate that it is an expectation of UNOPS as it is aligned with its own policies and Supplier Code of Conduct</t>
  </si>
  <si>
    <t>Documenting the process and procedure that is done allows to maintain the accuracy and the quality of the procedure.</t>
  </si>
  <si>
    <t>Check if it is a UNOPS contractual requirement to have this. If so, advise of the contractual obligations and that they are in danger of breaching them. If not, communicate that it is an expectation of UNOPS as it is aligned with its own policy and Supplier Code of Conduct</t>
  </si>
  <si>
    <t>Advise that documentation is necessary for demonstrating action as well as the ability to provide the correct guidance.</t>
  </si>
  <si>
    <t>Human Rights and business are explicitly connectedd. Familirise with the requirements and put into place policies, followed by the implementation of procedures to action the policies.</t>
  </si>
  <si>
    <t>If there is an informal process or procedure in place. Effort should be put into formalise it. If there is not a formal process in place people are less likely to use it.</t>
  </si>
  <si>
    <t>Your employees have the right to express an / or report issues realte to abuse. If your company does not have the ability to deal with this find 3rd party providers to support.</t>
  </si>
  <si>
    <t>Possibly query if they have had any cases in the past 5 years. And how have they gone about handling it.</t>
  </si>
  <si>
    <t>Depending on the size of the organisation, the location, and the context of the operation / contracts; this could pose significant threat to vulnerable people. Please flag to team lead or respective line management.</t>
  </si>
  <si>
    <t>If there are procedures in place already that is followed, the procedure should be written down for both the reference of the employee as well as the employer.</t>
  </si>
  <si>
    <t>Check if it is a legal requirement to pay minimum wage. If so, advise that they are in danger of violating the law. If not, communicate that it is an expectation of UNOPS as it is aligned with its policy and Supplier Code of Conduct</t>
  </si>
  <si>
    <t>If there are procedures in place that are non-discriminatory, these procedures should be written down for both the reference of the employee as well as the employer.</t>
  </si>
  <si>
    <t>Documented payment procedures should be put in place, and discriminatory pay system amended</t>
  </si>
  <si>
    <t>Documented procedures on how to issue a complaint and how the complaints process will work should be developed and put into place.</t>
  </si>
  <si>
    <t>It is important to document overtime payments due to the (possible) legal implications. As not paying individuals for work it a form of forced labour.</t>
  </si>
  <si>
    <t>Check the legal implications of not compensating overtime workers. If there is a violation of the law they must be informed and advised to take immediate action. Additionally, not paying individuals for work it a form of forced labour.</t>
  </si>
  <si>
    <t>Keeping an individuals original identification document can limit their access to freedom and rights. If for security reasons or on request of the employee original identification documentation is to be kept there must be a procedure in place that includes signed acknowledgement from the employee and employer that the employee can have access and retrieve the documetns at any time.</t>
  </si>
  <si>
    <t>Verification of age will prevent you from violation legislation around the emplyment of minors. Some places with out reliable administration this can prove challanging. There are various was to validate age such as school attendance records etc</t>
  </si>
  <si>
    <t>It is possible that the supplier is in danger of violating the law, depending on the country they are in and the associated anti-discrimination acts in place. This should be communicated to the supplier. If there are not laws or acts in place, communicate that it is an expectation of UNOPS as it is aligned with its own policies and Supplier Code of Conduct</t>
  </si>
  <si>
    <t>It is possible that the supplier is in danger of violating the law, depending on the country they are in and the associated Lanour acts in place. This should be communicated to the supplier. If there are not laws or acts in place, communicate that it is an expectation of UNOPS as it is aligned with its own policies and Supplier Code of Conduct</t>
  </si>
  <si>
    <t>If there are procedures in place already that is followed, the procedure should be written down for both the reference of the employee as well as the employer. To ensure quality compliance.</t>
  </si>
  <si>
    <t>At a minimum a documented procedure must be implemented to carry out quality inspections</t>
  </si>
  <si>
    <t>At a minimum a documented procedure must be implemented to carry out reporting on quality control, quality assurance and quality planning.</t>
  </si>
  <si>
    <t>At a minimum a documented procedure must be implemented to conduct evaluations to identify areas for improvement.</t>
  </si>
  <si>
    <t>If there are procedures in place already that is followed, the procedure should be written down for both the reference of the employee as well as the employer. To ensure compliance.</t>
  </si>
  <si>
    <t>At a minimum a documented procedure must be implemented to carry out reporting on companys impact on the environment</t>
  </si>
  <si>
    <t>Measuring and monitoiring waste allows you to identify ares of improvements as well as establishing targets</t>
  </si>
  <si>
    <t>Seperation of waste is an important step in waste management. Improve waste sepration and work towards measuring and monitoring.</t>
  </si>
  <si>
    <t>Seperation of waste is an important step in waste management. At a minimum seperate waste that is appropriate to your local situation.</t>
  </si>
  <si>
    <t>Check if there are legal requiremets for this: If there are procedures in place already that is followed, the procedure should be written down for both the reference of the employee as well as the employer. To ensure compliance.</t>
  </si>
  <si>
    <t>Check if there are legal requiremets for this: At a minimum a documented procedure must be implemented to provide guideance on how to handle hazardous materials.</t>
  </si>
  <si>
    <t>Check if there are legal requiremets for this: At a minimum a documented procedure must be implemented to provide guideance on how to handle solid waste.</t>
  </si>
  <si>
    <t>Check if there are legal requiremets for this: At a minimum a documented procedure must be implemented to provide guideance on how to handle waste water.</t>
  </si>
  <si>
    <t>At a minimum this should be the case to control the consumption of a natural resource. Either if it is billed (by the municipality / provider) or from their own source.</t>
  </si>
  <si>
    <t>In order to reduce the impact on environment organisations can set target for reduction. These targets should be realistic and achievable.</t>
  </si>
  <si>
    <t>Their current accidenet and investigations should widen to include all accidents and near misses</t>
  </si>
  <si>
    <t>It is important to have a documented procedure in place to conduct investigations. This may also be beneficial not only for improvement purposes but insurance.</t>
  </si>
  <si>
    <t>Start documenting when and where Personal Protective Equipment is being issued.</t>
  </si>
  <si>
    <t>Check if it is a legal requirement that Personal Protective Equipment is issued. If so, advise of the legal requirements and that they are in danger of violating the law. If not, communicate that it is an expectation of UNOPS as it is aligned with its own policies and Supplier Code of Conduct It is essential that workers are issued personal protective equipment.</t>
  </si>
  <si>
    <t>It is important that there are guidelines in place for the engagement of CSR activities and the distribution of funds.</t>
  </si>
  <si>
    <t>There is a zero tolerance to the sale or manufacture of anti-personnel mines or components utilised in the manufacture of anti-personnel mines. This response needs to be followed up on.</t>
  </si>
  <si>
    <r>
      <rPr>
        <b/>
        <i/>
        <sz val="14"/>
        <color rgb="FF000000"/>
        <rFont val="Calibri"/>
        <family val="2"/>
      </rPr>
      <t>UNOPS embraces the principle of continuous improvement.</t>
    </r>
    <r>
      <rPr>
        <sz val="14"/>
        <color rgb="FF000000"/>
        <rFont val="Calibri"/>
        <family val="2"/>
      </rPr>
      <t xml:space="preserve"> This is why the questions within the DRiVE Supplier Sustainability Questionnaire reflect the expectations that UNOPS has of all its suppliers. UNOPS hopes to form an open and honest dialogue with its suppliers in order to move toward a common direction of shared values. UNOPS will find its suppliers to be at different stages in fully adopting and implementing these standards and hence UNOPS will not be evaluating the input received on this questionnaire (unless specifically indicated on this tender's criteria section). However, please note that UNOPS reserves the right to verify the completeness and accuracy of information provided including by conducting a Verification/Inspection Visit as part of our due diligence process and in the spirit of fostering the open and honest dialogue and continuous improvement.</t>
    </r>
  </si>
  <si>
    <t>Offerors who are not Pre-Qualified by PSC must complete the DRiVE Sustainability Questionnaire and submit this as part of their proposals.</t>
  </si>
  <si>
    <r>
      <t xml:space="preserve">PSC Pre-qualified vendors who would like to make updates to the DRiVE Sustainability Questionnaire previoulsy submitted to PSC as part of the PQ  process must contact </t>
    </r>
    <r>
      <rPr>
        <b/>
        <sz val="11"/>
        <color rgb="FF000000"/>
        <rFont val="Calibri"/>
        <family val="2"/>
      </rPr>
      <t>prot@unops.org.</t>
    </r>
    <r>
      <rPr>
        <sz val="11"/>
        <color rgb="FF000000"/>
        <rFont val="Calibri"/>
        <family val="2"/>
      </rPr>
      <t xml:space="preserve"> Regular updates to the DriVE Questionnaire is encouraged.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</si>
</sst>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 #,##0.00_-;_-* &quot;-&quot;??_-;_-@"/>
    <numFmt numFmtId="165" formatCode="mmmm\ d\ yyyy"/>
    <numFmt numFmtId="166" formatCode="_-* #,##0_-;\-* #,##0_-;_-* &quot;-&quot;??_-;_-@"/>
    <numFmt numFmtId="167" formatCode="0.0"/>
  </numFmts>
  <fonts count="66">
    <font>
      <sz val="11"/>
      <color rgb="FF000000"/>
      <name val="Calibri"/>
    </font>
    <font>
      <b/>
      <sz val="11"/>
      <color rgb="FF000000"/>
      <name val="Calibri"/>
      <family val="2"/>
    </font>
    <font>
      <sz val="14"/>
      <color rgb="FF000000"/>
      <name val="Calibri"/>
      <family val="2"/>
    </font>
    <font>
      <sz val="10"/>
      <color rgb="FF000000"/>
      <name val="Calibri"/>
      <family val="2"/>
    </font>
    <font>
      <sz val="11"/>
      <name val="Calibri"/>
      <family val="2"/>
    </font>
    <font>
      <b/>
      <sz val="20"/>
      <color rgb="FF000000"/>
      <name val="Calibri"/>
      <family val="2"/>
    </font>
    <font>
      <b/>
      <sz val="18"/>
      <color rgb="FFFFFFFF"/>
      <name val="Calibri"/>
      <family val="2"/>
    </font>
    <font>
      <b/>
      <sz val="24"/>
      <color rgb="FF0092D1"/>
      <name val="Calibri"/>
      <family val="2"/>
    </font>
    <font>
      <b/>
      <sz val="14"/>
      <color rgb="FF000000"/>
      <name val="Calibri"/>
      <family val="2"/>
    </font>
    <font>
      <b/>
      <i/>
      <sz val="10"/>
      <color rgb="FF000000"/>
      <name val="Calibri"/>
      <family val="2"/>
    </font>
    <font>
      <b/>
      <sz val="10"/>
      <color rgb="FF000000"/>
      <name val="Calibri"/>
      <family val="2"/>
    </font>
    <font>
      <b/>
      <sz val="11"/>
      <color rgb="FFFFFFFF"/>
      <name val="Calibri"/>
      <family val="2"/>
    </font>
    <font>
      <b/>
      <sz val="10"/>
      <color rgb="FFFFFFFF"/>
      <name val="Calibri"/>
      <family val="2"/>
    </font>
    <font>
      <b/>
      <i/>
      <sz val="11"/>
      <color rgb="FFFF0000"/>
      <name val="Calibri"/>
      <family val="2"/>
    </font>
    <font>
      <u/>
      <sz val="14"/>
      <color rgb="FF000000"/>
      <name val="Calibri"/>
      <family val="2"/>
    </font>
    <font>
      <sz val="14"/>
      <color rgb="FFFFFFFF"/>
      <name val="Calibri"/>
      <family val="2"/>
    </font>
    <font>
      <sz val="10"/>
      <color rgb="FF333333"/>
      <name val="Calibri"/>
      <family val="2"/>
    </font>
    <font>
      <sz val="11"/>
      <name val="Calibri"/>
      <family val="2"/>
    </font>
    <font>
      <b/>
      <sz val="11"/>
      <name val="Calibri"/>
      <family val="2"/>
    </font>
    <font>
      <b/>
      <i/>
      <sz val="14"/>
      <color rgb="FFFF0000"/>
      <name val="Calibri"/>
      <family val="2"/>
    </font>
    <font>
      <b/>
      <u/>
      <sz val="14"/>
      <color rgb="FF0092D1"/>
      <name val="Calibri"/>
      <family val="2"/>
    </font>
    <font>
      <sz val="18"/>
      <color rgb="FFFFFFFF"/>
      <name val="Calibri"/>
      <family val="2"/>
    </font>
    <font>
      <b/>
      <sz val="22"/>
      <color rgb="FF000000"/>
      <name val="Calibri"/>
      <family val="2"/>
    </font>
    <font>
      <sz val="11"/>
      <color rgb="FFFFFFFF"/>
      <name val="Calibri"/>
      <family val="2"/>
    </font>
    <font>
      <b/>
      <sz val="21"/>
      <color rgb="FF000000"/>
      <name val="Calibri"/>
      <family val="2"/>
    </font>
    <font>
      <b/>
      <sz val="12"/>
      <color rgb="FFFFFFFF"/>
      <name val="Calibri"/>
      <family val="2"/>
    </font>
    <font>
      <sz val="12"/>
      <color rgb="FF000000"/>
      <name val="Calibri"/>
      <family val="2"/>
    </font>
    <font>
      <sz val="12"/>
      <color rgb="FFFFFFFF"/>
      <name val="Calibri"/>
      <family val="2"/>
    </font>
    <font>
      <b/>
      <sz val="14"/>
      <color rgb="FFFFFFFF"/>
      <name val="Calibri"/>
      <family val="2"/>
    </font>
    <font>
      <sz val="12"/>
      <color rgb="FF008000"/>
      <name val="Inconsolata"/>
    </font>
    <font>
      <sz val="11"/>
      <color rgb="FF000000"/>
      <name val="Roboto"/>
    </font>
    <font>
      <b/>
      <sz val="12"/>
      <color rgb="FF000000"/>
      <name val="Calibri"/>
      <family val="2"/>
    </font>
    <font>
      <b/>
      <u/>
      <sz val="12"/>
      <color rgb="FFFFFFFF"/>
      <name val="Calibri"/>
      <family val="2"/>
    </font>
    <font>
      <b/>
      <u/>
      <sz val="12"/>
      <color rgb="FFFFFFFF"/>
      <name val="Calibri"/>
      <family val="2"/>
    </font>
    <font>
      <b/>
      <u/>
      <sz val="12"/>
      <color rgb="FFFFFFFF"/>
      <name val="Calibri"/>
      <family val="2"/>
    </font>
    <font>
      <sz val="12"/>
      <name val="Calibri"/>
      <family val="2"/>
    </font>
    <font>
      <sz val="12"/>
      <color rgb="FF4A86E8"/>
      <name val="Calibri"/>
      <family val="2"/>
    </font>
    <font>
      <b/>
      <sz val="18"/>
      <color rgb="FF000000"/>
      <name val="Calibri"/>
      <family val="2"/>
    </font>
    <font>
      <b/>
      <sz val="11"/>
      <color rgb="FF525252"/>
      <name val="Inherit"/>
    </font>
    <font>
      <b/>
      <sz val="16"/>
      <color rgb="FF000000"/>
      <name val="Calibri"/>
      <family val="2"/>
    </font>
    <font>
      <b/>
      <sz val="11"/>
      <color rgb="FFFF0000"/>
      <name val="Calibri"/>
      <family val="2"/>
    </font>
    <font>
      <b/>
      <i/>
      <sz val="11"/>
      <color rgb="FF000000"/>
      <name val="Calibri"/>
      <family val="2"/>
    </font>
    <font>
      <b/>
      <sz val="11"/>
      <color rgb="FF333333"/>
      <name val="Calibri"/>
      <family val="2"/>
    </font>
    <font>
      <b/>
      <u/>
      <sz val="18"/>
      <color rgb="FFFF0000"/>
      <name val="Calibri"/>
      <family val="2"/>
    </font>
    <font>
      <b/>
      <u/>
      <sz val="18"/>
      <color rgb="FFFF0000"/>
      <name val="Calibri"/>
      <family val="2"/>
    </font>
    <font>
      <b/>
      <u/>
      <sz val="18"/>
      <color rgb="FFFF0000"/>
      <name val="Calibri"/>
      <family val="2"/>
    </font>
    <font>
      <b/>
      <u/>
      <sz val="18"/>
      <color rgb="FFFF0000"/>
      <name val="Calibri"/>
      <family val="2"/>
    </font>
    <font>
      <b/>
      <u/>
      <sz val="18"/>
      <color rgb="FFFF0000"/>
      <name val="Calibri"/>
      <family val="2"/>
    </font>
    <font>
      <b/>
      <sz val="14"/>
      <color rgb="FFFF0000"/>
      <name val="Calibri"/>
      <family val="2"/>
    </font>
    <font>
      <b/>
      <sz val="10"/>
      <name val="Calibri"/>
      <family val="2"/>
    </font>
    <font>
      <sz val="10"/>
      <color rgb="FF3C4043"/>
      <name val="Calibri"/>
      <family val="2"/>
    </font>
    <font>
      <b/>
      <sz val="11"/>
      <color rgb="FF333333"/>
      <name val="Consolas"/>
      <family val="3"/>
    </font>
    <font>
      <b/>
      <u/>
      <sz val="11"/>
      <color rgb="FFFFFFFF"/>
      <name val="Calibri"/>
      <family val="2"/>
    </font>
    <font>
      <i/>
      <sz val="10"/>
      <color rgb="FFFFFFFF"/>
      <name val="Calibri"/>
      <family val="2"/>
    </font>
    <font>
      <i/>
      <sz val="11"/>
      <name val="Calibri"/>
      <family val="2"/>
    </font>
    <font>
      <u/>
      <sz val="11"/>
      <color theme="10"/>
      <name val="Calibri"/>
      <family val="2"/>
    </font>
    <font>
      <b/>
      <sz val="14"/>
      <color rgb="FF000000"/>
      <name val="Calibri"/>
      <family val="2"/>
    </font>
    <font>
      <sz val="14"/>
      <color rgb="FF000000"/>
      <name val="Calibri"/>
      <family val="2"/>
    </font>
    <font>
      <b/>
      <i/>
      <sz val="14"/>
      <color rgb="FF000000"/>
      <name val="Calibri"/>
      <family val="2"/>
    </font>
    <font>
      <sz val="11"/>
      <color rgb="FF000000"/>
      <name val="Calibri"/>
      <family val="2"/>
    </font>
    <font>
      <b/>
      <sz val="11"/>
      <color rgb="FFFF0000"/>
      <name val="Arial"/>
      <family val="2"/>
    </font>
    <font>
      <b/>
      <sz val="11"/>
      <color rgb="FF000000"/>
      <name val="Calibri"/>
      <family val="2"/>
    </font>
    <font>
      <b/>
      <sz val="11"/>
      <color rgb="FFFFFFFF"/>
      <name val="Calibri"/>
      <family val="2"/>
    </font>
    <font>
      <b/>
      <sz val="11"/>
      <color rgb="FF000000"/>
      <name val="Arial"/>
      <family val="2"/>
    </font>
    <font>
      <b/>
      <sz val="11"/>
      <color rgb="FF333333"/>
      <name val="Calibri"/>
      <family val="2"/>
    </font>
    <font>
      <sz val="11"/>
      <color rgb="FF333333"/>
      <name val="Calibri"/>
      <family val="2"/>
    </font>
  </fonts>
  <fills count="25">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0092D1"/>
        <bgColor rgb="FF0092D1"/>
      </patternFill>
    </fill>
    <fill>
      <patternFill patternType="solid">
        <fgColor rgb="FFBDD6EE"/>
        <bgColor rgb="FFBDD6EE"/>
      </patternFill>
    </fill>
    <fill>
      <patternFill patternType="solid">
        <fgColor rgb="FF0097D9"/>
        <bgColor rgb="FF0097D9"/>
      </patternFill>
    </fill>
    <fill>
      <patternFill patternType="solid">
        <fgColor rgb="FFFFC72C"/>
        <bgColor rgb="FFFFC72C"/>
      </patternFill>
    </fill>
    <fill>
      <patternFill patternType="solid">
        <fgColor rgb="FF000000"/>
        <bgColor rgb="FF000000"/>
      </patternFill>
    </fill>
    <fill>
      <patternFill patternType="solid">
        <fgColor rgb="FFFF0000"/>
        <bgColor rgb="FFFF0000"/>
      </patternFill>
    </fill>
    <fill>
      <patternFill patternType="solid">
        <fgColor rgb="FFFF9900"/>
        <bgColor rgb="FFFF9900"/>
      </patternFill>
    </fill>
    <fill>
      <patternFill patternType="solid">
        <fgColor rgb="FFFFFF00"/>
        <bgColor rgb="FFFFFF00"/>
      </patternFill>
    </fill>
    <fill>
      <patternFill patternType="solid">
        <fgColor rgb="FF00FF00"/>
        <bgColor rgb="FF00FF00"/>
      </patternFill>
    </fill>
    <fill>
      <patternFill patternType="solid">
        <fgColor rgb="FFD9D9D9"/>
        <bgColor rgb="FFD9D9D9"/>
      </patternFill>
    </fill>
    <fill>
      <patternFill patternType="solid">
        <fgColor rgb="FFFFC000"/>
        <bgColor rgb="FFFFC000"/>
      </patternFill>
    </fill>
    <fill>
      <patternFill patternType="solid">
        <fgColor rgb="FFFFF2CC"/>
        <bgColor rgb="FFFFF2CC"/>
      </patternFill>
    </fill>
    <fill>
      <patternFill patternType="solid">
        <fgColor rgb="FFFFFFFF"/>
        <bgColor indexed="64"/>
      </patternFill>
    </fill>
    <fill>
      <patternFill patternType="solid">
        <fgColor rgb="FFD8D8D8"/>
        <bgColor indexed="64"/>
      </patternFill>
    </fill>
    <fill>
      <patternFill patternType="solid">
        <fgColor rgb="FFFFFF00"/>
        <bgColor indexed="64"/>
      </patternFill>
    </fill>
    <fill>
      <patternFill patternType="solid">
        <fgColor rgb="FFFFC000"/>
        <bgColor indexed="64"/>
      </patternFill>
    </fill>
    <fill>
      <patternFill patternType="solid">
        <fgColor rgb="FF0092D1"/>
        <bgColor indexed="64"/>
      </patternFill>
    </fill>
    <fill>
      <patternFill patternType="solid">
        <fgColor theme="0"/>
        <bgColor rgb="FFD8D8D8"/>
      </patternFill>
    </fill>
    <fill>
      <patternFill patternType="solid">
        <fgColor theme="0"/>
        <bgColor indexed="64"/>
      </patternFill>
    </fill>
    <fill>
      <patternFill patternType="solid">
        <fgColor theme="0" tint="-0.14999847407452621"/>
        <bgColor rgb="FFD8D8D8"/>
      </patternFill>
    </fill>
    <fill>
      <patternFill patternType="solid">
        <fgColor theme="0" tint="-0.14999847407452621"/>
        <bgColor indexed="64"/>
      </patternFill>
    </fill>
  </fills>
  <borders count="66">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bottom/>
      <diagonal/>
    </border>
    <border>
      <left/>
      <right/>
      <top/>
      <bottom/>
      <diagonal/>
    </border>
    <border>
      <left/>
      <right style="thin">
        <color rgb="FF000000"/>
      </right>
      <top style="thin">
        <color rgb="FF000000"/>
      </top>
      <bottom style="thin">
        <color rgb="FF000000"/>
      </bottom>
      <diagonal/>
    </border>
    <border>
      <left style="thin">
        <color rgb="FF999999"/>
      </left>
      <right style="thin">
        <color rgb="FF999999"/>
      </right>
      <top style="thin">
        <color rgb="FF999999"/>
      </top>
      <bottom style="thin">
        <color rgb="FF999999"/>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double">
        <color rgb="FF000000"/>
      </bottom>
      <diagonal/>
    </border>
    <border>
      <left style="medium">
        <color rgb="FF000000"/>
      </left>
      <right/>
      <top/>
      <bottom/>
      <diagonal/>
    </border>
    <border>
      <left/>
      <right style="medium">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7F7F7F"/>
      </left>
      <right/>
      <top style="thin">
        <color rgb="FF7F7F7F"/>
      </top>
      <bottom style="thin">
        <color rgb="FF7F7F7F"/>
      </bottom>
      <diagonal/>
    </border>
    <border>
      <left style="thin">
        <color rgb="FF7F7F7F"/>
      </left>
      <right/>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000000"/>
      </left>
      <right style="thin">
        <color rgb="FF000000"/>
      </right>
      <top style="thin">
        <color rgb="FF7F7F7F"/>
      </top>
      <bottom style="thin">
        <color rgb="FF7F7F7F"/>
      </bottom>
      <diagonal/>
    </border>
    <border>
      <left style="thin">
        <color rgb="FF7F7F7F"/>
      </left>
      <right style="thin">
        <color rgb="FF7F7F7F"/>
      </right>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style="thin">
        <color rgb="FF7F7F7F"/>
      </left>
      <right/>
      <top/>
      <bottom style="thin">
        <color rgb="FF7F7F7F"/>
      </bottom>
      <diagonal/>
    </border>
    <border>
      <left style="thin">
        <color rgb="FFCCCCCC"/>
      </left>
      <right style="thin">
        <color rgb="FFCCCCCC"/>
      </right>
      <top style="thin">
        <color rgb="FFCCCCCC"/>
      </top>
      <bottom style="thin">
        <color rgb="FFCCCCCC"/>
      </bottom>
      <diagonal/>
    </border>
    <border>
      <left style="medium">
        <color rgb="FFCCCCCC"/>
      </left>
      <right style="medium">
        <color rgb="FFCCCCCC"/>
      </right>
      <top style="medium">
        <color rgb="FFCCCCCC"/>
      </top>
      <bottom style="medium">
        <color rgb="FFCCCCCC"/>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medium">
        <color rgb="FFCCCCCC"/>
      </left>
      <right style="medium">
        <color rgb="FFCCCCCC"/>
      </right>
      <top style="medium">
        <color rgb="FFCCCCCC"/>
      </top>
      <bottom style="medium">
        <color rgb="FF7F7F7F"/>
      </bottom>
      <diagonal/>
    </border>
    <border>
      <left style="medium">
        <color rgb="FFCCCCCC"/>
      </left>
      <right style="medium">
        <color rgb="FF7F7F7F"/>
      </right>
      <top style="medium">
        <color rgb="FFCCCCCC"/>
      </top>
      <bottom style="medium">
        <color rgb="FF7F7F7F"/>
      </bottom>
      <diagonal/>
    </border>
    <border>
      <left style="medium">
        <color rgb="FFCCCCCC"/>
      </left>
      <right style="medium">
        <color rgb="FF7F7F7F"/>
      </right>
      <top style="medium">
        <color rgb="FFCCCCCC"/>
      </top>
      <bottom style="medium">
        <color rgb="FFCCCCCC"/>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55" fillId="0" borderId="0" applyNumberFormat="0" applyFill="0" applyBorder="0" applyAlignment="0" applyProtection="0"/>
  </cellStyleXfs>
  <cellXfs count="427">
    <xf numFmtId="0" fontId="0" fillId="0" borderId="0" xfId="0" applyFont="1" applyAlignment="1"/>
    <xf numFmtId="0" fontId="0" fillId="2" borderId="1" xfId="0" applyFont="1" applyFill="1" applyBorder="1"/>
    <xf numFmtId="0" fontId="1" fillId="2" borderId="1" xfId="0" applyFont="1" applyFill="1" applyBorder="1" applyAlignment="1">
      <alignment horizontal="center" vertical="center"/>
    </xf>
    <xf numFmtId="0" fontId="0" fillId="2" borderId="1" xfId="0" applyFont="1" applyFill="1" applyBorder="1" applyAlignment="1">
      <alignment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0" fillId="2" borderId="1" xfId="0" applyFont="1" applyFill="1" applyBorder="1" applyAlignment="1">
      <alignment vertical="center"/>
    </xf>
    <xf numFmtId="0" fontId="0" fillId="3" borderId="1" xfId="0" applyFont="1" applyFill="1" applyBorder="1" applyAlignment="1">
      <alignment vertical="center"/>
    </xf>
    <xf numFmtId="0" fontId="0" fillId="0" borderId="0" xfId="0" applyFont="1"/>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8" fillId="2" borderId="1" xfId="0" applyFont="1" applyFill="1" applyBorder="1" applyAlignment="1">
      <alignment horizontal="center" vertical="center"/>
    </xf>
    <xf numFmtId="0" fontId="8" fillId="2" borderId="1" xfId="0" applyFont="1" applyFill="1" applyBorder="1"/>
    <xf numFmtId="0" fontId="8" fillId="3" borderId="1" xfId="0" applyFont="1" applyFill="1" applyBorder="1"/>
    <xf numFmtId="0" fontId="11" fillId="4" borderId="6" xfId="0" applyFont="1" applyFill="1" applyBorder="1" applyAlignment="1">
      <alignment horizontal="center" vertical="center" wrapText="1"/>
    </xf>
    <xf numFmtId="0" fontId="0" fillId="3" borderId="1" xfId="0" applyFont="1" applyFill="1" applyBorder="1"/>
    <xf numFmtId="0" fontId="1" fillId="3" borderId="6" xfId="0" applyFont="1" applyFill="1" applyBorder="1" applyAlignment="1">
      <alignment horizontal="center" vertical="center"/>
    </xf>
    <xf numFmtId="0" fontId="0" fillId="0" borderId="12" xfId="0" applyFont="1" applyBorder="1"/>
    <xf numFmtId="0" fontId="11" fillId="4" borderId="10"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0" fillId="0" borderId="12" xfId="0" applyFont="1" applyBorder="1" applyAlignment="1">
      <alignment vertical="center"/>
    </xf>
    <xf numFmtId="0" fontId="0" fillId="0" borderId="6" xfId="0" applyFont="1" applyBorder="1" applyAlignment="1">
      <alignment vertical="center" wrapText="1"/>
    </xf>
    <xf numFmtId="0" fontId="17" fillId="3" borderId="6" xfId="0" applyFont="1" applyFill="1" applyBorder="1" applyAlignment="1">
      <alignment vertical="center" wrapText="1"/>
    </xf>
    <xf numFmtId="0" fontId="0" fillId="3" borderId="10" xfId="0" applyFont="1" applyFill="1" applyBorder="1" applyAlignment="1">
      <alignment vertical="center"/>
    </xf>
    <xf numFmtId="0" fontId="0" fillId="3" borderId="6" xfId="0" applyFont="1" applyFill="1" applyBorder="1" applyAlignment="1">
      <alignment vertical="center" wrapText="1"/>
    </xf>
    <xf numFmtId="0" fontId="0" fillId="3" borderId="10" xfId="0" applyFont="1" applyFill="1" applyBorder="1"/>
    <xf numFmtId="0" fontId="0" fillId="2" borderId="1" xfId="0" applyFont="1" applyFill="1" applyBorder="1" applyAlignment="1">
      <alignment horizontal="center" vertical="center"/>
    </xf>
    <xf numFmtId="0" fontId="1" fillId="2" borderId="1" xfId="0" applyFont="1" applyFill="1" applyBorder="1" applyAlignment="1">
      <alignment horizontal="center"/>
    </xf>
    <xf numFmtId="0" fontId="1" fillId="3" borderId="1" xfId="0" applyFont="1" applyFill="1" applyBorder="1" applyAlignment="1">
      <alignment horizontal="center" vertical="top" wrapText="1"/>
    </xf>
    <xf numFmtId="0" fontId="0" fillId="2" borderId="1" xfId="0" applyFont="1" applyFill="1" applyBorder="1" applyAlignment="1">
      <alignment vertical="top"/>
    </xf>
    <xf numFmtId="0" fontId="3" fillId="2" borderId="1" xfId="0" applyFont="1" applyFill="1" applyBorder="1" applyAlignment="1">
      <alignment horizontal="center" vertical="top"/>
    </xf>
    <xf numFmtId="0" fontId="0" fillId="2" borderId="1" xfId="0" applyFont="1" applyFill="1" applyBorder="1" applyAlignment="1">
      <alignment horizontal="center"/>
    </xf>
    <xf numFmtId="0" fontId="1" fillId="2" borderId="1" xfId="0" applyFont="1" applyFill="1" applyBorder="1" applyAlignment="1">
      <alignment horizontal="center" wrapText="1"/>
    </xf>
    <xf numFmtId="9" fontId="0" fillId="2" borderId="1" xfId="0" applyNumberFormat="1" applyFont="1" applyFill="1" applyBorder="1"/>
    <xf numFmtId="0" fontId="0" fillId="8" borderId="1" xfId="0" applyFont="1" applyFill="1" applyBorder="1"/>
    <xf numFmtId="0" fontId="2" fillId="2" borderId="1" xfId="0" applyFont="1" applyFill="1" applyBorder="1" applyAlignment="1">
      <alignment vertical="center"/>
    </xf>
    <xf numFmtId="0" fontId="2" fillId="3" borderId="1" xfId="0" applyFont="1" applyFill="1" applyBorder="1" applyAlignment="1">
      <alignment vertical="center"/>
    </xf>
    <xf numFmtId="0" fontId="0" fillId="3" borderId="34" xfId="0" applyFont="1" applyFill="1" applyBorder="1" applyAlignment="1">
      <alignment vertical="center"/>
    </xf>
    <xf numFmtId="0" fontId="37" fillId="3" borderId="1" xfId="0" applyFont="1" applyFill="1" applyBorder="1" applyAlignment="1">
      <alignment horizontal="right" vertical="center" wrapText="1"/>
    </xf>
    <xf numFmtId="0" fontId="18" fillId="0" borderId="0" xfId="0" applyFont="1" applyAlignment="1">
      <alignment vertical="center"/>
    </xf>
    <xf numFmtId="9" fontId="2" fillId="2" borderId="1" xfId="0" applyNumberFormat="1" applyFont="1" applyFill="1" applyBorder="1" applyAlignment="1">
      <alignment vertical="center"/>
    </xf>
    <xf numFmtId="0" fontId="2" fillId="8" borderId="1" xfId="0" applyFont="1" applyFill="1" applyBorder="1" applyAlignment="1">
      <alignment vertical="center"/>
    </xf>
    <xf numFmtId="0" fontId="10" fillId="0" borderId="0" xfId="0" applyFont="1" applyAlignment="1">
      <alignment horizontal="left" vertical="center"/>
    </xf>
    <xf numFmtId="0" fontId="8" fillId="3" borderId="1" xfId="0" applyFont="1" applyFill="1" applyBorder="1" applyAlignment="1">
      <alignment horizontal="center" vertical="center"/>
    </xf>
    <xf numFmtId="0" fontId="39" fillId="3" borderId="1" xfId="0" applyFont="1" applyFill="1" applyBorder="1" applyAlignment="1">
      <alignment vertical="center"/>
    </xf>
    <xf numFmtId="0" fontId="1" fillId="9" borderId="1" xfId="0" applyFont="1" applyFill="1" applyBorder="1" applyAlignment="1">
      <alignment horizontal="center" vertical="center"/>
    </xf>
    <xf numFmtId="9" fontId="0" fillId="2" borderId="1" xfId="0" applyNumberFormat="1" applyFont="1" applyFill="1" applyBorder="1" applyAlignment="1">
      <alignment vertical="center"/>
    </xf>
    <xf numFmtId="0" fontId="0" fillId="8" borderId="1" xfId="0" applyFont="1" applyFill="1" applyBorder="1" applyAlignment="1">
      <alignment vertical="center"/>
    </xf>
    <xf numFmtId="0" fontId="17" fillId="0" borderId="34" xfId="0" applyFont="1" applyBorder="1"/>
    <xf numFmtId="0" fontId="18" fillId="0" borderId="35" xfId="0" applyFont="1" applyBorder="1" applyAlignment="1">
      <alignment horizontal="right" vertical="center"/>
    </xf>
    <xf numFmtId="0" fontId="17" fillId="3" borderId="1" xfId="0" applyFont="1" applyFill="1" applyBorder="1"/>
    <xf numFmtId="0" fontId="1" fillId="10" borderId="1" xfId="0" applyFont="1" applyFill="1" applyBorder="1" applyAlignment="1">
      <alignment horizontal="center" vertical="center"/>
    </xf>
    <xf numFmtId="165" fontId="0" fillId="3" borderId="6" xfId="0" applyNumberFormat="1" applyFont="1" applyFill="1" applyBorder="1" applyAlignment="1">
      <alignment horizontal="left" vertical="center" wrapText="1"/>
    </xf>
    <xf numFmtId="0" fontId="1" fillId="11" borderId="1" xfId="0" applyFont="1" applyFill="1" applyBorder="1" applyAlignment="1">
      <alignment horizontal="center" vertical="center"/>
    </xf>
    <xf numFmtId="0" fontId="0" fillId="5" borderId="6" xfId="0" applyFont="1" applyFill="1" applyBorder="1" applyAlignment="1">
      <alignment horizontal="left" vertical="center" wrapText="1"/>
    </xf>
    <xf numFmtId="0" fontId="1" fillId="12" borderId="1" xfId="0" applyFont="1" applyFill="1" applyBorder="1" applyAlignment="1">
      <alignment horizontal="center" vertical="center"/>
    </xf>
    <xf numFmtId="0" fontId="0" fillId="3" borderId="1" xfId="0" applyFont="1" applyFill="1" applyBorder="1" applyAlignment="1">
      <alignment horizontal="center" vertical="center"/>
    </xf>
    <xf numFmtId="0" fontId="18" fillId="0" borderId="6" xfId="0" applyFont="1" applyBorder="1" applyAlignment="1">
      <alignment horizontal="center" vertical="center"/>
    </xf>
    <xf numFmtId="0" fontId="1" fillId="3" borderId="1" xfId="0" applyFont="1" applyFill="1" applyBorder="1" applyAlignment="1">
      <alignment horizontal="center" vertical="center" wrapText="1"/>
    </xf>
    <xf numFmtId="0" fontId="10" fillId="0" borderId="0" xfId="0" applyFont="1" applyAlignment="1">
      <alignment horizontal="center" vertical="center" wrapText="1"/>
    </xf>
    <xf numFmtId="0" fontId="12" fillId="3" borderId="6"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11" fillId="4" borderId="36" xfId="0" applyFont="1" applyFill="1" applyBorder="1" applyAlignment="1">
      <alignment horizontal="center" vertical="center" wrapText="1"/>
    </xf>
    <xf numFmtId="166" fontId="11" fillId="4" borderId="10" xfId="0" applyNumberFormat="1" applyFont="1" applyFill="1" applyBorder="1" applyAlignment="1">
      <alignment horizontal="center" vertical="center" wrapText="1"/>
    </xf>
    <xf numFmtId="4" fontId="0" fillId="2" borderId="1" xfId="0" applyNumberFormat="1" applyFont="1" applyFill="1" applyBorder="1" applyAlignment="1">
      <alignment vertical="center"/>
    </xf>
    <xf numFmtId="9" fontId="8" fillId="2" borderId="1" xfId="0" applyNumberFormat="1" applyFont="1" applyFill="1" applyBorder="1"/>
    <xf numFmtId="0" fontId="0" fillId="3" borderId="37" xfId="0" applyFont="1" applyFill="1" applyBorder="1" applyAlignment="1">
      <alignment horizontal="center" vertical="center"/>
    </xf>
    <xf numFmtId="0" fontId="0" fillId="0" borderId="15" xfId="0" applyFont="1" applyBorder="1" applyAlignment="1">
      <alignment vertical="center" wrapText="1"/>
    </xf>
    <xf numFmtId="0" fontId="18" fillId="0" borderId="0" xfId="0" applyFont="1" applyAlignment="1">
      <alignment horizontal="center" vertical="center"/>
    </xf>
    <xf numFmtId="167" fontId="1" fillId="0" borderId="0" xfId="0" applyNumberFormat="1" applyFont="1" applyAlignment="1">
      <alignment horizontal="center" vertical="center" wrapText="1"/>
    </xf>
    <xf numFmtId="9" fontId="1" fillId="0" borderId="0" xfId="0" applyNumberFormat="1" applyFont="1" applyAlignment="1">
      <alignment horizontal="center" vertical="center"/>
    </xf>
    <xf numFmtId="4" fontId="1" fillId="0" borderId="38" xfId="0" applyNumberFormat="1" applyFont="1" applyBorder="1" applyAlignment="1">
      <alignment horizontal="center" vertical="center"/>
    </xf>
    <xf numFmtId="9" fontId="1" fillId="2" borderId="1" xfId="0" applyNumberFormat="1" applyFont="1" applyFill="1" applyBorder="1" applyAlignment="1">
      <alignment horizontal="center" vertical="center"/>
    </xf>
    <xf numFmtId="0" fontId="0" fillId="3" borderId="13" xfId="0" applyFont="1" applyFill="1" applyBorder="1" applyAlignment="1">
      <alignment horizontal="center" vertical="center"/>
    </xf>
    <xf numFmtId="0" fontId="0" fillId="0" borderId="39" xfId="0" applyFont="1" applyBorder="1" applyAlignment="1">
      <alignment vertical="center" wrapText="1"/>
    </xf>
    <xf numFmtId="0" fontId="18" fillId="0" borderId="40" xfId="0" applyFont="1" applyBorder="1" applyAlignment="1">
      <alignment horizontal="center" vertical="center"/>
    </xf>
    <xf numFmtId="167" fontId="1" fillId="0" borderId="40" xfId="0" applyNumberFormat="1" applyFont="1" applyBorder="1" applyAlignment="1">
      <alignment horizontal="center" vertical="center" wrapText="1"/>
    </xf>
    <xf numFmtId="9" fontId="1" fillId="0" borderId="40" xfId="0" applyNumberFormat="1" applyFont="1" applyBorder="1" applyAlignment="1">
      <alignment horizontal="center" vertical="center"/>
    </xf>
    <xf numFmtId="4" fontId="1" fillId="0" borderId="41" xfId="0" applyNumberFormat="1" applyFont="1" applyBorder="1" applyAlignment="1">
      <alignment horizontal="center" vertical="center"/>
    </xf>
    <xf numFmtId="0" fontId="1" fillId="0" borderId="42" xfId="0" applyFont="1" applyBorder="1" applyAlignment="1">
      <alignment vertical="center" wrapText="1"/>
    </xf>
    <xf numFmtId="0" fontId="18" fillId="0" borderId="43" xfId="0" applyFont="1" applyBorder="1" applyAlignment="1">
      <alignment horizontal="center" vertical="center"/>
    </xf>
    <xf numFmtId="167" fontId="1" fillId="0" borderId="43" xfId="0" applyNumberFormat="1" applyFont="1" applyBorder="1" applyAlignment="1">
      <alignment horizontal="center" vertical="center" wrapText="1"/>
    </xf>
    <xf numFmtId="9" fontId="1" fillId="0" borderId="43" xfId="0" applyNumberFormat="1" applyFont="1" applyBorder="1" applyAlignment="1">
      <alignment horizontal="center" vertical="center"/>
    </xf>
    <xf numFmtId="4" fontId="1" fillId="0" borderId="44" xfId="0" applyNumberFormat="1" applyFont="1" applyBorder="1" applyAlignment="1">
      <alignment horizontal="center" vertical="center"/>
    </xf>
    <xf numFmtId="3" fontId="0" fillId="3" borderId="1" xfId="0" applyNumberFormat="1" applyFont="1" applyFill="1" applyBorder="1" applyAlignment="1">
      <alignment vertical="center"/>
    </xf>
    <xf numFmtId="0" fontId="40" fillId="3" borderId="1" xfId="0" applyFont="1" applyFill="1" applyBorder="1" applyAlignment="1">
      <alignment horizontal="center" vertical="center" wrapText="1"/>
    </xf>
    <xf numFmtId="9" fontId="0" fillId="2"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8" fillId="8" borderId="1" xfId="0" applyFont="1" applyFill="1" applyBorder="1"/>
    <xf numFmtId="0" fontId="12" fillId="4" borderId="1" xfId="0" applyFont="1" applyFill="1" applyBorder="1" applyAlignment="1">
      <alignment horizontal="center" vertical="center" wrapText="1"/>
    </xf>
    <xf numFmtId="0" fontId="12" fillId="4" borderId="45" xfId="0" applyFont="1" applyFill="1" applyBorder="1" applyAlignment="1">
      <alignment horizontal="center" vertical="center" wrapText="1"/>
    </xf>
    <xf numFmtId="0" fontId="12" fillId="4" borderId="46" xfId="0" applyFont="1" applyFill="1" applyBorder="1" applyAlignment="1">
      <alignment horizontal="center" vertical="center" wrapText="1"/>
    </xf>
    <xf numFmtId="0" fontId="0" fillId="0" borderId="27" xfId="0" applyFont="1" applyBorder="1" applyAlignment="1">
      <alignment horizontal="center" vertical="center"/>
    </xf>
    <xf numFmtId="0" fontId="41" fillId="0" borderId="6" xfId="0" applyFont="1" applyBorder="1" applyAlignment="1">
      <alignment vertical="center" wrapText="1"/>
    </xf>
    <xf numFmtId="0" fontId="1" fillId="0" borderId="6" xfId="0" applyFont="1" applyBorder="1" applyAlignment="1">
      <alignment horizontal="center" wrapText="1"/>
    </xf>
    <xf numFmtId="0" fontId="1" fillId="0" borderId="6" xfId="0" applyFont="1" applyBorder="1" applyAlignment="1">
      <alignment horizontal="center"/>
    </xf>
    <xf numFmtId="0" fontId="3" fillId="13" borderId="1" xfId="0" applyFont="1" applyFill="1" applyBorder="1" applyAlignment="1">
      <alignment horizontal="center" wrapText="1"/>
    </xf>
    <xf numFmtId="0" fontId="3" fillId="0" borderId="47" xfId="0" applyFont="1" applyBorder="1" applyAlignment="1">
      <alignment horizontal="center" wrapText="1"/>
    </xf>
    <xf numFmtId="0" fontId="3" fillId="0" borderId="15" xfId="0" applyFont="1" applyBorder="1" applyAlignment="1">
      <alignment horizontal="center" wrapText="1"/>
    </xf>
    <xf numFmtId="0" fontId="3" fillId="0" borderId="0" xfId="0" applyFont="1" applyAlignment="1">
      <alignment horizontal="center"/>
    </xf>
    <xf numFmtId="0" fontId="11" fillId="4" borderId="33" xfId="0" applyFont="1" applyFill="1" applyBorder="1" applyAlignment="1">
      <alignment horizontal="center" vertical="center"/>
    </xf>
    <xf numFmtId="0" fontId="11" fillId="4" borderId="6" xfId="0" applyFont="1" applyFill="1" applyBorder="1" applyAlignment="1">
      <alignment vertical="center" wrapText="1"/>
    </xf>
    <xf numFmtId="0" fontId="11" fillId="4" borderId="6" xfId="0" applyFont="1" applyFill="1" applyBorder="1" applyAlignment="1">
      <alignment vertical="center"/>
    </xf>
    <xf numFmtId="164" fontId="11" fillId="4" borderId="11" xfId="0" applyNumberFormat="1" applyFont="1" applyFill="1" applyBorder="1" applyAlignment="1">
      <alignment vertical="center"/>
    </xf>
    <xf numFmtId="0" fontId="1" fillId="8" borderId="1" xfId="0" applyFont="1" applyFill="1" applyBorder="1" applyAlignment="1">
      <alignment horizontal="center" vertical="center"/>
    </xf>
    <xf numFmtId="0" fontId="16" fillId="13" borderId="1" xfId="0" applyFont="1" applyFill="1" applyBorder="1" applyAlignment="1">
      <alignment horizontal="center" vertical="center" wrapText="1"/>
    </xf>
    <xf numFmtId="0" fontId="12" fillId="4" borderId="45" xfId="0" applyFont="1" applyFill="1" applyBorder="1" applyAlignment="1">
      <alignment vertical="center" wrapText="1"/>
    </xf>
    <xf numFmtId="0" fontId="12" fillId="4" borderId="46" xfId="0" applyFont="1" applyFill="1" applyBorder="1" applyAlignment="1">
      <alignment vertical="center"/>
    </xf>
    <xf numFmtId="0" fontId="42" fillId="0" borderId="6" xfId="0" applyFont="1" applyBorder="1" applyAlignment="1">
      <alignment horizontal="center" vertical="center" wrapText="1"/>
    </xf>
    <xf numFmtId="0" fontId="42" fillId="0" borderId="6" xfId="0" applyFont="1" applyBorder="1" applyAlignment="1">
      <alignment horizontal="center" vertical="center"/>
    </xf>
    <xf numFmtId="0" fontId="1" fillId="3" borderId="11" xfId="0" applyFont="1" applyFill="1" applyBorder="1" applyAlignment="1">
      <alignment horizontal="left" vertical="center" wrapText="1"/>
    </xf>
    <xf numFmtId="0" fontId="43" fillId="2" borderId="1" xfId="0" applyFont="1" applyFill="1" applyBorder="1" applyAlignment="1">
      <alignment vertical="center"/>
    </xf>
    <xf numFmtId="0" fontId="16" fillId="0" borderId="0" xfId="0" applyFont="1" applyAlignment="1">
      <alignment vertical="center" wrapText="1"/>
    </xf>
    <xf numFmtId="0" fontId="44" fillId="0" borderId="0" xfId="0" applyFont="1" applyAlignment="1">
      <alignment vertical="center"/>
    </xf>
    <xf numFmtId="0" fontId="45" fillId="3" borderId="1" xfId="0" applyFont="1" applyFill="1" applyBorder="1" applyAlignment="1">
      <alignment horizontal="center" vertical="center"/>
    </xf>
    <xf numFmtId="0" fontId="46" fillId="0" borderId="0" xfId="0" applyFont="1" applyAlignment="1">
      <alignment horizontal="left" vertical="center"/>
    </xf>
    <xf numFmtId="0" fontId="47" fillId="0" borderId="0" xfId="0" applyFont="1" applyAlignment="1">
      <alignment horizontal="center" vertical="center" wrapText="1"/>
    </xf>
    <xf numFmtId="0" fontId="48" fillId="2" borderId="1" xfId="0" applyFont="1" applyFill="1" applyBorder="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18" fillId="3" borderId="1" xfId="0" applyFont="1" applyFill="1" applyBorder="1" applyAlignment="1">
      <alignment horizontal="center"/>
    </xf>
    <xf numFmtId="0" fontId="18" fillId="4" borderId="1" xfId="0" applyFont="1" applyFill="1" applyBorder="1" applyAlignment="1">
      <alignment horizontal="center" wrapText="1"/>
    </xf>
    <xf numFmtId="0" fontId="49" fillId="14" borderId="1" xfId="0" applyFont="1" applyFill="1" applyBorder="1" applyAlignment="1">
      <alignment horizontal="center" vertical="center" wrapText="1"/>
    </xf>
    <xf numFmtId="0" fontId="49" fillId="14" borderId="1" xfId="0" applyFont="1" applyFill="1" applyBorder="1" applyAlignment="1">
      <alignment horizontal="center" vertical="center"/>
    </xf>
    <xf numFmtId="0" fontId="18" fillId="3" borderId="1" xfId="0" applyFont="1" applyFill="1" applyBorder="1"/>
    <xf numFmtId="0" fontId="12" fillId="4" borderId="48"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1" fillId="4" borderId="48" xfId="0" applyFont="1" applyFill="1" applyBorder="1" applyAlignment="1">
      <alignment horizontal="center" vertical="center" wrapText="1"/>
    </xf>
    <xf numFmtId="0" fontId="0" fillId="0" borderId="50" xfId="0" applyFont="1" applyBorder="1" applyAlignment="1">
      <alignment horizontal="center" vertical="center"/>
    </xf>
    <xf numFmtId="0" fontId="1" fillId="3" borderId="50" xfId="0" applyFont="1" applyFill="1" applyBorder="1" applyAlignment="1">
      <alignment horizontal="center" vertical="center"/>
    </xf>
    <xf numFmtId="0" fontId="0" fillId="0" borderId="50" xfId="0" applyFont="1" applyBorder="1"/>
    <xf numFmtId="0" fontId="41" fillId="0" borderId="50" xfId="0" applyFont="1" applyBorder="1" applyAlignment="1">
      <alignment vertical="center" wrapText="1"/>
    </xf>
    <xf numFmtId="0" fontId="11" fillId="4" borderId="45" xfId="0" applyFont="1" applyFill="1" applyBorder="1" applyAlignment="1">
      <alignment horizontal="center" vertical="center"/>
    </xf>
    <xf numFmtId="0" fontId="11" fillId="4" borderId="45" xfId="0" applyFont="1" applyFill="1" applyBorder="1" applyAlignment="1">
      <alignment horizontal="center" vertical="center" wrapText="1"/>
    </xf>
    <xf numFmtId="0" fontId="1" fillId="3" borderId="48" xfId="0" applyFont="1" applyFill="1" applyBorder="1" applyAlignment="1">
      <alignment horizontal="center" vertical="center"/>
    </xf>
    <xf numFmtId="0" fontId="0" fillId="0" borderId="48" xfId="0" applyFont="1" applyBorder="1" applyAlignment="1">
      <alignment vertical="center"/>
    </xf>
    <xf numFmtId="0" fontId="0" fillId="0" borderId="51" xfId="0" applyFont="1" applyBorder="1" applyAlignment="1">
      <alignment vertical="center" wrapText="1"/>
    </xf>
    <xf numFmtId="0" fontId="16" fillId="0" borderId="0" xfId="0" applyFont="1" applyAlignment="1">
      <alignment vertical="center"/>
    </xf>
    <xf numFmtId="0" fontId="0" fillId="0" borderId="52" xfId="0" applyFont="1" applyBorder="1" applyAlignment="1">
      <alignment vertical="center"/>
    </xf>
    <xf numFmtId="0" fontId="15" fillId="4" borderId="45" xfId="0" applyFont="1" applyFill="1" applyBorder="1" applyAlignment="1">
      <alignment horizontal="center" vertical="center" wrapText="1"/>
    </xf>
    <xf numFmtId="0" fontId="17" fillId="3" borderId="53" xfId="0" applyFont="1" applyFill="1" applyBorder="1" applyAlignment="1">
      <alignment vertical="center" wrapText="1"/>
    </xf>
    <xf numFmtId="0" fontId="0" fillId="0" borderId="48" xfId="0" applyFont="1" applyBorder="1"/>
    <xf numFmtId="164" fontId="12" fillId="4" borderId="46" xfId="0" applyNumberFormat="1" applyFont="1" applyFill="1" applyBorder="1" applyAlignment="1">
      <alignment vertical="center" wrapText="1"/>
    </xf>
    <xf numFmtId="0" fontId="1" fillId="3" borderId="49" xfId="0" applyFont="1" applyFill="1" applyBorder="1" applyAlignment="1">
      <alignment horizontal="center" vertical="center"/>
    </xf>
    <xf numFmtId="0" fontId="0" fillId="0" borderId="54" xfId="0" applyFont="1" applyBorder="1" applyAlignment="1">
      <alignment vertical="center" wrapText="1"/>
    </xf>
    <xf numFmtId="0" fontId="0" fillId="3" borderId="50" xfId="0" applyFont="1" applyFill="1" applyBorder="1" applyAlignment="1">
      <alignment horizontal="center" vertical="center"/>
    </xf>
    <xf numFmtId="0" fontId="0" fillId="3" borderId="49" xfId="0" applyFont="1" applyFill="1" applyBorder="1" applyAlignment="1">
      <alignment vertical="center"/>
    </xf>
    <xf numFmtId="0" fontId="0" fillId="3" borderId="55" xfId="0" applyFont="1" applyFill="1" applyBorder="1" applyAlignment="1">
      <alignment vertical="center" wrapText="1"/>
    </xf>
    <xf numFmtId="0" fontId="16" fillId="3" borderId="1" xfId="0" applyFont="1" applyFill="1" applyBorder="1" applyAlignment="1">
      <alignment vertical="center" wrapText="1"/>
    </xf>
    <xf numFmtId="0" fontId="16" fillId="3" borderId="1" xfId="0" applyFont="1" applyFill="1" applyBorder="1" applyAlignment="1">
      <alignment vertical="center"/>
    </xf>
    <xf numFmtId="0" fontId="0" fillId="3" borderId="48" xfId="0" applyFont="1" applyFill="1" applyBorder="1" applyAlignment="1">
      <alignment vertical="center"/>
    </xf>
    <xf numFmtId="0" fontId="0" fillId="3" borderId="53" xfId="0" applyFont="1" applyFill="1" applyBorder="1" applyAlignment="1">
      <alignment vertical="center" wrapText="1"/>
    </xf>
    <xf numFmtId="0" fontId="0" fillId="0" borderId="48" xfId="0" applyFont="1" applyBorder="1" applyAlignment="1">
      <alignment vertical="center" wrapText="1"/>
    </xf>
    <xf numFmtId="0" fontId="0" fillId="3" borderId="48" xfId="0" applyFont="1" applyFill="1" applyBorder="1" applyAlignment="1">
      <alignment vertical="center" wrapText="1"/>
    </xf>
    <xf numFmtId="0" fontId="1" fillId="3" borderId="1" xfId="0" applyFont="1" applyFill="1" applyBorder="1" applyAlignment="1">
      <alignment vertical="center"/>
    </xf>
    <xf numFmtId="0" fontId="0" fillId="3" borderId="48" xfId="0" applyFont="1" applyFill="1" applyBorder="1"/>
    <xf numFmtId="0" fontId="50" fillId="3" borderId="1" xfId="0" applyFont="1" applyFill="1" applyBorder="1" applyAlignment="1">
      <alignment horizontal="left"/>
    </xf>
    <xf numFmtId="164" fontId="12" fillId="4" borderId="46" xfId="0" applyNumberFormat="1" applyFont="1" applyFill="1" applyBorder="1" applyAlignment="1">
      <alignment vertical="center"/>
    </xf>
    <xf numFmtId="0" fontId="0" fillId="0" borderId="56" xfId="0" applyFont="1" applyBorder="1" applyAlignment="1">
      <alignment vertical="top" wrapText="1"/>
    </xf>
    <xf numFmtId="0" fontId="8" fillId="3" borderId="1" xfId="0" applyFont="1" applyFill="1" applyBorder="1" applyAlignment="1">
      <alignment horizontal="center"/>
    </xf>
    <xf numFmtId="0" fontId="0" fillId="3" borderId="1" xfId="0" applyFont="1" applyFill="1" applyBorder="1" applyAlignment="1">
      <alignment horizontal="center" vertical="top"/>
    </xf>
    <xf numFmtId="0" fontId="0" fillId="3" borderId="1" xfId="0" applyFont="1" applyFill="1" applyBorder="1" applyAlignment="1">
      <alignment vertical="top"/>
    </xf>
    <xf numFmtId="0" fontId="0" fillId="3" borderId="1" xfId="0" applyFont="1" applyFill="1" applyBorder="1" applyAlignment="1">
      <alignmen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0" fontId="8" fillId="2" borderId="1" xfId="0" applyFont="1" applyFill="1" applyBorder="1" applyAlignment="1">
      <alignment horizontal="center"/>
    </xf>
    <xf numFmtId="0" fontId="0" fillId="2" borderId="1" xfId="0" applyFont="1" applyFill="1" applyBorder="1" applyAlignment="1">
      <alignment horizontal="center" vertical="top"/>
    </xf>
    <xf numFmtId="0" fontId="0" fillId="2" borderId="1" xfId="0" applyFont="1" applyFill="1" applyBorder="1" applyAlignment="1">
      <alignment vertical="top" wrapText="1"/>
    </xf>
    <xf numFmtId="0" fontId="3" fillId="2" borderId="1" xfId="0" applyFont="1" applyFill="1" applyBorder="1" applyAlignment="1">
      <alignment horizontal="center" vertical="top" wrapText="1"/>
    </xf>
    <xf numFmtId="0" fontId="12" fillId="4" borderId="6" xfId="0" applyFont="1" applyFill="1" applyBorder="1" applyAlignment="1">
      <alignment vertical="center" wrapText="1"/>
    </xf>
    <xf numFmtId="0" fontId="12" fillId="4" borderId="6" xfId="0" applyFont="1" applyFill="1" applyBorder="1" applyAlignment="1">
      <alignment vertical="center"/>
    </xf>
    <xf numFmtId="0" fontId="51" fillId="0" borderId="6" xfId="0" applyFont="1" applyBorder="1" applyAlignment="1">
      <alignment horizontal="center" vertical="center"/>
    </xf>
    <xf numFmtId="164" fontId="16" fillId="0" borderId="0" xfId="0" applyNumberFormat="1" applyFont="1" applyAlignment="1">
      <alignment vertical="center" wrapText="1"/>
    </xf>
    <xf numFmtId="0" fontId="0" fillId="13" borderId="1" xfId="0" applyFont="1" applyFill="1" applyBorder="1"/>
    <xf numFmtId="0" fontId="17" fillId="13" borderId="1" xfId="0" applyFont="1" applyFill="1" applyBorder="1"/>
    <xf numFmtId="0" fontId="0" fillId="15" borderId="1" xfId="0" applyFont="1" applyFill="1" applyBorder="1" applyAlignment="1">
      <alignment horizontal="left"/>
    </xf>
    <xf numFmtId="49" fontId="0" fillId="15" borderId="1" xfId="0" applyNumberFormat="1" applyFont="1" applyFill="1" applyBorder="1" applyAlignment="1">
      <alignment horizontal="left"/>
    </xf>
    <xf numFmtId="165" fontId="0" fillId="15" borderId="1" xfId="0" applyNumberFormat="1" applyFont="1" applyFill="1" applyBorder="1" applyAlignment="1">
      <alignment horizontal="left"/>
    </xf>
    <xf numFmtId="167" fontId="17" fillId="15" borderId="1" xfId="0" applyNumberFormat="1" applyFont="1" applyFill="1" applyBorder="1" applyAlignment="1">
      <alignment horizontal="left"/>
    </xf>
    <xf numFmtId="0" fontId="17" fillId="15" borderId="1" xfId="0" applyFont="1" applyFill="1" applyBorder="1" applyAlignment="1">
      <alignment horizontal="left"/>
    </xf>
    <xf numFmtId="0" fontId="0" fillId="15" borderId="1" xfId="0" applyFont="1" applyFill="1" applyBorder="1" applyAlignment="1">
      <alignment horizontal="left" vertical="center"/>
    </xf>
    <xf numFmtId="164" fontId="12" fillId="4" borderId="6" xfId="0" applyNumberFormat="1" applyFont="1" applyFill="1" applyBorder="1" applyAlignment="1">
      <alignment vertical="center"/>
    </xf>
    <xf numFmtId="164" fontId="11" fillId="4" borderId="6" xfId="0" applyNumberFormat="1" applyFont="1" applyFill="1" applyBorder="1" applyAlignment="1">
      <alignment vertical="center"/>
    </xf>
    <xf numFmtId="0" fontId="0" fillId="0" borderId="6" xfId="0" applyFont="1" applyBorder="1" applyAlignment="1">
      <alignment vertical="top" wrapText="1"/>
    </xf>
    <xf numFmtId="2" fontId="11" fillId="4" borderId="6" xfId="0" applyNumberFormat="1" applyFont="1" applyFill="1" applyBorder="1" applyAlignment="1">
      <alignment vertical="center"/>
    </xf>
    <xf numFmtId="0" fontId="1" fillId="3" borderId="1" xfId="0" applyFont="1" applyFill="1" applyBorder="1" applyAlignment="1">
      <alignment horizontal="center" vertical="top"/>
    </xf>
    <xf numFmtId="9" fontId="0" fillId="2" borderId="1" xfId="0" applyNumberFormat="1" applyFont="1" applyFill="1" applyBorder="1" applyAlignment="1">
      <alignment vertical="top"/>
    </xf>
    <xf numFmtId="0" fontId="0" fillId="8" borderId="1" xfId="0" applyFont="1" applyFill="1" applyBorder="1" applyAlignment="1">
      <alignment vertical="top"/>
    </xf>
    <xf numFmtId="0" fontId="0" fillId="2" borderId="1" xfId="0" applyFont="1" applyFill="1" applyBorder="1" applyProtection="1"/>
    <xf numFmtId="0" fontId="0" fillId="2" borderId="1" xfId="0" applyFont="1" applyFill="1" applyBorder="1" applyAlignment="1" applyProtection="1">
      <alignment horizontal="center" vertical="center" textRotation="90"/>
    </xf>
    <xf numFmtId="0" fontId="0" fillId="0" borderId="0" xfId="0" applyFont="1" applyAlignment="1" applyProtection="1"/>
    <xf numFmtId="0" fontId="2" fillId="3" borderId="5" xfId="0" applyFont="1" applyFill="1" applyBorder="1" applyProtection="1"/>
    <xf numFmtId="0" fontId="5" fillId="3" borderId="1" xfId="0" applyFont="1" applyFill="1" applyBorder="1" applyAlignment="1" applyProtection="1">
      <alignment vertical="center"/>
    </xf>
    <xf numFmtId="0" fontId="2" fillId="3" borderId="1" xfId="0" applyFont="1" applyFill="1" applyBorder="1" applyProtection="1"/>
    <xf numFmtId="0" fontId="2" fillId="3" borderId="7" xfId="0" applyFont="1" applyFill="1" applyBorder="1" applyProtection="1"/>
    <xf numFmtId="0" fontId="0" fillId="3" borderId="5" xfId="0" applyFont="1" applyFill="1" applyBorder="1" applyAlignment="1" applyProtection="1">
      <alignment horizontal="center" vertical="center" textRotation="90"/>
    </xf>
    <xf numFmtId="0" fontId="0" fillId="3" borderId="7" xfId="0" applyFont="1" applyFill="1" applyBorder="1" applyProtection="1"/>
    <xf numFmtId="0" fontId="0" fillId="3" borderId="1" xfId="0" applyFont="1" applyFill="1" applyBorder="1" applyAlignment="1" applyProtection="1">
      <alignment horizontal="center" vertical="center" textRotation="90"/>
    </xf>
    <xf numFmtId="0" fontId="2" fillId="3" borderId="1" xfId="0" applyFont="1" applyFill="1" applyBorder="1" applyAlignment="1" applyProtection="1">
      <alignment wrapText="1"/>
    </xf>
    <xf numFmtId="0" fontId="19" fillId="3" borderId="1" xfId="0" applyFont="1" applyFill="1" applyBorder="1" applyAlignment="1" applyProtection="1">
      <alignment horizontal="center"/>
    </xf>
    <xf numFmtId="0" fontId="0" fillId="3" borderId="1" xfId="0" applyFont="1" applyFill="1" applyBorder="1" applyProtection="1"/>
    <xf numFmtId="0" fontId="17" fillId="0" borderId="15" xfId="0" applyFont="1" applyBorder="1" applyProtection="1"/>
    <xf numFmtId="0" fontId="0" fillId="3" borderId="15" xfId="0" applyFont="1" applyFill="1" applyBorder="1" applyAlignment="1" applyProtection="1">
      <alignment horizontal="left" vertical="center" textRotation="90"/>
    </xf>
    <xf numFmtId="0" fontId="0" fillId="3" borderId="38" xfId="0" applyFont="1" applyFill="1" applyBorder="1" applyAlignment="1" applyProtection="1">
      <alignment horizontal="left"/>
    </xf>
    <xf numFmtId="0" fontId="56" fillId="3" borderId="14" xfId="0" applyFont="1" applyFill="1" applyBorder="1" applyAlignment="1" applyProtection="1">
      <alignment horizontal="left" vertical="top" wrapText="1"/>
    </xf>
    <xf numFmtId="0" fontId="2" fillId="3" borderId="1" xfId="0" applyFont="1" applyFill="1" applyBorder="1" applyAlignment="1" applyProtection="1">
      <alignment horizontal="left" vertical="center" wrapText="1"/>
    </xf>
    <xf numFmtId="0" fontId="0" fillId="3" borderId="58" xfId="0" applyFont="1" applyFill="1" applyBorder="1" applyAlignment="1" applyProtection="1">
      <alignment horizontal="center" vertical="center" textRotation="90"/>
    </xf>
    <xf numFmtId="0" fontId="0" fillId="3" borderId="60" xfId="0" applyFont="1" applyFill="1" applyBorder="1" applyProtection="1"/>
    <xf numFmtId="0" fontId="19" fillId="2" borderId="1" xfId="0" applyFont="1" applyFill="1" applyBorder="1" applyAlignment="1" applyProtection="1">
      <alignment horizontal="center"/>
    </xf>
    <xf numFmtId="0" fontId="0" fillId="3" borderId="18" xfId="0" applyFont="1" applyFill="1" applyBorder="1" applyAlignment="1" applyProtection="1">
      <alignment horizontal="center" vertical="center" textRotation="90"/>
    </xf>
    <xf numFmtId="0" fontId="0" fillId="3" borderId="19" xfId="0" applyFont="1" applyFill="1" applyBorder="1" applyAlignment="1" applyProtection="1">
      <alignment horizontal="center" vertical="center" textRotation="90"/>
    </xf>
    <xf numFmtId="0" fontId="1" fillId="3" borderId="19" xfId="0" applyFont="1" applyFill="1" applyBorder="1" applyAlignment="1" applyProtection="1">
      <alignment horizontal="center" textRotation="90"/>
    </xf>
    <xf numFmtId="0" fontId="0" fillId="3" borderId="19" xfId="0" applyFont="1" applyFill="1" applyBorder="1" applyProtection="1"/>
    <xf numFmtId="0" fontId="1" fillId="3" borderId="19" xfId="0" applyFont="1" applyFill="1" applyBorder="1" applyProtection="1"/>
    <xf numFmtId="0" fontId="1" fillId="3" borderId="19" xfId="0" applyFont="1" applyFill="1" applyBorder="1" applyAlignment="1" applyProtection="1">
      <alignment horizontal="left"/>
    </xf>
    <xf numFmtId="0" fontId="0" fillId="3" borderId="19" xfId="0" applyFont="1" applyFill="1" applyBorder="1" applyAlignment="1" applyProtection="1">
      <alignment horizontal="left"/>
    </xf>
    <xf numFmtId="0" fontId="0" fillId="3" borderId="20" xfId="0" applyFont="1" applyFill="1" applyBorder="1" applyProtection="1"/>
    <xf numFmtId="0" fontId="0" fillId="3" borderId="21" xfId="0" applyFont="1" applyFill="1" applyBorder="1" applyAlignment="1" applyProtection="1">
      <alignment horizontal="center" vertical="center" textRotation="90"/>
    </xf>
    <xf numFmtId="0" fontId="1" fillId="3" borderId="22" xfId="0" applyFont="1" applyFill="1" applyBorder="1" applyAlignment="1" applyProtection="1">
      <alignment horizontal="center" textRotation="90"/>
    </xf>
    <xf numFmtId="0" fontId="0" fillId="3" borderId="22" xfId="0" applyFont="1" applyFill="1" applyBorder="1" applyProtection="1"/>
    <xf numFmtId="0" fontId="1" fillId="3" borderId="22" xfId="0" applyFont="1" applyFill="1" applyBorder="1" applyProtection="1"/>
    <xf numFmtId="0" fontId="1" fillId="3" borderId="22" xfId="0" applyFont="1" applyFill="1" applyBorder="1" applyAlignment="1" applyProtection="1">
      <alignment horizontal="left"/>
    </xf>
    <xf numFmtId="0" fontId="0" fillId="3" borderId="22" xfId="0" applyFont="1" applyFill="1" applyBorder="1" applyAlignment="1" applyProtection="1">
      <alignment horizontal="left"/>
    </xf>
    <xf numFmtId="0" fontId="0" fillId="3" borderId="23" xfId="0" applyFont="1" applyFill="1" applyBorder="1" applyProtection="1"/>
    <xf numFmtId="0" fontId="0" fillId="3" borderId="25" xfId="0" applyFont="1" applyFill="1" applyBorder="1" applyAlignment="1" applyProtection="1">
      <alignment horizontal="center" vertical="center" textRotation="90"/>
    </xf>
    <xf numFmtId="0" fontId="22" fillId="3" borderId="1" xfId="0" applyFont="1" applyFill="1" applyBorder="1" applyProtection="1"/>
    <xf numFmtId="0" fontId="0" fillId="3" borderId="26" xfId="0" applyFont="1" applyFill="1" applyBorder="1" applyProtection="1"/>
    <xf numFmtId="0" fontId="1" fillId="3" borderId="1" xfId="0" applyFont="1" applyFill="1" applyBorder="1" applyAlignment="1" applyProtection="1">
      <alignment horizontal="center" textRotation="90"/>
    </xf>
    <xf numFmtId="0" fontId="1" fillId="3" borderId="1" xfId="0" applyFont="1" applyFill="1" applyBorder="1" applyProtection="1"/>
    <xf numFmtId="0" fontId="1" fillId="3" borderId="1" xfId="0" applyFont="1" applyFill="1" applyBorder="1" applyAlignment="1" applyProtection="1">
      <alignment horizontal="left"/>
    </xf>
    <xf numFmtId="0" fontId="0" fillId="3" borderId="1" xfId="0" applyFont="1" applyFill="1" applyBorder="1" applyAlignment="1" applyProtection="1">
      <alignment horizontal="left"/>
    </xf>
    <xf numFmtId="0" fontId="0" fillId="3" borderId="5" xfId="0" applyFont="1" applyFill="1" applyBorder="1" applyAlignment="1" applyProtection="1">
      <alignment horizontal="center" vertical="center"/>
    </xf>
    <xf numFmtId="0" fontId="0" fillId="3" borderId="25" xfId="0" applyFont="1" applyFill="1" applyBorder="1" applyAlignment="1" applyProtection="1">
      <alignment horizontal="center" vertical="center"/>
    </xf>
    <xf numFmtId="0" fontId="1" fillId="3" borderId="26" xfId="0" applyFont="1" applyFill="1" applyBorder="1" applyProtection="1"/>
    <xf numFmtId="0" fontId="1" fillId="3" borderId="7" xfId="0" applyFont="1" applyFill="1" applyBorder="1" applyProtection="1"/>
    <xf numFmtId="0" fontId="28" fillId="3" borderId="1" xfId="0" applyFont="1" applyFill="1" applyBorder="1" applyAlignment="1" applyProtection="1">
      <alignment horizontal="center"/>
    </xf>
    <xf numFmtId="0" fontId="28" fillId="3" borderId="1" xfId="0" applyFont="1" applyFill="1" applyBorder="1" applyAlignment="1" applyProtection="1">
      <alignment horizontal="left"/>
    </xf>
    <xf numFmtId="0" fontId="1" fillId="0" borderId="0" xfId="0" applyFont="1" applyAlignment="1" applyProtection="1">
      <alignment horizontal="left"/>
    </xf>
    <xf numFmtId="0" fontId="1" fillId="3" borderId="1" xfId="0" applyFont="1" applyFill="1" applyBorder="1" applyAlignment="1" applyProtection="1">
      <alignment horizontal="center"/>
    </xf>
    <xf numFmtId="0" fontId="1" fillId="0" borderId="0" xfId="0" applyFont="1" applyProtection="1"/>
    <xf numFmtId="0" fontId="0" fillId="3" borderId="29" xfId="0" applyFont="1" applyFill="1" applyBorder="1" applyAlignment="1" applyProtection="1">
      <alignment horizontal="center" vertical="center"/>
    </xf>
    <xf numFmtId="0" fontId="1" fillId="3" borderId="30" xfId="0" applyFont="1" applyFill="1" applyBorder="1" applyAlignment="1" applyProtection="1">
      <alignment horizontal="center"/>
    </xf>
    <xf numFmtId="0" fontId="0" fillId="3" borderId="30" xfId="0" applyFont="1" applyFill="1" applyBorder="1" applyProtection="1"/>
    <xf numFmtId="0" fontId="1" fillId="3" borderId="30" xfId="0" applyFont="1" applyFill="1" applyBorder="1" applyProtection="1"/>
    <xf numFmtId="0" fontId="1" fillId="3" borderId="30" xfId="0" applyFont="1" applyFill="1" applyBorder="1" applyAlignment="1" applyProtection="1">
      <alignment horizontal="left"/>
    </xf>
    <xf numFmtId="0" fontId="0" fillId="3" borderId="30" xfId="0" applyFont="1" applyFill="1" applyBorder="1" applyAlignment="1" applyProtection="1">
      <alignment horizontal="left"/>
    </xf>
    <xf numFmtId="0" fontId="0" fillId="3" borderId="31" xfId="0" applyFont="1" applyFill="1" applyBorder="1" applyProtection="1"/>
    <xf numFmtId="0" fontId="0" fillId="3" borderId="16" xfId="0" applyFont="1" applyFill="1" applyBorder="1" applyAlignment="1" applyProtection="1">
      <alignment horizontal="center" vertical="center"/>
    </xf>
    <xf numFmtId="0" fontId="0" fillId="3" borderId="32" xfId="0" applyFont="1" applyFill="1" applyBorder="1" applyAlignment="1" applyProtection="1">
      <alignment horizontal="center" vertical="center"/>
    </xf>
    <xf numFmtId="0" fontId="1" fillId="3" borderId="32" xfId="0" applyFont="1" applyFill="1" applyBorder="1" applyAlignment="1" applyProtection="1">
      <alignment horizontal="center"/>
    </xf>
    <xf numFmtId="0" fontId="0" fillId="3" borderId="32" xfId="0" applyFont="1" applyFill="1" applyBorder="1" applyProtection="1"/>
    <xf numFmtId="0" fontId="1" fillId="3" borderId="32" xfId="0" applyFont="1" applyFill="1" applyBorder="1" applyProtection="1"/>
    <xf numFmtId="0" fontId="1" fillId="3" borderId="32" xfId="0" applyFont="1" applyFill="1" applyBorder="1" applyAlignment="1" applyProtection="1">
      <alignment horizontal="left"/>
    </xf>
    <xf numFmtId="0" fontId="0" fillId="3" borderId="32" xfId="0" applyFont="1" applyFill="1" applyBorder="1" applyAlignment="1" applyProtection="1">
      <alignment horizontal="left"/>
    </xf>
    <xf numFmtId="0" fontId="0" fillId="3" borderId="17" xfId="0" applyFont="1" applyFill="1" applyBorder="1" applyProtection="1"/>
    <xf numFmtId="0" fontId="0" fillId="2" borderId="1" xfId="0" applyFont="1" applyFill="1" applyBorder="1" applyAlignment="1" applyProtection="1">
      <alignment vertical="center"/>
    </xf>
    <xf numFmtId="0" fontId="0" fillId="5" borderId="6" xfId="0" applyFont="1" applyFill="1" applyBorder="1" applyAlignment="1" applyProtection="1">
      <alignment horizontal="left"/>
      <protection locked="0"/>
    </xf>
    <xf numFmtId="49" fontId="0" fillId="5" borderId="6" xfId="0" applyNumberFormat="1" applyFont="1" applyFill="1" applyBorder="1" applyAlignment="1" applyProtection="1">
      <alignment horizontal="left"/>
      <protection locked="0"/>
    </xf>
    <xf numFmtId="165" fontId="0" fillId="5" borderId="6" xfId="0" applyNumberFormat="1" applyFont="1" applyFill="1" applyBorder="1" applyAlignment="1" applyProtection="1">
      <alignment horizontal="left"/>
      <protection locked="0"/>
    </xf>
    <xf numFmtId="0" fontId="1" fillId="2" borderId="1" xfId="0" applyFont="1" applyFill="1" applyBorder="1" applyAlignment="1" applyProtection="1">
      <alignment horizontal="center" vertical="center"/>
    </xf>
    <xf numFmtId="0" fontId="0" fillId="2" borderId="1" xfId="0" applyFont="1" applyFill="1" applyBorder="1" applyAlignment="1" applyProtection="1">
      <alignment wrapText="1"/>
    </xf>
    <xf numFmtId="0" fontId="2"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wrapText="1"/>
    </xf>
    <xf numFmtId="0" fontId="3" fillId="2" borderId="1" xfId="0" applyFont="1" applyFill="1" applyBorder="1" applyAlignment="1" applyProtection="1">
      <alignment horizontal="center"/>
    </xf>
    <xf numFmtId="0" fontId="0" fillId="3" borderId="1" xfId="0" applyFont="1" applyFill="1" applyBorder="1" applyAlignment="1" applyProtection="1">
      <alignment vertical="center"/>
    </xf>
    <xf numFmtId="0" fontId="1" fillId="3" borderId="1" xfId="0" applyFont="1" applyFill="1" applyBorder="1" applyAlignment="1" applyProtection="1">
      <alignment horizontal="center" vertical="center"/>
    </xf>
    <xf numFmtId="0" fontId="0" fillId="3" borderId="1" xfId="0" applyFont="1" applyFill="1" applyBorder="1" applyAlignment="1" applyProtection="1">
      <alignment vertical="center" wrapText="1"/>
    </xf>
    <xf numFmtId="0" fontId="2" fillId="3" borderId="1" xfId="0" applyFont="1" applyFill="1" applyBorder="1" applyAlignment="1" applyProtection="1">
      <alignment horizontal="center" vertical="center" wrapText="1"/>
    </xf>
    <xf numFmtId="0" fontId="7" fillId="3" borderId="1" xfId="0" applyFont="1" applyFill="1" applyBorder="1" applyAlignment="1" applyProtection="1">
      <alignment horizontal="center" vertical="center" wrapText="1"/>
    </xf>
    <xf numFmtId="0" fontId="1" fillId="2" borderId="1" xfId="0" applyFont="1" applyFill="1" applyBorder="1" applyAlignment="1" applyProtection="1">
      <alignment horizontal="left" vertical="center"/>
    </xf>
    <xf numFmtId="0" fontId="8" fillId="2" borderId="1" xfId="0" applyFont="1" applyFill="1" applyBorder="1" applyAlignment="1" applyProtection="1">
      <alignment horizontal="center" vertical="center"/>
    </xf>
    <xf numFmtId="0" fontId="9" fillId="3"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left" vertical="center"/>
    </xf>
    <xf numFmtId="0" fontId="8" fillId="2" borderId="1" xfId="0" applyFont="1" applyFill="1" applyBorder="1" applyProtection="1"/>
    <xf numFmtId="0" fontId="8" fillId="3" borderId="1" xfId="0" applyFont="1" applyFill="1" applyBorder="1" applyProtection="1"/>
    <xf numFmtId="0" fontId="11" fillId="3" borderId="6" xfId="0" applyFont="1" applyFill="1" applyBorder="1" applyAlignment="1" applyProtection="1">
      <alignment horizontal="center" vertical="center" wrapText="1"/>
    </xf>
    <xf numFmtId="0" fontId="11" fillId="3" borderId="10" xfId="0" applyFont="1" applyFill="1" applyBorder="1" applyAlignment="1" applyProtection="1">
      <alignment horizontal="center" vertical="center" wrapText="1"/>
    </xf>
    <xf numFmtId="0" fontId="11" fillId="4" borderId="6"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0" fontId="12" fillId="2" borderId="11" xfId="0" applyFont="1" applyFill="1" applyBorder="1" applyAlignment="1" applyProtection="1">
      <alignment horizontal="center" vertical="center"/>
    </xf>
    <xf numFmtId="0" fontId="1" fillId="3" borderId="6" xfId="0" applyFont="1" applyFill="1" applyBorder="1" applyAlignment="1" applyProtection="1">
      <alignment horizontal="center" vertical="center"/>
    </xf>
    <xf numFmtId="0" fontId="0" fillId="0" borderId="12" xfId="0" applyFont="1" applyBorder="1" applyProtection="1"/>
    <xf numFmtId="0" fontId="13" fillId="0" borderId="6" xfId="0" applyFont="1" applyBorder="1" applyAlignment="1" applyProtection="1">
      <alignment vertical="center" wrapText="1"/>
    </xf>
    <xf numFmtId="0" fontId="14" fillId="0" borderId="6" xfId="0" applyFont="1" applyBorder="1" applyAlignment="1" applyProtection="1">
      <alignment horizontal="center" vertical="center" wrapText="1"/>
    </xf>
    <xf numFmtId="0" fontId="1" fillId="0" borderId="6" xfId="0" applyFont="1" applyBorder="1" applyAlignment="1" applyProtection="1">
      <alignment horizontal="center" vertical="top" wrapText="1"/>
    </xf>
    <xf numFmtId="0" fontId="0" fillId="0" borderId="6" xfId="0" applyFont="1" applyBorder="1" applyAlignment="1" applyProtection="1">
      <alignment vertical="center"/>
    </xf>
    <xf numFmtId="0" fontId="3" fillId="2" borderId="11" xfId="0" applyFont="1" applyFill="1" applyBorder="1" applyAlignment="1" applyProtection="1">
      <alignment horizontal="center"/>
    </xf>
    <xf numFmtId="0" fontId="11" fillId="4" borderId="10" xfId="0" applyFont="1" applyFill="1" applyBorder="1" applyAlignment="1" applyProtection="1">
      <alignment horizontal="center" vertical="center" wrapText="1"/>
    </xf>
    <xf numFmtId="0" fontId="15" fillId="4" borderId="6" xfId="0" applyFont="1" applyFill="1" applyBorder="1" applyAlignment="1" applyProtection="1">
      <alignment horizontal="center" vertical="center" wrapText="1"/>
    </xf>
    <xf numFmtId="0" fontId="1" fillId="4" borderId="6" xfId="0" applyFont="1" applyFill="1" applyBorder="1" applyAlignment="1" applyProtection="1">
      <alignment horizontal="center" vertical="top" wrapText="1"/>
    </xf>
    <xf numFmtId="0" fontId="11" fillId="4" borderId="6" xfId="0" applyFont="1" applyFill="1" applyBorder="1" applyAlignment="1" applyProtection="1">
      <alignment horizontal="center" vertical="center"/>
    </xf>
    <xf numFmtId="0" fontId="16" fillId="2" borderId="11" xfId="0" applyFont="1" applyFill="1" applyBorder="1" applyAlignment="1" applyProtection="1">
      <alignment horizontal="center" vertical="center"/>
    </xf>
    <xf numFmtId="0" fontId="12" fillId="2" borderId="11" xfId="0" applyFont="1" applyFill="1" applyBorder="1" applyAlignment="1" applyProtection="1">
      <alignment vertical="center"/>
    </xf>
    <xf numFmtId="0" fontId="0" fillId="0" borderId="12" xfId="0" applyFont="1" applyBorder="1" applyAlignment="1" applyProtection="1">
      <alignment vertical="center"/>
    </xf>
    <xf numFmtId="0" fontId="0" fillId="0" borderId="6" xfId="0" applyFont="1" applyBorder="1" applyAlignment="1" applyProtection="1">
      <alignment vertical="center" wrapText="1"/>
    </xf>
    <xf numFmtId="0" fontId="16" fillId="2" borderId="11" xfId="0" applyFont="1" applyFill="1" applyBorder="1" applyAlignment="1" applyProtection="1">
      <alignment vertical="center"/>
    </xf>
    <xf numFmtId="0" fontId="17" fillId="3" borderId="6" xfId="0" applyFont="1" applyFill="1" applyBorder="1" applyAlignment="1" applyProtection="1">
      <alignment vertical="center" wrapText="1"/>
    </xf>
    <xf numFmtId="164" fontId="16" fillId="2" borderId="11" xfId="0" applyNumberFormat="1" applyFont="1" applyFill="1" applyBorder="1" applyAlignment="1" applyProtection="1">
      <alignment vertical="center"/>
    </xf>
    <xf numFmtId="0" fontId="0" fillId="3" borderId="10" xfId="0" applyFont="1" applyFill="1" applyBorder="1" applyAlignment="1" applyProtection="1">
      <alignment vertical="center"/>
    </xf>
    <xf numFmtId="0" fontId="0" fillId="3" borderId="6" xfId="0" applyFont="1" applyFill="1" applyBorder="1" applyAlignment="1" applyProtection="1">
      <alignment vertical="center" wrapText="1"/>
    </xf>
    <xf numFmtId="0" fontId="0" fillId="3" borderId="10" xfId="0" applyFont="1" applyFill="1" applyBorder="1" applyProtection="1"/>
    <xf numFmtId="0" fontId="1" fillId="3" borderId="1" xfId="0" applyFont="1" applyFill="1" applyBorder="1" applyAlignment="1" applyProtection="1">
      <alignment horizontal="center" vertical="top" wrapText="1"/>
    </xf>
    <xf numFmtId="0" fontId="37" fillId="7" borderId="6" xfId="0" applyFont="1" applyFill="1" applyBorder="1" applyAlignment="1" applyProtection="1">
      <alignment horizontal="center" vertical="center"/>
    </xf>
    <xf numFmtId="0" fontId="10" fillId="3" borderId="1" xfId="0" applyFont="1" applyFill="1" applyBorder="1" applyAlignment="1" applyProtection="1">
      <alignment horizontal="center" vertical="center"/>
    </xf>
    <xf numFmtId="0" fontId="31" fillId="7" borderId="33" xfId="0" applyFont="1" applyFill="1" applyBorder="1" applyAlignment="1" applyProtection="1">
      <alignment vertical="center" wrapText="1"/>
    </xf>
    <xf numFmtId="0" fontId="3" fillId="3" borderId="1" xfId="0" applyFont="1" applyFill="1" applyBorder="1" applyProtection="1"/>
    <xf numFmtId="0" fontId="0" fillId="2" borderId="1" xfId="0" applyFont="1" applyFill="1" applyBorder="1" applyAlignment="1" applyProtection="1">
      <alignment vertical="top"/>
    </xf>
    <xf numFmtId="0" fontId="0" fillId="3" borderId="1" xfId="0" applyFont="1" applyFill="1" applyBorder="1" applyAlignment="1" applyProtection="1">
      <alignment wrapText="1"/>
    </xf>
    <xf numFmtId="0" fontId="3" fillId="2" borderId="1" xfId="0" applyFont="1" applyFill="1" applyBorder="1" applyAlignment="1" applyProtection="1">
      <alignment horizontal="center" vertical="top"/>
    </xf>
    <xf numFmtId="0" fontId="1" fillId="5" borderId="6" xfId="0" applyFont="1" applyFill="1" applyBorder="1" applyAlignment="1" applyProtection="1">
      <alignment vertical="center" wrapText="1"/>
      <protection locked="0"/>
    </xf>
    <xf numFmtId="0" fontId="0" fillId="0" borderId="6" xfId="0" applyFont="1" applyBorder="1" applyAlignment="1" applyProtection="1">
      <alignment vertical="center"/>
      <protection locked="0"/>
    </xf>
    <xf numFmtId="0" fontId="1" fillId="5" borderId="13" xfId="0" applyFont="1" applyFill="1" applyBorder="1" applyAlignment="1" applyProtection="1">
      <alignment vertical="center" wrapText="1"/>
      <protection locked="0"/>
    </xf>
    <xf numFmtId="0" fontId="17" fillId="3" borderId="6" xfId="0" applyFont="1" applyFill="1" applyBorder="1" applyAlignment="1" applyProtection="1">
      <alignment vertical="center" wrapText="1"/>
      <protection locked="0"/>
    </xf>
    <xf numFmtId="0" fontId="11" fillId="4" borderId="6" xfId="0" applyFont="1" applyFill="1" applyBorder="1" applyAlignment="1" applyProtection="1">
      <alignment horizontal="center" vertical="center" wrapText="1"/>
      <protection locked="0"/>
    </xf>
    <xf numFmtId="0" fontId="15" fillId="4" borderId="6" xfId="0" applyFont="1" applyFill="1" applyBorder="1" applyAlignment="1" applyProtection="1">
      <alignment horizontal="center" vertical="center" wrapText="1"/>
      <protection locked="0"/>
    </xf>
    <xf numFmtId="0" fontId="0" fillId="3" borderId="6" xfId="0" applyFont="1" applyFill="1" applyBorder="1" applyAlignment="1" applyProtection="1">
      <alignment vertical="center"/>
      <protection locked="0"/>
    </xf>
    <xf numFmtId="0" fontId="11" fillId="4" borderId="6" xfId="0" applyFont="1" applyFill="1" applyBorder="1" applyAlignment="1" applyProtection="1">
      <alignment horizontal="center" vertical="center"/>
      <protection locked="0"/>
    </xf>
    <xf numFmtId="0" fontId="18" fillId="5" borderId="13" xfId="0" applyFont="1" applyFill="1" applyBorder="1" applyAlignment="1" applyProtection="1">
      <alignment vertical="center" wrapText="1"/>
      <protection locked="0"/>
    </xf>
    <xf numFmtId="0" fontId="6" fillId="4" borderId="6" xfId="0" applyFont="1" applyFill="1" applyBorder="1" applyAlignment="1" applyProtection="1">
      <alignment horizontal="center" vertical="center" wrapText="1"/>
    </xf>
    <xf numFmtId="0" fontId="6" fillId="4" borderId="24" xfId="0" applyFont="1" applyFill="1" applyBorder="1" applyAlignment="1" applyProtection="1">
      <alignment horizontal="center" vertical="center" wrapText="1"/>
    </xf>
    <xf numFmtId="0" fontId="21" fillId="3" borderId="1" xfId="0" applyFont="1" applyFill="1" applyBorder="1" applyProtection="1"/>
    <xf numFmtId="0" fontId="23" fillId="3" borderId="1" xfId="0" applyFont="1" applyFill="1" applyBorder="1" applyProtection="1"/>
    <xf numFmtId="0" fontId="25" fillId="4" borderId="6" xfId="0" applyFont="1" applyFill="1" applyBorder="1" applyAlignment="1" applyProtection="1">
      <alignment horizontal="center" vertical="center" wrapText="1"/>
    </xf>
    <xf numFmtId="0" fontId="25" fillId="4" borderId="13" xfId="0" applyFont="1" applyFill="1" applyBorder="1" applyAlignment="1" applyProtection="1">
      <alignment horizontal="center" vertical="center" wrapText="1"/>
    </xf>
    <xf numFmtId="0" fontId="26" fillId="3" borderId="1" xfId="0" applyFont="1" applyFill="1" applyBorder="1" applyProtection="1"/>
    <xf numFmtId="0" fontId="27" fillId="3" borderId="1" xfId="0" applyFont="1" applyFill="1" applyBorder="1" applyProtection="1"/>
    <xf numFmtId="0" fontId="26" fillId="3" borderId="6" xfId="0" applyFont="1" applyFill="1" applyBorder="1" applyAlignment="1" applyProtection="1">
      <alignment vertical="center" wrapText="1"/>
    </xf>
    <xf numFmtId="0" fontId="26" fillId="3" borderId="6" xfId="0" applyFont="1" applyFill="1" applyBorder="1" applyAlignment="1" applyProtection="1">
      <alignment vertical="top" wrapText="1"/>
    </xf>
    <xf numFmtId="0" fontId="29" fillId="3" borderId="1" xfId="0" applyFont="1" applyFill="1" applyBorder="1" applyProtection="1"/>
    <xf numFmtId="0" fontId="25" fillId="4" borderId="6" xfId="0" applyFont="1" applyFill="1" applyBorder="1" applyAlignment="1" applyProtection="1">
      <alignment horizontal="center" vertical="top" wrapText="1"/>
    </xf>
    <xf numFmtId="0" fontId="17" fillId="3" borderId="1" xfId="0" applyFont="1" applyFill="1" applyBorder="1" applyProtection="1"/>
    <xf numFmtId="0" fontId="30" fillId="3" borderId="6" xfId="0" applyFont="1" applyFill="1" applyBorder="1" applyAlignment="1" applyProtection="1">
      <alignment wrapText="1"/>
    </xf>
    <xf numFmtId="0" fontId="26" fillId="3" borderId="1" xfId="0" applyFont="1" applyFill="1" applyBorder="1" applyAlignment="1" applyProtection="1">
      <alignment wrapText="1"/>
    </xf>
    <xf numFmtId="0" fontId="26" fillId="3" borderId="19" xfId="0" applyFont="1" applyFill="1" applyBorder="1" applyAlignment="1" applyProtection="1">
      <alignment wrapText="1"/>
    </xf>
    <xf numFmtId="0" fontId="26" fillId="3" borderId="19" xfId="0" applyFont="1" applyFill="1" applyBorder="1" applyAlignment="1" applyProtection="1">
      <alignment vertical="top" wrapText="1"/>
    </xf>
    <xf numFmtId="0" fontId="26" fillId="3" borderId="1" xfId="0" applyFont="1" applyFill="1" applyBorder="1" applyAlignment="1" applyProtection="1">
      <alignment vertical="top" wrapText="1"/>
    </xf>
    <xf numFmtId="0" fontId="31" fillId="3" borderId="1" xfId="0" applyFont="1" applyFill="1" applyBorder="1" applyAlignment="1" applyProtection="1">
      <alignment horizontal="center" vertical="center" wrapText="1"/>
    </xf>
    <xf numFmtId="0" fontId="31" fillId="3" borderId="32" xfId="0" applyFont="1" applyFill="1" applyBorder="1" applyAlignment="1" applyProtection="1">
      <alignment horizontal="center" vertical="center" wrapText="1"/>
    </xf>
    <xf numFmtId="0" fontId="26" fillId="3" borderId="7" xfId="0" applyFont="1" applyFill="1" applyBorder="1" applyAlignment="1" applyProtection="1">
      <alignment vertical="top" wrapText="1"/>
    </xf>
    <xf numFmtId="0" fontId="32" fillId="4" borderId="6" xfId="0" applyFont="1" applyFill="1" applyBorder="1" applyAlignment="1" applyProtection="1">
      <alignment horizontal="left" vertical="top"/>
    </xf>
    <xf numFmtId="0" fontId="25" fillId="4" borderId="6" xfId="0" applyFont="1" applyFill="1" applyBorder="1" applyAlignment="1" applyProtection="1">
      <alignment vertical="top" wrapText="1"/>
    </xf>
    <xf numFmtId="0" fontId="26" fillId="3" borderId="6" xfId="0" applyFont="1" applyFill="1" applyBorder="1" applyAlignment="1" applyProtection="1">
      <alignment horizontal="left" vertical="top" wrapText="1"/>
    </xf>
    <xf numFmtId="0" fontId="33" fillId="4" borderId="6" xfId="0" applyFont="1" applyFill="1" applyBorder="1" applyAlignment="1" applyProtection="1">
      <alignment vertical="top" wrapText="1"/>
    </xf>
    <xf numFmtId="0" fontId="25" fillId="4" borderId="6" xfId="0" applyFont="1" applyFill="1" applyBorder="1" applyAlignment="1" applyProtection="1">
      <alignment vertical="top"/>
    </xf>
    <xf numFmtId="0" fontId="34" fillId="4" borderId="6" xfId="0" applyFont="1" applyFill="1" applyBorder="1" applyAlignment="1" applyProtection="1">
      <alignment vertical="top"/>
    </xf>
    <xf numFmtId="0" fontId="35" fillId="3" borderId="1" xfId="0" applyFont="1" applyFill="1" applyBorder="1" applyAlignment="1" applyProtection="1">
      <alignment vertical="top"/>
    </xf>
    <xf numFmtId="0" fontId="35" fillId="3" borderId="6" xfId="0" applyFont="1" applyFill="1" applyBorder="1" applyAlignment="1" applyProtection="1">
      <alignment horizontal="left" vertical="top" wrapText="1"/>
    </xf>
    <xf numFmtId="0" fontId="35" fillId="3" borderId="1" xfId="0" applyFont="1" applyFill="1" applyBorder="1" applyProtection="1"/>
    <xf numFmtId="0" fontId="26" fillId="3" borderId="1" xfId="0" applyFont="1" applyFill="1" applyBorder="1" applyAlignment="1" applyProtection="1">
      <alignment vertical="center" wrapText="1"/>
    </xf>
    <xf numFmtId="0" fontId="26" fillId="3" borderId="1" xfId="0" applyFont="1" applyFill="1" applyBorder="1" applyAlignment="1" applyProtection="1">
      <alignment horizontal="left"/>
    </xf>
    <xf numFmtId="0" fontId="36" fillId="3" borderId="1" xfId="0" applyFont="1" applyFill="1" applyBorder="1" applyAlignment="1" applyProtection="1">
      <alignment vertical="top" wrapText="1"/>
    </xf>
    <xf numFmtId="0" fontId="59" fillId="17" borderId="57" xfId="0" applyFont="1" applyFill="1" applyBorder="1" applyAlignment="1">
      <alignment vertical="top" wrapText="1"/>
    </xf>
    <xf numFmtId="0" fontId="55" fillId="17" borderId="57" xfId="1" applyFill="1" applyBorder="1" applyAlignment="1">
      <alignment vertical="center"/>
    </xf>
    <xf numFmtId="0" fontId="59" fillId="0" borderId="57" xfId="0" applyFont="1" applyBorder="1" applyAlignment="1">
      <alignment vertical="center" wrapText="1"/>
    </xf>
    <xf numFmtId="0" fontId="59" fillId="17" borderId="57" xfId="0" applyFont="1" applyFill="1" applyBorder="1" applyAlignment="1">
      <alignment vertical="center" wrapText="1"/>
    </xf>
    <xf numFmtId="0" fontId="60" fillId="18" borderId="57" xfId="0" applyFont="1" applyFill="1" applyBorder="1" applyAlignment="1">
      <alignment vertical="center" wrapText="1"/>
    </xf>
    <xf numFmtId="0" fontId="59" fillId="19" borderId="57" xfId="0" applyFont="1" applyFill="1" applyBorder="1" applyAlignment="1">
      <alignment vertical="top" wrapText="1"/>
    </xf>
    <xf numFmtId="0" fontId="61" fillId="19" borderId="57" xfId="0" applyFont="1" applyFill="1" applyBorder="1" applyAlignment="1">
      <alignment vertical="top" wrapText="1"/>
    </xf>
    <xf numFmtId="0" fontId="59" fillId="16" borderId="61" xfId="0" applyFont="1" applyFill="1" applyBorder="1" applyAlignment="1">
      <alignment vertical="center" wrapText="1"/>
    </xf>
    <xf numFmtId="0" fontId="59" fillId="16" borderId="61" xfId="0" applyFont="1" applyFill="1" applyBorder="1" applyAlignment="1">
      <alignment horizontal="center" vertical="center" wrapText="1"/>
    </xf>
    <xf numFmtId="0" fontId="59" fillId="20" borderId="62" xfId="0" applyFont="1" applyFill="1" applyBorder="1" applyAlignment="1">
      <alignment vertical="top" wrapText="1"/>
    </xf>
    <xf numFmtId="0" fontId="62" fillId="20" borderId="62" xfId="0" applyFont="1" applyFill="1" applyBorder="1" applyAlignment="1">
      <alignment horizontal="center" vertical="top" wrapText="1"/>
    </xf>
    <xf numFmtId="0" fontId="62" fillId="20" borderId="62" xfId="0" applyFont="1" applyFill="1" applyBorder="1" applyAlignment="1">
      <alignment horizontal="right" vertical="top" wrapText="1"/>
    </xf>
    <xf numFmtId="0" fontId="63" fillId="20" borderId="62" xfId="0" applyFont="1" applyFill="1" applyBorder="1" applyAlignment="1">
      <alignment horizontal="center" vertical="top" wrapText="1"/>
    </xf>
    <xf numFmtId="0" fontId="64" fillId="0" borderId="57" xfId="0" applyFont="1" applyBorder="1" applyAlignment="1">
      <alignment horizontal="center" vertical="top" wrapText="1"/>
    </xf>
    <xf numFmtId="0" fontId="65" fillId="0" borderId="57" xfId="0" applyFont="1" applyBorder="1" applyAlignment="1">
      <alignment vertical="top" wrapText="1"/>
    </xf>
    <xf numFmtId="0" fontId="65" fillId="0" borderId="57" xfId="0" applyFont="1" applyBorder="1" applyAlignment="1">
      <alignment horizontal="center" vertical="top" wrapText="1"/>
    </xf>
    <xf numFmtId="0" fontId="63" fillId="20" borderId="63" xfId="0" applyFont="1" applyFill="1" applyBorder="1" applyAlignment="1">
      <alignment horizontal="center" vertical="top" wrapText="1"/>
    </xf>
    <xf numFmtId="0" fontId="59" fillId="20" borderId="63" xfId="0" applyFont="1" applyFill="1" applyBorder="1" applyAlignment="1">
      <alignment vertical="top" wrapText="1"/>
    </xf>
    <xf numFmtId="0" fontId="59" fillId="0" borderId="57" xfId="0" applyFont="1" applyBorder="1" applyAlignment="1">
      <alignment vertical="top" wrapText="1"/>
    </xf>
    <xf numFmtId="0" fontId="0" fillId="21" borderId="1" xfId="0" applyFont="1" applyFill="1" applyBorder="1" applyProtection="1"/>
    <xf numFmtId="0" fontId="0" fillId="22" borderId="0" xfId="0" applyFont="1" applyFill="1" applyAlignment="1" applyProtection="1"/>
    <xf numFmtId="0" fontId="0" fillId="22" borderId="0" xfId="0" applyFont="1" applyFill="1" applyAlignment="1" applyProtection="1">
      <alignment horizontal="left"/>
    </xf>
    <xf numFmtId="0" fontId="1" fillId="21" borderId="1" xfId="0" applyFont="1" applyFill="1" applyBorder="1" applyProtection="1"/>
    <xf numFmtId="0" fontId="0" fillId="21" borderId="1" xfId="0" applyFont="1" applyFill="1" applyBorder="1" applyAlignment="1" applyProtection="1">
      <alignment horizontal="left"/>
    </xf>
    <xf numFmtId="0" fontId="0" fillId="21" borderId="1" xfId="0" applyFont="1" applyFill="1" applyBorder="1" applyAlignment="1" applyProtection="1">
      <alignment horizontal="center" vertical="center"/>
    </xf>
    <xf numFmtId="0" fontId="1" fillId="21" borderId="1" xfId="0" applyFont="1" applyFill="1" applyBorder="1" applyAlignment="1" applyProtection="1">
      <alignment horizontal="center"/>
    </xf>
    <xf numFmtId="0" fontId="1" fillId="21" borderId="1" xfId="0" applyFont="1" applyFill="1" applyBorder="1" applyAlignment="1" applyProtection="1">
      <alignment horizontal="left"/>
    </xf>
    <xf numFmtId="0" fontId="38" fillId="21" borderId="1" xfId="0" applyFont="1" applyFill="1" applyBorder="1" applyAlignment="1" applyProtection="1">
      <alignment vertical="center" wrapText="1"/>
    </xf>
    <xf numFmtId="0" fontId="0" fillId="23" borderId="1" xfId="0" applyFont="1" applyFill="1" applyBorder="1" applyProtection="1"/>
    <xf numFmtId="0" fontId="0" fillId="23" borderId="1" xfId="0" applyFont="1" applyFill="1" applyBorder="1" applyAlignment="1" applyProtection="1">
      <alignment horizontal="center" vertical="center" textRotation="90"/>
    </xf>
    <xf numFmtId="0" fontId="0" fillId="23" borderId="1" xfId="0" applyFont="1" applyFill="1" applyBorder="1" applyAlignment="1" applyProtection="1">
      <alignment horizontal="left"/>
    </xf>
    <xf numFmtId="0" fontId="0" fillId="24" borderId="0" xfId="0" applyFont="1" applyFill="1" applyAlignment="1" applyProtection="1"/>
    <xf numFmtId="0" fontId="2" fillId="23" borderId="1" xfId="0" applyFont="1" applyFill="1" applyBorder="1" applyProtection="1"/>
    <xf numFmtId="0" fontId="0" fillId="23" borderId="14" xfId="0" applyFont="1" applyFill="1" applyBorder="1" applyAlignment="1" applyProtection="1">
      <alignment horizontal="left"/>
    </xf>
    <xf numFmtId="0" fontId="1" fillId="23" borderId="1" xfId="0" applyFont="1" applyFill="1" applyBorder="1" applyProtection="1"/>
    <xf numFmtId="0" fontId="0" fillId="23" borderId="1" xfId="0" applyFont="1" applyFill="1" applyBorder="1" applyAlignment="1" applyProtection="1">
      <alignment vertical="center"/>
    </xf>
    <xf numFmtId="0" fontId="0" fillId="23" borderId="1" xfId="0" applyFont="1" applyFill="1" applyBorder="1" applyAlignment="1" applyProtection="1">
      <alignment horizontal="center" vertical="center"/>
    </xf>
    <xf numFmtId="0" fontId="1" fillId="23" borderId="1" xfId="0" applyFont="1" applyFill="1" applyBorder="1" applyAlignment="1" applyProtection="1">
      <alignment horizontal="center"/>
    </xf>
    <xf numFmtId="0" fontId="1" fillId="23" borderId="1" xfId="0" applyFont="1" applyFill="1" applyBorder="1" applyAlignment="1" applyProtection="1">
      <alignment horizontal="left"/>
    </xf>
    <xf numFmtId="0" fontId="0" fillId="24" borderId="0" xfId="0" applyFont="1" applyFill="1" applyAlignment="1" applyProtection="1">
      <alignment horizontal="left"/>
    </xf>
    <xf numFmtId="0" fontId="31" fillId="7" borderId="6" xfId="0" applyFont="1" applyFill="1" applyBorder="1" applyAlignment="1" applyProtection="1">
      <alignment horizontal="center" vertical="center" wrapText="1"/>
      <protection locked="0"/>
    </xf>
    <xf numFmtId="2" fontId="59" fillId="18" borderId="65" xfId="0" applyNumberFormat="1" applyFont="1" applyFill="1" applyBorder="1" applyAlignment="1">
      <alignment wrapText="1"/>
    </xf>
    <xf numFmtId="2" fontId="0" fillId="0" borderId="0" xfId="0" applyNumberFormat="1" applyFont="1" applyAlignment="1">
      <alignment wrapText="1"/>
    </xf>
    <xf numFmtId="2" fontId="40" fillId="18" borderId="64" xfId="0" applyNumberFormat="1" applyFont="1" applyFill="1" applyBorder="1" applyAlignment="1">
      <alignment wrapText="1"/>
    </xf>
    <xf numFmtId="0" fontId="28" fillId="6" borderId="8" xfId="0" applyFont="1" applyFill="1" applyBorder="1" applyAlignment="1" applyProtection="1">
      <alignment horizontal="center" vertical="center"/>
    </xf>
    <xf numFmtId="0" fontId="4" fillId="0" borderId="9" xfId="0" applyFont="1" applyBorder="1" applyProtection="1"/>
    <xf numFmtId="0" fontId="4" fillId="0" borderId="14" xfId="0" applyFont="1" applyBorder="1" applyProtection="1"/>
    <xf numFmtId="0" fontId="24" fillId="3" borderId="8" xfId="0" applyFont="1" applyFill="1" applyBorder="1" applyAlignment="1" applyProtection="1">
      <alignment horizontal="center"/>
    </xf>
    <xf numFmtId="0" fontId="57" fillId="3" borderId="8" xfId="0" applyFont="1" applyFill="1" applyBorder="1" applyAlignment="1" applyProtection="1">
      <alignment horizontal="left" vertical="center" wrapText="1"/>
    </xf>
    <xf numFmtId="0" fontId="20" fillId="3" borderId="8" xfId="0" applyFont="1" applyFill="1" applyBorder="1" applyAlignment="1" applyProtection="1">
      <alignment horizontal="left" vertical="center" wrapText="1"/>
    </xf>
    <xf numFmtId="0" fontId="2" fillId="3" borderId="8" xfId="0" applyFont="1" applyFill="1" applyBorder="1" applyAlignment="1" applyProtection="1">
      <alignment horizontal="left" vertical="center" wrapText="1"/>
    </xf>
    <xf numFmtId="0" fontId="0" fillId="3" borderId="2" xfId="0" applyFont="1" applyFill="1" applyBorder="1" applyAlignment="1" applyProtection="1">
      <alignment horizontal="center" vertical="center" textRotation="90"/>
    </xf>
    <xf numFmtId="0" fontId="4" fillId="0" borderId="3" xfId="0" applyFont="1" applyBorder="1" applyProtection="1"/>
    <xf numFmtId="0" fontId="4" fillId="0" borderId="4" xfId="0" applyFont="1" applyBorder="1" applyProtection="1"/>
    <xf numFmtId="0" fontId="57" fillId="3" borderId="59" xfId="0" applyFont="1" applyFill="1" applyBorder="1" applyAlignment="1" applyProtection="1">
      <alignment horizontal="left" vertical="center" wrapText="1"/>
    </xf>
    <xf numFmtId="0" fontId="4" fillId="0" borderId="59" xfId="0" applyFont="1" applyBorder="1" applyProtection="1"/>
    <xf numFmtId="0" fontId="57" fillId="3" borderId="14" xfId="0" applyFont="1" applyFill="1" applyBorder="1" applyAlignment="1" applyProtection="1">
      <alignment horizontal="left" vertical="center" wrapText="1"/>
    </xf>
    <xf numFmtId="0" fontId="57" fillId="3" borderId="14" xfId="0" applyFont="1" applyFill="1" applyBorder="1" applyAlignment="1" applyProtection="1">
      <alignment horizontal="left" vertical="top" wrapText="1"/>
    </xf>
    <xf numFmtId="0" fontId="59" fillId="5" borderId="27" xfId="0" applyFont="1" applyFill="1" applyBorder="1" applyAlignment="1" applyProtection="1">
      <alignment horizontal="left"/>
      <protection locked="0"/>
    </xf>
    <xf numFmtId="0" fontId="4" fillId="0" borderId="28" xfId="0" applyFont="1" applyBorder="1" applyProtection="1">
      <protection locked="0"/>
    </xf>
    <xf numFmtId="0" fontId="4" fillId="0" borderId="12" xfId="0" applyFont="1" applyBorder="1" applyProtection="1">
      <protection locked="0"/>
    </xf>
    <xf numFmtId="0" fontId="1" fillId="3" borderId="8" xfId="0" applyFont="1" applyFill="1" applyBorder="1" applyProtection="1"/>
    <xf numFmtId="0" fontId="8" fillId="3" borderId="27" xfId="0" applyFont="1" applyFill="1" applyBorder="1" applyAlignment="1" applyProtection="1">
      <alignment vertical="center"/>
    </xf>
    <xf numFmtId="0" fontId="4" fillId="0" borderId="28" xfId="0" applyFont="1" applyBorder="1" applyProtection="1"/>
    <xf numFmtId="0" fontId="4" fillId="0" borderId="12" xfId="0" applyFont="1" applyBorder="1" applyProtection="1"/>
    <xf numFmtId="0" fontId="2" fillId="3" borderId="27" xfId="0" applyFont="1" applyFill="1" applyBorder="1" applyAlignment="1" applyProtection="1">
      <alignment horizontal="left" vertical="top" wrapText="1"/>
      <protection locked="0"/>
    </xf>
    <xf numFmtId="49" fontId="0" fillId="5" borderId="27" xfId="0" applyNumberFormat="1" applyFont="1" applyFill="1" applyBorder="1" applyAlignment="1" applyProtection="1">
      <alignment horizontal="left"/>
      <protection locked="0"/>
    </xf>
    <xf numFmtId="165" fontId="0" fillId="5" borderId="27" xfId="0" applyNumberFormat="1" applyFont="1" applyFill="1" applyBorder="1" applyAlignment="1" applyProtection="1">
      <alignment horizontal="left"/>
      <protection locked="0"/>
    </xf>
    <xf numFmtId="0" fontId="0" fillId="5" borderId="27" xfId="0" applyFont="1" applyFill="1" applyBorder="1" applyAlignment="1" applyProtection="1">
      <alignment horizontal="left"/>
      <protection locked="0"/>
    </xf>
    <xf numFmtId="0" fontId="10" fillId="0" borderId="0" xfId="0" applyFont="1" applyAlignment="1">
      <alignment horizontal="center" vertical="center" wrapText="1"/>
    </xf>
    <xf numFmtId="0" fontId="0" fillId="0" borderId="0" xfId="0" applyFont="1" applyAlignment="1"/>
  </cellXfs>
  <cellStyles count="2">
    <cellStyle name="Hyperlink" xfId="1" builtinId="8"/>
    <cellStyle name="Normal" xfId="0" builtinId="0"/>
  </cellStyles>
  <dxfs count="52">
    <dxf>
      <fill>
        <patternFill patternType="solid">
          <fgColor rgb="FFFFC000"/>
          <bgColor rgb="FFFFC000"/>
        </patternFill>
      </fill>
    </dxf>
    <dxf>
      <fill>
        <patternFill patternType="solid">
          <fgColor rgb="FF0070C0"/>
          <bgColor rgb="FF0070C0"/>
        </patternFill>
      </fill>
    </dxf>
    <dxf>
      <fill>
        <patternFill patternType="solid">
          <fgColor rgb="FF2E75B5"/>
          <bgColor rgb="FF2E75B5"/>
        </patternFill>
      </fill>
    </dxf>
    <dxf>
      <fill>
        <patternFill patternType="solid">
          <fgColor rgb="FFFFC000"/>
          <bgColor rgb="FFFFC000"/>
        </patternFill>
      </fill>
    </dxf>
    <dxf>
      <fill>
        <patternFill patternType="solid">
          <fgColor rgb="FF0070C0"/>
          <bgColor rgb="FF0070C0"/>
        </patternFill>
      </fill>
    </dxf>
    <dxf>
      <fill>
        <patternFill patternType="solid">
          <fgColor rgb="FF2E75B5"/>
          <bgColor rgb="FF2E75B5"/>
        </patternFill>
      </fill>
    </dxf>
    <dxf>
      <fill>
        <patternFill patternType="solid">
          <fgColor rgb="FF00FF00"/>
          <bgColor rgb="FF00FF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00FF00"/>
          <bgColor rgb="FF00FF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ont>
        <color rgb="FF9C0006"/>
      </font>
      <fill>
        <patternFill patternType="solid">
          <fgColor rgb="FFFFC7CE"/>
          <bgColor rgb="FFFFC7CE"/>
        </patternFill>
      </fill>
    </dxf>
    <dxf>
      <fill>
        <patternFill patternType="solid">
          <fgColor rgb="FFFFC000"/>
          <bgColor rgb="FFFFC000"/>
        </patternFill>
      </fill>
    </dxf>
    <dxf>
      <fill>
        <patternFill patternType="solid">
          <fgColor rgb="FF0070C0"/>
          <bgColor rgb="FF0070C0"/>
        </patternFill>
      </fill>
    </dxf>
    <dxf>
      <fill>
        <patternFill patternType="solid">
          <fgColor rgb="FF2E75B5"/>
          <bgColor rgb="FF2E75B5"/>
        </patternFill>
      </fill>
    </dxf>
    <dxf>
      <font>
        <color rgb="FF9C0006"/>
      </font>
      <fill>
        <patternFill patternType="solid">
          <fgColor rgb="FFFFC7CE"/>
          <bgColor rgb="FFFFC7CE"/>
        </patternFill>
      </fill>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3F3F3"/>
          <bgColor rgb="FFF3F3F3"/>
        </patternFill>
      </fill>
    </dxf>
    <dxf>
      <fill>
        <patternFill patternType="solid">
          <fgColor rgb="FFFFFFFF"/>
          <bgColor rgb="FFFFFFFF"/>
        </patternFill>
      </fill>
    </dxf>
    <dxf>
      <fill>
        <patternFill patternType="solid">
          <fgColor rgb="FF0092D1"/>
          <bgColor rgb="FF0092D1"/>
        </patternFill>
      </fill>
    </dxf>
  </dxfs>
  <tableStyles count="1">
    <tableStyle name="HELP-style" pivot="0" count="3" xr9:uid="{00000000-0011-0000-FFFF-FFFF00000000}">
      <tableStyleElement type="headerRow" dxfId="51"/>
      <tableStyleElement type="firstRowStripe" dxfId="50"/>
      <tableStyleElement type="secondRowStripe" dxfId="4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pPr>
            <a:r>
              <a:rPr lang="en-US"/>
              <a:t>PSC - FORM_F SCORE CARD</a:t>
            </a:r>
          </a:p>
        </c:rich>
      </c:tx>
      <c:overlay val="0"/>
    </c:title>
    <c:autoTitleDeleted val="0"/>
    <c:plotArea>
      <c:layout/>
      <c:barChart>
        <c:barDir val="col"/>
        <c:grouping val="clustered"/>
        <c:varyColors val="1"/>
        <c:ser>
          <c:idx val="0"/>
          <c:order val="0"/>
          <c:spPr>
            <a:solidFill>
              <a:srgbClr val="0092D1"/>
            </a:solidFill>
          </c:spPr>
          <c:invertIfNegative val="1"/>
          <c:dLbls>
            <c:spPr>
              <a:noFill/>
              <a:ln>
                <a:noFill/>
              </a:ln>
              <a:effectLst/>
            </c:spPr>
            <c:txPr>
              <a:bodyPr/>
              <a:lstStyle/>
              <a:p>
                <a:pPr lvl="0">
                  <a:defRPr b="0" i="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ASSESSMENT!$R$9:$R$19</c:f>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5="http://schemas.microsoft.com/office/drawing/2012/chart" uri="{02D57815-91ED-43cb-92C2-25804820EDAC}">
              <c15:filteredCategoryTitle>
                <c15:cat>
                  <c:multiLvlStrRef>
                    <c:extLst>
                      <c:ext uri="{02D57815-91ED-43cb-92C2-25804820EDAC}">
                        <c15:formulaRef>
                          <c15:sqref>ASSESSMENT!$Q$9:$Q$18</c15:sqref>
                        </c15:formulaRef>
                      </c:ext>
                    </c:extLst>
                  </c:multiLvlStrRef>
                </c15:cat>
              </c15:filteredCategoryTitle>
            </c:ext>
            <c:ext xmlns:c16="http://schemas.microsoft.com/office/drawing/2014/chart" uri="{C3380CC4-5D6E-409C-BE32-E72D297353CC}">
              <c16:uniqueId val="{00000000-FEED-4BC4-9509-6630AC54A403}"/>
            </c:ext>
          </c:extLst>
        </c:ser>
        <c:dLbls>
          <c:showLegendKey val="0"/>
          <c:showVal val="0"/>
          <c:showCatName val="0"/>
          <c:showSerName val="0"/>
          <c:showPercent val="0"/>
          <c:showBubbleSize val="0"/>
        </c:dLbls>
        <c:gapWidth val="150"/>
        <c:axId val="660546070"/>
        <c:axId val="1488227597"/>
      </c:barChart>
      <c:catAx>
        <c:axId val="660546070"/>
        <c:scaling>
          <c:orientation val="minMax"/>
        </c:scaling>
        <c:delete val="0"/>
        <c:axPos val="b"/>
        <c:numFmt formatCode="#,##0.00" sourceLinked="1"/>
        <c:majorTickMark val="cross"/>
        <c:minorTickMark val="cross"/>
        <c:tickLblPos val="nextTo"/>
        <c:txPr>
          <a:bodyPr/>
          <a:lstStyle/>
          <a:p>
            <a:pPr lvl="0">
              <a:defRPr b="0"/>
            </a:pPr>
            <a:endParaRPr lang="en-US"/>
          </a:p>
        </c:txPr>
        <c:crossAx val="1488227597"/>
        <c:crosses val="autoZero"/>
        <c:auto val="1"/>
        <c:lblAlgn val="ctr"/>
        <c:lblOffset val="100"/>
        <c:noMultiLvlLbl val="1"/>
      </c:catAx>
      <c:valAx>
        <c:axId val="1488227597"/>
        <c:scaling>
          <c:orientation val="minMax"/>
          <c:max val="1"/>
          <c:min val="0"/>
        </c:scaling>
        <c:delete val="0"/>
        <c:axPos val="l"/>
        <c:majorGridlines>
          <c:spPr>
            <a:ln>
              <a:solidFill>
                <a:srgbClr val="B7B7B7"/>
              </a:solidFill>
            </a:ln>
          </c:spPr>
        </c:majorGridlines>
        <c:title>
          <c:tx>
            <c:rich>
              <a:bodyPr/>
              <a:lstStyle/>
              <a:p>
                <a:pPr lvl="0">
                  <a:defRPr b="0" i="0"/>
                </a:pPr>
                <a:r>
                  <a:rPr lang="en-US"/>
                  <a:t>Score per category (max score 1)</a:t>
                </a:r>
              </a:p>
            </c:rich>
          </c:tx>
          <c:overlay val="0"/>
        </c:title>
        <c:numFmt formatCode="0%" sourceLinked="1"/>
        <c:majorTickMark val="cross"/>
        <c:minorTickMark val="cross"/>
        <c:tickLblPos val="nextTo"/>
        <c:spPr>
          <a:ln w="47625">
            <a:noFill/>
          </a:ln>
        </c:spPr>
        <c:txPr>
          <a:bodyPr/>
          <a:lstStyle/>
          <a:p>
            <a:pPr lvl="0">
              <a:defRPr b="0" i="0"/>
            </a:pPr>
            <a:endParaRPr lang="en-US"/>
          </a:p>
        </c:txPr>
        <c:crossAx val="660546070"/>
        <c:crosses val="autoZero"/>
        <c:crossBetween val="between"/>
      </c:valAx>
      <c:spPr>
        <a:solidFill>
          <a:srgbClr val="FFFFFF"/>
        </a:solidFill>
      </c:spPr>
    </c:plotArea>
    <c:legend>
      <c:legendPos val="b"/>
      <c:overlay val="0"/>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latin typeface="Arial"/>
              </a:defRPr>
            </a:pPr>
            <a:r>
              <a:rPr lang="en-US"/>
              <a:t>DSSQ SCORE CARD </a:t>
            </a:r>
          </a:p>
        </c:rich>
      </c:tx>
      <c:overlay val="0"/>
    </c:title>
    <c:autoTitleDeleted val="0"/>
    <c:plotArea>
      <c:layout/>
      <c:barChart>
        <c:barDir val="col"/>
        <c:grouping val="clustered"/>
        <c:varyColors val="1"/>
        <c:ser>
          <c:idx val="0"/>
          <c:order val="0"/>
          <c:spPr>
            <a:solidFill>
              <a:srgbClr val="0092D1"/>
            </a:solidFill>
          </c:spPr>
          <c:invertIfNegative val="1"/>
          <c:dLbls>
            <c:spPr>
              <a:noFill/>
              <a:ln>
                <a:noFill/>
              </a:ln>
              <a:effectLst/>
            </c:spPr>
            <c:txPr>
              <a:bodyPr/>
              <a:lstStyle/>
              <a:p>
                <a:pPr lvl="0">
                  <a:defRPr b="0" i="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ASSESSMENT!$P$9:$P$19</c:f>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5="http://schemas.microsoft.com/office/drawing/2012/chart" uri="{02D57815-91ED-43cb-92C2-25804820EDAC}">
              <c15:filteredCategoryTitle>
                <c15:cat>
                  <c:multiLvlStrRef>
                    <c:extLst>
                      <c:ext uri="{02D57815-91ED-43cb-92C2-25804820EDAC}">
                        <c15:formulaRef>
                          <c15:sqref>ASSESSMENT!$O$9:$O$18</c15:sqref>
                        </c15:formulaRef>
                      </c:ext>
                    </c:extLst>
                  </c:multiLvlStrRef>
                </c15:cat>
              </c15:filteredCategoryTitle>
            </c:ext>
            <c:ext xmlns:c16="http://schemas.microsoft.com/office/drawing/2014/chart" uri="{C3380CC4-5D6E-409C-BE32-E72D297353CC}">
              <c16:uniqueId val="{00000000-6560-4350-A48D-54D27D5883AE}"/>
            </c:ext>
          </c:extLst>
        </c:ser>
        <c:dLbls>
          <c:showLegendKey val="0"/>
          <c:showVal val="0"/>
          <c:showCatName val="0"/>
          <c:showSerName val="0"/>
          <c:showPercent val="0"/>
          <c:showBubbleSize val="0"/>
        </c:dLbls>
        <c:gapWidth val="150"/>
        <c:axId val="1540535027"/>
        <c:axId val="1668506165"/>
      </c:barChart>
      <c:catAx>
        <c:axId val="1540535027"/>
        <c:scaling>
          <c:orientation val="minMax"/>
        </c:scaling>
        <c:delete val="0"/>
        <c:axPos val="b"/>
        <c:numFmt formatCode="0%" sourceLinked="1"/>
        <c:majorTickMark val="cross"/>
        <c:minorTickMark val="cross"/>
        <c:tickLblPos val="nextTo"/>
        <c:txPr>
          <a:bodyPr/>
          <a:lstStyle/>
          <a:p>
            <a:pPr lvl="0">
              <a:defRPr b="0"/>
            </a:pPr>
            <a:endParaRPr lang="en-US"/>
          </a:p>
        </c:txPr>
        <c:crossAx val="1668506165"/>
        <c:crosses val="autoZero"/>
        <c:auto val="1"/>
        <c:lblAlgn val="ctr"/>
        <c:lblOffset val="100"/>
        <c:noMultiLvlLbl val="1"/>
      </c:catAx>
      <c:valAx>
        <c:axId val="1668506165"/>
        <c:scaling>
          <c:orientation val="minMax"/>
          <c:min val="0"/>
        </c:scaling>
        <c:delete val="0"/>
        <c:axPos val="l"/>
        <c:majorGridlines>
          <c:spPr>
            <a:ln>
              <a:solidFill>
                <a:srgbClr val="B7B7B7"/>
              </a:solidFill>
            </a:ln>
          </c:spPr>
        </c:majorGridlines>
        <c:title>
          <c:tx>
            <c:rich>
              <a:bodyPr/>
              <a:lstStyle/>
              <a:p>
                <a:pPr lvl="0">
                  <a:defRPr b="0" i="0">
                    <a:latin typeface="Arial"/>
                  </a:defRPr>
                </a:pPr>
                <a:r>
                  <a:rPr lang="en-US"/>
                  <a:t>Score per category (max score 1)</a:t>
                </a:r>
              </a:p>
            </c:rich>
          </c:tx>
          <c:overlay val="0"/>
        </c:title>
        <c:numFmt formatCode="0%" sourceLinked="1"/>
        <c:majorTickMark val="cross"/>
        <c:minorTickMark val="cross"/>
        <c:tickLblPos val="nextTo"/>
        <c:spPr>
          <a:ln w="47625">
            <a:noFill/>
          </a:ln>
        </c:spPr>
        <c:txPr>
          <a:bodyPr/>
          <a:lstStyle/>
          <a:p>
            <a:pPr lvl="0">
              <a:defRPr b="0" i="0">
                <a:latin typeface="Arial"/>
              </a:defRPr>
            </a:pPr>
            <a:endParaRPr lang="en-US"/>
          </a:p>
        </c:txPr>
        <c:crossAx val="1540535027"/>
        <c:crosses val="autoZero"/>
        <c:crossBetween val="between"/>
      </c:valAx>
      <c:spPr>
        <a:solidFill>
          <a:srgbClr val="FFFFFF"/>
        </a:solidFill>
      </c:spPr>
    </c:plotArea>
    <c:legend>
      <c:legendPos val="b"/>
      <c:overlay val="0"/>
      <c:txPr>
        <a:bodyPr/>
        <a:lstStyle/>
        <a:p>
          <a:pPr lvl="0">
            <a:defRPr>
              <a:latin typeface="Arial"/>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xdr:col>
      <xdr:colOff>171450</xdr:colOff>
      <xdr:row>19</xdr:row>
      <xdr:rowOff>38100</xdr:rowOff>
    </xdr:from>
    <xdr:ext cx="1885950" cy="447675"/>
    <xdr:pic>
      <xdr:nvPicPr>
        <xdr:cNvPr id="2" name="image1.jp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19050</xdr:colOff>
      <xdr:row>1</xdr:row>
      <xdr:rowOff>47625</xdr:rowOff>
    </xdr:from>
    <xdr:ext cx="2257425" cy="571500"/>
    <xdr:pic>
      <xdr:nvPicPr>
        <xdr:cNvPr id="3" name="image1.jp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xdr:row>
      <xdr:rowOff>66675</xdr:rowOff>
    </xdr:from>
    <xdr:ext cx="2295525" cy="542925"/>
    <xdr:pic>
      <xdr:nvPicPr>
        <xdr:cNvPr id="2" name="image1.jp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13</xdr:col>
      <xdr:colOff>381000</xdr:colOff>
      <xdr:row>1</xdr:row>
      <xdr:rowOff>47625</xdr:rowOff>
    </xdr:from>
    <xdr:ext cx="10039350" cy="5229225"/>
    <xdr:graphicFrame macro="">
      <xdr:nvGraphicFramePr>
        <xdr:cNvPr id="1694200904" name="Chart 1" title="Chart">
          <a:extLst>
            <a:ext uri="{FF2B5EF4-FFF2-40B4-BE49-F238E27FC236}">
              <a16:creationId xmlns:a16="http://schemas.microsoft.com/office/drawing/2014/main" id="{00000000-0008-0000-0400-00004874FB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12</xdr:col>
      <xdr:colOff>28575</xdr:colOff>
      <xdr:row>1</xdr:row>
      <xdr:rowOff>47625</xdr:rowOff>
    </xdr:from>
    <xdr:ext cx="11096625" cy="5191125"/>
    <xdr:graphicFrame macro="">
      <xdr:nvGraphicFramePr>
        <xdr:cNvPr id="1538560149" name="Chart 2" title="Chart">
          <a:extLst>
            <a:ext uri="{FF2B5EF4-FFF2-40B4-BE49-F238E27FC236}">
              <a16:creationId xmlns:a16="http://schemas.microsoft.com/office/drawing/2014/main" id="{00000000-0008-0000-0400-00009590B4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xdr:col>
      <xdr:colOff>114300</xdr:colOff>
      <xdr:row>1</xdr:row>
      <xdr:rowOff>19050</xdr:rowOff>
    </xdr:from>
    <xdr:ext cx="2295525" cy="542925"/>
    <xdr:pic>
      <xdr:nvPicPr>
        <xdr:cNvPr id="2" name="image1.jp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W124" headerRowCount="0" headerRowDxfId="44" dataDxfId="43" totalsRowDxfId="42">
  <tableColumns count="23">
    <tableColumn id="1" xr3:uid="{00000000-0010-0000-0000-000001000000}" name="Column1" dataDxfId="41"/>
    <tableColumn id="2" xr3:uid="{00000000-0010-0000-0000-000002000000}" name="Column2" dataDxfId="40"/>
    <tableColumn id="3" xr3:uid="{00000000-0010-0000-0000-000003000000}" name="Column3" dataDxfId="39"/>
    <tableColumn id="4" xr3:uid="{00000000-0010-0000-0000-000004000000}" name="Column4" dataDxfId="38"/>
    <tableColumn id="5" xr3:uid="{00000000-0010-0000-0000-000005000000}" name="Column5" dataDxfId="37"/>
    <tableColumn id="6" xr3:uid="{00000000-0010-0000-0000-000006000000}" name="Column6" dataDxfId="36"/>
    <tableColumn id="7" xr3:uid="{00000000-0010-0000-0000-000007000000}" name="Column7" dataDxfId="35"/>
    <tableColumn id="8" xr3:uid="{00000000-0010-0000-0000-000008000000}" name="Column8" dataDxfId="34"/>
    <tableColumn id="9" xr3:uid="{00000000-0010-0000-0000-000009000000}" name="Column9" dataDxfId="33"/>
    <tableColumn id="10" xr3:uid="{00000000-0010-0000-0000-00000A000000}" name="Column10" dataDxfId="32"/>
    <tableColumn id="11" xr3:uid="{00000000-0010-0000-0000-00000B000000}" name="Column11" dataDxfId="31"/>
    <tableColumn id="12" xr3:uid="{00000000-0010-0000-0000-00000C000000}" name="Column12" dataDxfId="30"/>
    <tableColumn id="13" xr3:uid="{00000000-0010-0000-0000-00000D000000}" name="Column13" dataDxfId="29"/>
    <tableColumn id="14" xr3:uid="{00000000-0010-0000-0000-00000E000000}" name="Column14" dataDxfId="28"/>
    <tableColumn id="15" xr3:uid="{00000000-0010-0000-0000-00000F000000}" name="Column15" dataDxfId="27"/>
    <tableColumn id="16" xr3:uid="{00000000-0010-0000-0000-000010000000}" name="Column16" dataDxfId="26"/>
    <tableColumn id="17" xr3:uid="{00000000-0010-0000-0000-000011000000}" name="Column17" dataDxfId="25"/>
    <tableColumn id="18" xr3:uid="{00000000-0010-0000-0000-000012000000}" name="Column18" dataDxfId="24"/>
    <tableColumn id="19" xr3:uid="{00000000-0010-0000-0000-000013000000}" name="Column19" dataDxfId="23"/>
    <tableColumn id="20" xr3:uid="{00000000-0010-0000-0000-000014000000}" name="Column20" dataDxfId="22"/>
    <tableColumn id="21" xr3:uid="{00000000-0010-0000-0000-000015000000}" name="Column21" dataDxfId="21"/>
    <tableColumn id="22" xr3:uid="{00000000-0010-0000-0000-000016000000}" name="Column22" dataDxfId="20"/>
    <tableColumn id="23" xr3:uid="{00000000-0010-0000-0000-000017000000}" name="Column23" dataDxfId="19"/>
  </tableColumns>
  <tableStyleInfo name="HELP-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docs.google.com/spreadsheets/d/10BHr9RaCeR2_BydYOMrwjXr3Mnpc-mitV79E7smdneA/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A1:A2"/>
  <sheetViews>
    <sheetView tabSelected="1" workbookViewId="0">
      <selection activeCell="A14" sqref="A14"/>
    </sheetView>
  </sheetViews>
  <sheetFormatPr defaultRowHeight="15"/>
  <cols>
    <col min="1" max="1" width="107.28515625" style="398" customWidth="1"/>
  </cols>
  <sheetData>
    <row r="1" spans="1:1" ht="30">
      <c r="A1" s="399" t="s">
        <v>927</v>
      </c>
    </row>
    <row r="2" spans="1:1" ht="51.75" customHeight="1" thickBot="1">
      <c r="A2" s="397" t="s">
        <v>928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pageSetUpPr fitToPage="1"/>
  </sheetPr>
  <dimension ref="A1:Z1231"/>
  <sheetViews>
    <sheetView topLeftCell="A3" workbookViewId="0">
      <selection activeCell="C8" sqref="C8:K8"/>
    </sheetView>
  </sheetViews>
  <sheetFormatPr defaultColWidth="9.140625" defaultRowHeight="15" customHeight="1"/>
  <cols>
    <col min="1" max="1" width="2.7109375" style="376" customWidth="1"/>
    <col min="2" max="2" width="1.7109375" style="376" customWidth="1"/>
    <col min="3" max="3" width="2.7109375" style="376" customWidth="1"/>
    <col min="4" max="4" width="26.28515625" style="376" customWidth="1"/>
    <col min="5" max="5" width="0.85546875" style="376" customWidth="1"/>
    <col min="6" max="6" width="27.85546875" style="376" customWidth="1"/>
    <col min="7" max="7" width="29.28515625" style="376" customWidth="1"/>
    <col min="8" max="8" width="1.42578125" style="376" customWidth="1"/>
    <col min="9" max="9" width="26" style="376" customWidth="1"/>
    <col min="10" max="10" width="22.85546875" style="376" customWidth="1"/>
    <col min="11" max="11" width="4.140625" style="376" customWidth="1"/>
    <col min="12" max="12" width="1.85546875" style="376" customWidth="1"/>
    <col min="13" max="16384" width="9.140625" style="376"/>
  </cols>
  <sheetData>
    <row r="1" spans="1:26" ht="12" customHeight="1">
      <c r="A1" s="384"/>
      <c r="B1" s="385"/>
      <c r="C1" s="385"/>
      <c r="D1" s="384"/>
      <c r="E1" s="384"/>
      <c r="F1" s="384"/>
      <c r="G1" s="386"/>
      <c r="H1" s="386"/>
      <c r="I1" s="386"/>
      <c r="J1" s="386"/>
      <c r="K1" s="384"/>
      <c r="L1" s="384"/>
      <c r="M1" s="387"/>
      <c r="N1" s="387"/>
      <c r="O1" s="387"/>
      <c r="P1" s="387"/>
      <c r="Q1" s="387"/>
      <c r="R1" s="387"/>
      <c r="S1" s="387"/>
      <c r="T1" s="387"/>
      <c r="U1" s="387"/>
      <c r="V1" s="387"/>
      <c r="W1" s="387"/>
      <c r="X1" s="387"/>
      <c r="Y1" s="387"/>
      <c r="Z1" s="387"/>
    </row>
    <row r="2" spans="1:26" ht="44.25" customHeight="1">
      <c r="A2" s="384"/>
      <c r="B2" s="407"/>
      <c r="C2" s="408"/>
      <c r="D2" s="408"/>
      <c r="E2" s="408"/>
      <c r="F2" s="408"/>
      <c r="G2" s="408"/>
      <c r="H2" s="408"/>
      <c r="I2" s="408"/>
      <c r="J2" s="408"/>
      <c r="K2" s="408"/>
      <c r="L2" s="409"/>
      <c r="M2" s="387"/>
      <c r="N2" s="387"/>
      <c r="O2" s="387"/>
      <c r="P2" s="387"/>
      <c r="Q2" s="387"/>
      <c r="R2" s="387"/>
      <c r="S2" s="387"/>
      <c r="T2" s="387"/>
      <c r="U2" s="387"/>
      <c r="V2" s="387"/>
      <c r="W2" s="387"/>
      <c r="X2" s="387"/>
      <c r="Y2" s="387"/>
      <c r="Z2" s="387"/>
    </row>
    <row r="3" spans="1:26" ht="27.75" customHeight="1">
      <c r="A3" s="388"/>
      <c r="B3" s="194"/>
      <c r="C3" s="195" t="s">
        <v>0</v>
      </c>
      <c r="D3" s="196"/>
      <c r="E3" s="196"/>
      <c r="F3" s="196"/>
      <c r="G3" s="196"/>
      <c r="H3" s="196"/>
      <c r="I3" s="196"/>
      <c r="J3" s="196"/>
      <c r="K3" s="196"/>
      <c r="L3" s="197"/>
      <c r="M3" s="387"/>
      <c r="N3" s="387"/>
      <c r="O3" s="387"/>
      <c r="P3" s="387"/>
      <c r="Q3" s="387"/>
      <c r="R3" s="387"/>
      <c r="S3" s="387"/>
      <c r="T3" s="387"/>
      <c r="U3" s="387"/>
      <c r="V3" s="387"/>
      <c r="W3" s="387"/>
      <c r="X3" s="387"/>
      <c r="Y3" s="387"/>
      <c r="Z3" s="387"/>
    </row>
    <row r="4" spans="1:26" ht="115.5" customHeight="1">
      <c r="A4" s="384"/>
      <c r="B4" s="198"/>
      <c r="C4" s="404" t="s">
        <v>871</v>
      </c>
      <c r="D4" s="401"/>
      <c r="E4" s="401"/>
      <c r="F4" s="401"/>
      <c r="G4" s="401"/>
      <c r="H4" s="401"/>
      <c r="I4" s="401"/>
      <c r="J4" s="401"/>
      <c r="K4" s="402"/>
      <c r="L4" s="199"/>
      <c r="M4" s="387"/>
      <c r="N4" s="387"/>
      <c r="O4" s="387"/>
      <c r="P4" s="387"/>
      <c r="Q4" s="387"/>
      <c r="R4" s="387"/>
      <c r="S4" s="387"/>
      <c r="T4" s="387"/>
      <c r="U4" s="387"/>
      <c r="V4" s="387"/>
      <c r="W4" s="387"/>
      <c r="X4" s="387"/>
      <c r="Y4" s="387"/>
      <c r="Z4" s="387"/>
    </row>
    <row r="5" spans="1:26" ht="9.75" customHeight="1">
      <c r="A5" s="384"/>
      <c r="B5" s="198"/>
      <c r="C5" s="200"/>
      <c r="D5" s="201"/>
      <c r="E5" s="202"/>
      <c r="F5" s="202"/>
      <c r="G5" s="202"/>
      <c r="H5" s="202"/>
      <c r="I5" s="202"/>
      <c r="J5" s="202"/>
      <c r="K5" s="203"/>
      <c r="L5" s="199"/>
      <c r="M5" s="387"/>
      <c r="N5" s="387"/>
      <c r="O5" s="387"/>
      <c r="P5" s="387"/>
      <c r="Q5" s="387"/>
      <c r="R5" s="387"/>
      <c r="S5" s="387"/>
      <c r="T5" s="387"/>
      <c r="U5" s="387"/>
      <c r="V5" s="387"/>
      <c r="W5" s="387"/>
      <c r="X5" s="387"/>
      <c r="Y5" s="387"/>
      <c r="Z5" s="387"/>
    </row>
    <row r="6" spans="1:26" ht="75" customHeight="1">
      <c r="A6" s="384"/>
      <c r="B6" s="204"/>
      <c r="C6" s="406" t="s">
        <v>870</v>
      </c>
      <c r="D6" s="401"/>
      <c r="E6" s="401"/>
      <c r="F6" s="401"/>
      <c r="G6" s="401"/>
      <c r="H6" s="401"/>
      <c r="I6" s="401"/>
      <c r="J6" s="401"/>
      <c r="K6" s="402"/>
      <c r="L6" s="199"/>
      <c r="M6" s="387"/>
      <c r="N6" s="387"/>
      <c r="O6" s="387"/>
      <c r="P6" s="387"/>
      <c r="Q6" s="387"/>
      <c r="R6" s="387"/>
      <c r="S6" s="387"/>
      <c r="T6" s="387"/>
      <c r="U6" s="387"/>
      <c r="V6" s="387"/>
      <c r="W6" s="387"/>
      <c r="X6" s="387"/>
      <c r="Y6" s="387"/>
      <c r="Z6" s="387"/>
    </row>
    <row r="7" spans="1:26" ht="12" customHeight="1">
      <c r="A7" s="384"/>
      <c r="B7" s="198"/>
      <c r="C7" s="200"/>
      <c r="D7" s="201"/>
      <c r="E7" s="202"/>
      <c r="F7" s="202"/>
      <c r="G7" s="202"/>
      <c r="H7" s="202"/>
      <c r="I7" s="202"/>
      <c r="J7" s="202"/>
      <c r="K7" s="203"/>
      <c r="L7" s="199"/>
      <c r="M7" s="387"/>
      <c r="N7" s="387"/>
      <c r="O7" s="387"/>
      <c r="P7" s="387"/>
      <c r="Q7" s="387"/>
      <c r="R7" s="387"/>
      <c r="S7" s="387"/>
      <c r="T7" s="387"/>
      <c r="U7" s="387"/>
      <c r="V7" s="387"/>
      <c r="W7" s="387"/>
      <c r="X7" s="387"/>
      <c r="Y7" s="387"/>
      <c r="Z7" s="387"/>
    </row>
    <row r="8" spans="1:26" ht="153.75" customHeight="1">
      <c r="A8" s="384"/>
      <c r="B8" s="198"/>
      <c r="C8" s="404" t="s">
        <v>926</v>
      </c>
      <c r="D8" s="401"/>
      <c r="E8" s="401"/>
      <c r="F8" s="401"/>
      <c r="G8" s="401"/>
      <c r="H8" s="401"/>
      <c r="I8" s="401"/>
      <c r="J8" s="401"/>
      <c r="K8" s="402"/>
      <c r="L8" s="199"/>
      <c r="M8" s="387"/>
      <c r="N8" s="387"/>
      <c r="O8" s="387"/>
      <c r="P8" s="387"/>
      <c r="Q8" s="387"/>
      <c r="R8" s="387"/>
      <c r="S8" s="387"/>
      <c r="T8" s="387"/>
      <c r="U8" s="387"/>
      <c r="V8" s="387"/>
      <c r="W8" s="387"/>
      <c r="X8" s="387"/>
      <c r="Y8" s="387"/>
      <c r="Z8" s="387"/>
    </row>
    <row r="9" spans="1:26" s="377" customFormat="1" ht="35.25" customHeight="1">
      <c r="A9" s="389"/>
      <c r="B9" s="205"/>
      <c r="C9" s="412" t="s">
        <v>872</v>
      </c>
      <c r="D9" s="412"/>
      <c r="E9" s="412"/>
      <c r="F9" s="412"/>
      <c r="G9" s="412"/>
      <c r="H9" s="412"/>
      <c r="I9" s="412"/>
      <c r="J9" s="412"/>
      <c r="K9" s="412"/>
      <c r="L9" s="206"/>
      <c r="M9" s="395"/>
      <c r="N9" s="395"/>
      <c r="O9" s="395"/>
      <c r="P9" s="395"/>
      <c r="Q9" s="395"/>
      <c r="R9" s="395"/>
      <c r="S9" s="395"/>
      <c r="T9" s="395"/>
      <c r="U9" s="395"/>
      <c r="V9" s="395"/>
      <c r="W9" s="395"/>
      <c r="X9" s="395"/>
      <c r="Y9" s="395"/>
      <c r="Z9" s="395"/>
    </row>
    <row r="10" spans="1:26" s="377" customFormat="1" ht="18.75">
      <c r="A10" s="389"/>
      <c r="B10" s="205"/>
      <c r="C10" s="207" t="s">
        <v>873</v>
      </c>
      <c r="D10" s="413" t="s">
        <v>876</v>
      </c>
      <c r="E10" s="413"/>
      <c r="F10" s="413"/>
      <c r="G10" s="413"/>
      <c r="H10" s="413"/>
      <c r="I10" s="413"/>
      <c r="J10" s="413"/>
      <c r="K10" s="413"/>
      <c r="L10" s="206"/>
      <c r="M10" s="395"/>
      <c r="N10" s="395"/>
      <c r="O10" s="395"/>
      <c r="P10" s="395"/>
      <c r="Q10" s="395"/>
      <c r="R10" s="395"/>
      <c r="S10" s="395"/>
      <c r="T10" s="395"/>
      <c r="U10" s="395"/>
      <c r="V10" s="395"/>
      <c r="W10" s="395"/>
      <c r="X10" s="395"/>
      <c r="Y10" s="395"/>
      <c r="Z10" s="395"/>
    </row>
    <row r="11" spans="1:26" s="377" customFormat="1" ht="40.5" customHeight="1">
      <c r="A11" s="389"/>
      <c r="B11" s="205"/>
      <c r="C11" s="207" t="s">
        <v>874</v>
      </c>
      <c r="D11" s="413" t="s">
        <v>877</v>
      </c>
      <c r="E11" s="413"/>
      <c r="F11" s="413"/>
      <c r="G11" s="413"/>
      <c r="H11" s="413"/>
      <c r="I11" s="413"/>
      <c r="J11" s="413"/>
      <c r="K11" s="413"/>
      <c r="L11" s="206"/>
      <c r="M11" s="395"/>
      <c r="N11" s="395"/>
      <c r="O11" s="395"/>
      <c r="P11" s="395"/>
      <c r="Q11" s="395"/>
      <c r="R11" s="395"/>
      <c r="S11" s="395"/>
      <c r="T11" s="395"/>
      <c r="U11" s="395"/>
      <c r="V11" s="395"/>
      <c r="W11" s="395"/>
      <c r="X11" s="395"/>
      <c r="Y11" s="395"/>
      <c r="Z11" s="395"/>
    </row>
    <row r="12" spans="1:26" s="377" customFormat="1" ht="18.75">
      <c r="A12" s="389"/>
      <c r="B12" s="205"/>
      <c r="C12" s="207" t="s">
        <v>875</v>
      </c>
      <c r="D12" s="413" t="s">
        <v>878</v>
      </c>
      <c r="E12" s="413"/>
      <c r="F12" s="413"/>
      <c r="G12" s="413"/>
      <c r="H12" s="413"/>
      <c r="I12" s="413"/>
      <c r="J12" s="413"/>
      <c r="K12" s="413"/>
      <c r="L12" s="206"/>
      <c r="M12" s="395"/>
      <c r="N12" s="395"/>
      <c r="O12" s="395"/>
      <c r="P12" s="395"/>
      <c r="Q12" s="395"/>
      <c r="R12" s="395"/>
      <c r="S12" s="395"/>
      <c r="T12" s="395"/>
      <c r="U12" s="395"/>
      <c r="V12" s="395"/>
      <c r="W12" s="395"/>
      <c r="X12" s="395"/>
      <c r="Y12" s="395"/>
      <c r="Z12" s="395"/>
    </row>
    <row r="13" spans="1:26" ht="6" customHeight="1">
      <c r="A13" s="384"/>
      <c r="B13" s="198"/>
      <c r="C13" s="200"/>
      <c r="D13" s="201"/>
      <c r="E13" s="202"/>
      <c r="F13" s="202"/>
      <c r="G13" s="202"/>
      <c r="H13" s="202"/>
      <c r="I13" s="202"/>
      <c r="J13" s="202"/>
      <c r="K13" s="203"/>
      <c r="L13" s="199"/>
      <c r="M13" s="387"/>
      <c r="N13" s="387"/>
      <c r="O13" s="387"/>
      <c r="P13" s="387"/>
      <c r="Q13" s="387"/>
      <c r="R13" s="387"/>
      <c r="S13" s="387"/>
      <c r="T13" s="387"/>
      <c r="U13" s="387"/>
      <c r="V13" s="387"/>
      <c r="W13" s="387"/>
      <c r="X13" s="387"/>
      <c r="Y13" s="387"/>
      <c r="Z13" s="387"/>
    </row>
    <row r="14" spans="1:26" ht="56.25" customHeight="1">
      <c r="A14" s="384"/>
      <c r="B14" s="198"/>
      <c r="C14" s="404" t="s">
        <v>879</v>
      </c>
      <c r="D14" s="401"/>
      <c r="E14" s="401"/>
      <c r="F14" s="401"/>
      <c r="G14" s="401"/>
      <c r="H14" s="401"/>
      <c r="I14" s="401"/>
      <c r="J14" s="401"/>
      <c r="K14" s="402"/>
      <c r="L14" s="199"/>
      <c r="M14" s="387"/>
      <c r="N14" s="387"/>
      <c r="O14" s="387"/>
      <c r="P14" s="387"/>
      <c r="Q14" s="387"/>
      <c r="R14" s="387"/>
      <c r="S14" s="387"/>
      <c r="T14" s="387"/>
      <c r="U14" s="387"/>
      <c r="V14" s="387"/>
      <c r="W14" s="387"/>
      <c r="X14" s="387"/>
      <c r="Y14" s="387"/>
      <c r="Z14" s="387"/>
    </row>
    <row r="15" spans="1:26" ht="18.75">
      <c r="A15" s="388"/>
      <c r="B15" s="198"/>
      <c r="C15" s="405" t="str">
        <f>HYPERLINK("https://content.unops.org/service-Line-Documents/Procurement/UNOPS-Procurement-Manual-2019_EN.pdf","Procuerment Manual, 6.1. ")</f>
        <v xml:space="preserve">Procuerment Manual, 6.1. </v>
      </c>
      <c r="D15" s="401"/>
      <c r="E15" s="401"/>
      <c r="F15" s="401"/>
      <c r="G15" s="401"/>
      <c r="H15" s="401"/>
      <c r="I15" s="401"/>
      <c r="J15" s="401"/>
      <c r="K15" s="402"/>
      <c r="L15" s="199"/>
      <c r="M15" s="387"/>
      <c r="N15" s="387"/>
      <c r="O15" s="387"/>
      <c r="P15" s="387"/>
      <c r="Q15" s="387"/>
      <c r="R15" s="387"/>
      <c r="S15" s="387"/>
      <c r="T15" s="387"/>
      <c r="U15" s="387"/>
      <c r="V15" s="387"/>
      <c r="W15" s="387"/>
      <c r="X15" s="387"/>
      <c r="Y15" s="387"/>
      <c r="Z15" s="387"/>
    </row>
    <row r="16" spans="1:26" ht="8.25" customHeight="1">
      <c r="A16" s="384"/>
      <c r="B16" s="198"/>
      <c r="C16" s="200"/>
      <c r="D16" s="208"/>
      <c r="E16" s="202"/>
      <c r="F16" s="202"/>
      <c r="G16" s="202"/>
      <c r="H16" s="202"/>
      <c r="I16" s="202"/>
      <c r="J16" s="202"/>
      <c r="K16" s="203"/>
      <c r="L16" s="199"/>
      <c r="M16" s="387"/>
      <c r="N16" s="387"/>
      <c r="O16" s="387"/>
      <c r="P16" s="387"/>
      <c r="Q16" s="387"/>
      <c r="R16" s="387"/>
      <c r="S16" s="387"/>
      <c r="T16" s="387"/>
      <c r="U16" s="387"/>
      <c r="V16" s="387"/>
      <c r="W16" s="387"/>
      <c r="X16" s="387"/>
      <c r="Y16" s="387"/>
      <c r="Z16" s="387"/>
    </row>
    <row r="17" spans="1:26" ht="39.75" customHeight="1">
      <c r="A17" s="384"/>
      <c r="B17" s="209"/>
      <c r="C17" s="410" t="s">
        <v>880</v>
      </c>
      <c r="D17" s="411"/>
      <c r="E17" s="411"/>
      <c r="F17" s="411"/>
      <c r="G17" s="411"/>
      <c r="H17" s="411"/>
      <c r="I17" s="411"/>
      <c r="J17" s="411"/>
      <c r="K17" s="411"/>
      <c r="L17" s="210"/>
      <c r="M17" s="387"/>
      <c r="N17" s="387"/>
      <c r="O17" s="387"/>
      <c r="P17" s="387"/>
      <c r="Q17" s="387"/>
      <c r="R17" s="387"/>
      <c r="S17" s="387"/>
      <c r="T17" s="387"/>
      <c r="U17" s="387"/>
      <c r="V17" s="387"/>
      <c r="W17" s="387"/>
      <c r="X17" s="387"/>
      <c r="Y17" s="387"/>
      <c r="Z17" s="387"/>
    </row>
    <row r="18" spans="1:26" ht="5.25" customHeight="1">
      <c r="A18" s="384"/>
      <c r="B18" s="192"/>
      <c r="C18" s="192"/>
      <c r="D18" s="211"/>
      <c r="E18" s="211"/>
      <c r="F18" s="211"/>
      <c r="G18" s="211"/>
      <c r="H18" s="211"/>
      <c r="I18" s="211"/>
      <c r="J18" s="211"/>
      <c r="K18" s="191"/>
      <c r="L18" s="191"/>
      <c r="M18" s="387"/>
      <c r="N18" s="387"/>
      <c r="O18" s="387"/>
      <c r="P18" s="387"/>
      <c r="Q18" s="387"/>
      <c r="R18" s="387"/>
      <c r="S18" s="387"/>
      <c r="T18" s="387"/>
      <c r="U18" s="387"/>
      <c r="V18" s="387"/>
      <c r="W18" s="387"/>
      <c r="X18" s="387"/>
      <c r="Y18" s="387"/>
      <c r="Z18" s="387"/>
    </row>
    <row r="19" spans="1:26" ht="9" customHeight="1">
      <c r="A19" s="384"/>
      <c r="B19" s="212"/>
      <c r="C19" s="213"/>
      <c r="D19" s="214"/>
      <c r="E19" s="215"/>
      <c r="F19" s="216"/>
      <c r="G19" s="217"/>
      <c r="H19" s="217"/>
      <c r="I19" s="217"/>
      <c r="J19" s="218"/>
      <c r="K19" s="215"/>
      <c r="L19" s="219"/>
      <c r="M19" s="387"/>
      <c r="N19" s="387"/>
      <c r="O19" s="387"/>
      <c r="P19" s="387"/>
      <c r="Q19" s="387"/>
      <c r="R19" s="387"/>
      <c r="S19" s="387"/>
      <c r="T19" s="387"/>
      <c r="U19" s="387"/>
      <c r="V19" s="387"/>
      <c r="W19" s="387"/>
      <c r="X19" s="387"/>
      <c r="Y19" s="387"/>
      <c r="Z19" s="387"/>
    </row>
    <row r="20" spans="1:26">
      <c r="A20" s="384"/>
      <c r="B20" s="198"/>
      <c r="C20" s="220"/>
      <c r="D20" s="221"/>
      <c r="E20" s="222"/>
      <c r="F20" s="223"/>
      <c r="G20" s="224"/>
      <c r="H20" s="224"/>
      <c r="I20" s="224"/>
      <c r="J20" s="225"/>
      <c r="K20" s="226"/>
      <c r="L20" s="199"/>
      <c r="M20" s="387"/>
      <c r="N20" s="387"/>
      <c r="O20" s="387"/>
      <c r="P20" s="387"/>
      <c r="Q20" s="387"/>
      <c r="R20" s="387"/>
      <c r="S20" s="387"/>
      <c r="T20" s="387"/>
      <c r="U20" s="387"/>
      <c r="V20" s="387"/>
      <c r="W20" s="387"/>
      <c r="X20" s="387"/>
      <c r="Y20" s="387"/>
      <c r="Z20" s="387"/>
    </row>
    <row r="21" spans="1:26" ht="28.5">
      <c r="A21" s="384"/>
      <c r="B21" s="198"/>
      <c r="C21" s="227"/>
      <c r="D21" s="228"/>
      <c r="E21" s="228"/>
      <c r="F21" s="403"/>
      <c r="G21" s="401"/>
      <c r="H21" s="401"/>
      <c r="I21" s="401"/>
      <c r="J21" s="402"/>
      <c r="K21" s="229"/>
      <c r="L21" s="199"/>
      <c r="M21" s="387"/>
      <c r="N21" s="387"/>
      <c r="O21" s="387"/>
      <c r="P21" s="387"/>
      <c r="Q21" s="387"/>
      <c r="R21" s="387"/>
      <c r="S21" s="387"/>
      <c r="T21" s="387"/>
      <c r="U21" s="387"/>
      <c r="V21" s="387"/>
      <c r="W21" s="387"/>
      <c r="X21" s="387"/>
      <c r="Y21" s="387"/>
      <c r="Z21" s="387"/>
    </row>
    <row r="22" spans="1:26" ht="15.75" customHeight="1">
      <c r="A22" s="384"/>
      <c r="B22" s="198"/>
      <c r="C22" s="227"/>
      <c r="D22" s="230"/>
      <c r="E22" s="203"/>
      <c r="F22" s="231"/>
      <c r="G22" s="232"/>
      <c r="H22" s="232"/>
      <c r="I22" s="232"/>
      <c r="J22" s="233"/>
      <c r="K22" s="229"/>
      <c r="L22" s="199"/>
      <c r="M22" s="387"/>
      <c r="N22" s="387"/>
      <c r="O22" s="387"/>
      <c r="P22" s="387"/>
      <c r="Q22" s="387"/>
      <c r="R22" s="387"/>
      <c r="S22" s="387"/>
      <c r="T22" s="387"/>
      <c r="U22" s="387"/>
      <c r="V22" s="387"/>
      <c r="W22" s="387"/>
      <c r="X22" s="387"/>
      <c r="Y22" s="387"/>
      <c r="Z22" s="387"/>
    </row>
    <row r="23" spans="1:26" ht="15.75" customHeight="1">
      <c r="A23" s="390"/>
      <c r="B23" s="234"/>
      <c r="C23" s="235"/>
      <c r="D23" s="400" t="s">
        <v>20</v>
      </c>
      <c r="E23" s="401"/>
      <c r="F23" s="401"/>
      <c r="G23" s="401"/>
      <c r="H23" s="401"/>
      <c r="I23" s="401"/>
      <c r="J23" s="402"/>
      <c r="K23" s="236"/>
      <c r="L23" s="237"/>
      <c r="M23" s="387"/>
      <c r="N23" s="387"/>
      <c r="O23" s="387"/>
      <c r="P23" s="387"/>
      <c r="Q23" s="387"/>
      <c r="R23" s="387"/>
      <c r="S23" s="387"/>
      <c r="T23" s="387"/>
      <c r="U23" s="387"/>
      <c r="V23" s="387"/>
      <c r="W23" s="387"/>
      <c r="X23" s="387"/>
      <c r="Y23" s="387"/>
      <c r="Z23" s="387"/>
    </row>
    <row r="24" spans="1:26" ht="3.75" customHeight="1">
      <c r="A24" s="390"/>
      <c r="B24" s="234"/>
      <c r="C24" s="235"/>
      <c r="D24" s="238"/>
      <c r="E24" s="238"/>
      <c r="F24" s="238"/>
      <c r="G24" s="239"/>
      <c r="H24" s="239"/>
      <c r="I24" s="239"/>
      <c r="J24" s="233"/>
      <c r="K24" s="236"/>
      <c r="L24" s="237"/>
      <c r="M24" s="387"/>
      <c r="N24" s="387"/>
      <c r="O24" s="387"/>
      <c r="P24" s="387"/>
      <c r="Q24" s="387"/>
      <c r="R24" s="387"/>
      <c r="S24" s="387"/>
      <c r="T24" s="387"/>
      <c r="U24" s="387"/>
      <c r="V24" s="387"/>
      <c r="W24" s="387"/>
      <c r="X24" s="387"/>
      <c r="Y24" s="387"/>
      <c r="Z24" s="387"/>
    </row>
    <row r="25" spans="1:26" ht="15.75" customHeight="1">
      <c r="A25" s="384"/>
      <c r="B25" s="234"/>
      <c r="C25" s="235"/>
      <c r="D25" s="231" t="s">
        <v>24</v>
      </c>
      <c r="E25" s="231"/>
      <c r="F25" s="231"/>
      <c r="G25" s="259"/>
      <c r="H25" s="232"/>
      <c r="I25" s="240"/>
      <c r="J25" s="233"/>
      <c r="K25" s="236"/>
      <c r="L25" s="199"/>
      <c r="M25" s="387"/>
      <c r="N25" s="387"/>
      <c r="O25" s="387"/>
      <c r="P25" s="387"/>
      <c r="Q25" s="387"/>
      <c r="R25" s="387"/>
      <c r="S25" s="387"/>
      <c r="T25" s="387"/>
      <c r="U25" s="387"/>
      <c r="V25" s="387"/>
      <c r="W25" s="387"/>
      <c r="X25" s="387"/>
      <c r="Y25" s="387"/>
      <c r="Z25" s="387"/>
    </row>
    <row r="26" spans="1:26" ht="15.75" customHeight="1">
      <c r="A26" s="384"/>
      <c r="B26" s="234"/>
      <c r="C26" s="235"/>
      <c r="D26" s="231"/>
      <c r="E26" s="203"/>
      <c r="F26" s="231"/>
      <c r="G26" s="232"/>
      <c r="H26" s="232"/>
      <c r="I26" s="232"/>
      <c r="J26" s="233"/>
      <c r="K26" s="229"/>
      <c r="L26" s="199"/>
      <c r="M26" s="387"/>
      <c r="N26" s="387"/>
      <c r="O26" s="387"/>
      <c r="P26" s="387"/>
      <c r="Q26" s="387"/>
      <c r="R26" s="387"/>
      <c r="S26" s="387"/>
      <c r="T26" s="387"/>
      <c r="U26" s="387"/>
      <c r="V26" s="387"/>
      <c r="W26" s="387"/>
      <c r="X26" s="387"/>
      <c r="Y26" s="387"/>
      <c r="Z26" s="387"/>
    </row>
    <row r="27" spans="1:26" ht="15.75" customHeight="1">
      <c r="A27" s="384"/>
      <c r="B27" s="234"/>
      <c r="C27" s="235"/>
      <c r="D27" s="417" t="s">
        <v>29</v>
      </c>
      <c r="E27" s="401"/>
      <c r="F27" s="402"/>
      <c r="G27" s="414"/>
      <c r="H27" s="415"/>
      <c r="I27" s="415"/>
      <c r="J27" s="416"/>
      <c r="K27" s="229"/>
      <c r="L27" s="199"/>
      <c r="M27" s="387"/>
      <c r="N27" s="387"/>
      <c r="O27" s="387"/>
      <c r="P27" s="387"/>
      <c r="Q27" s="387"/>
      <c r="R27" s="387"/>
      <c r="S27" s="387"/>
      <c r="T27" s="387"/>
      <c r="U27" s="387"/>
      <c r="V27" s="387"/>
      <c r="W27" s="387"/>
      <c r="X27" s="387"/>
      <c r="Y27" s="387"/>
      <c r="Z27" s="387"/>
    </row>
    <row r="28" spans="1:26" ht="15.75" customHeight="1">
      <c r="A28" s="384"/>
      <c r="B28" s="234"/>
      <c r="C28" s="235"/>
      <c r="D28" s="231"/>
      <c r="E28" s="203"/>
      <c r="F28" s="231"/>
      <c r="G28" s="233"/>
      <c r="H28" s="233"/>
      <c r="I28" s="233"/>
      <c r="J28" s="233"/>
      <c r="K28" s="229"/>
      <c r="L28" s="199"/>
      <c r="M28" s="387"/>
      <c r="N28" s="387"/>
      <c r="O28" s="387"/>
      <c r="P28" s="387"/>
      <c r="Q28" s="387"/>
      <c r="R28" s="387"/>
      <c r="S28" s="387"/>
      <c r="T28" s="387"/>
      <c r="U28" s="387"/>
      <c r="V28" s="387"/>
      <c r="W28" s="387"/>
      <c r="X28" s="387"/>
      <c r="Y28" s="387"/>
      <c r="Z28" s="387"/>
    </row>
    <row r="29" spans="1:26" ht="15.75" customHeight="1">
      <c r="A29" s="384"/>
      <c r="B29" s="234"/>
      <c r="C29" s="235"/>
      <c r="D29" s="417" t="s">
        <v>33</v>
      </c>
      <c r="E29" s="401"/>
      <c r="F29" s="402"/>
      <c r="G29" s="414"/>
      <c r="H29" s="415"/>
      <c r="I29" s="415"/>
      <c r="J29" s="416"/>
      <c r="K29" s="229"/>
      <c r="L29" s="199"/>
      <c r="M29" s="387"/>
      <c r="N29" s="387"/>
      <c r="O29" s="387"/>
      <c r="P29" s="387"/>
      <c r="Q29" s="387"/>
      <c r="R29" s="387"/>
      <c r="S29" s="387"/>
      <c r="T29" s="387"/>
      <c r="U29" s="387"/>
      <c r="V29" s="387"/>
      <c r="W29" s="387"/>
      <c r="X29" s="387"/>
      <c r="Y29" s="387"/>
      <c r="Z29" s="387"/>
    </row>
    <row r="30" spans="1:26" ht="3" customHeight="1">
      <c r="A30" s="384"/>
      <c r="B30" s="234"/>
      <c r="C30" s="235"/>
      <c r="D30" s="231"/>
      <c r="E30" s="203"/>
      <c r="F30" s="231"/>
      <c r="G30" s="233"/>
      <c r="H30" s="233"/>
      <c r="I30" s="233"/>
      <c r="J30" s="233"/>
      <c r="K30" s="229"/>
      <c r="L30" s="199"/>
      <c r="M30" s="387"/>
      <c r="N30" s="387"/>
      <c r="O30" s="387"/>
      <c r="P30" s="387"/>
      <c r="Q30" s="387"/>
      <c r="R30" s="387"/>
      <c r="S30" s="387"/>
      <c r="T30" s="387"/>
      <c r="U30" s="387"/>
      <c r="V30" s="387"/>
      <c r="W30" s="387"/>
      <c r="X30" s="387"/>
      <c r="Y30" s="387"/>
      <c r="Z30" s="387"/>
    </row>
    <row r="31" spans="1:26" ht="15.75" customHeight="1">
      <c r="A31" s="384"/>
      <c r="B31" s="234"/>
      <c r="C31" s="235"/>
      <c r="D31" s="231"/>
      <c r="E31" s="203"/>
      <c r="F31" s="231"/>
      <c r="G31" s="414"/>
      <c r="H31" s="415"/>
      <c r="I31" s="415"/>
      <c r="J31" s="416"/>
      <c r="K31" s="229"/>
      <c r="L31" s="199"/>
      <c r="M31" s="387"/>
      <c r="N31" s="387"/>
      <c r="O31" s="387"/>
      <c r="P31" s="387"/>
      <c r="Q31" s="387"/>
      <c r="R31" s="387"/>
      <c r="S31" s="387"/>
      <c r="T31" s="387"/>
      <c r="U31" s="387"/>
      <c r="V31" s="387"/>
      <c r="W31" s="387"/>
      <c r="X31" s="387"/>
      <c r="Y31" s="387"/>
      <c r="Z31" s="387"/>
    </row>
    <row r="32" spans="1:26" ht="3" customHeight="1">
      <c r="A32" s="384"/>
      <c r="B32" s="234"/>
      <c r="C32" s="235"/>
      <c r="D32" s="231"/>
      <c r="E32" s="203"/>
      <c r="F32" s="231"/>
      <c r="G32" s="233"/>
      <c r="H32" s="233"/>
      <c r="I32" s="233"/>
      <c r="J32" s="233"/>
      <c r="K32" s="229"/>
      <c r="L32" s="199"/>
      <c r="M32" s="387"/>
      <c r="N32" s="387"/>
      <c r="O32" s="387"/>
      <c r="P32" s="387"/>
      <c r="Q32" s="387"/>
      <c r="R32" s="387"/>
      <c r="S32" s="387"/>
      <c r="T32" s="387"/>
      <c r="U32" s="387"/>
      <c r="V32" s="387"/>
      <c r="W32" s="387"/>
      <c r="X32" s="387"/>
      <c r="Y32" s="387"/>
      <c r="Z32" s="387"/>
    </row>
    <row r="33" spans="1:26" ht="15.75" customHeight="1">
      <c r="A33" s="384"/>
      <c r="B33" s="234"/>
      <c r="C33" s="235"/>
      <c r="D33" s="231"/>
      <c r="E33" s="203"/>
      <c r="F33" s="231"/>
      <c r="G33" s="414"/>
      <c r="H33" s="415"/>
      <c r="I33" s="415"/>
      <c r="J33" s="416"/>
      <c r="K33" s="229"/>
      <c r="L33" s="199"/>
      <c r="M33" s="387"/>
      <c r="N33" s="387"/>
      <c r="O33" s="387"/>
      <c r="P33" s="387"/>
      <c r="Q33" s="387"/>
      <c r="R33" s="387"/>
      <c r="S33" s="387"/>
      <c r="T33" s="387"/>
      <c r="U33" s="387"/>
      <c r="V33" s="387"/>
      <c r="W33" s="387"/>
      <c r="X33" s="387"/>
      <c r="Y33" s="387"/>
      <c r="Z33" s="387"/>
    </row>
    <row r="34" spans="1:26" ht="3" customHeight="1">
      <c r="A34" s="384"/>
      <c r="B34" s="234"/>
      <c r="C34" s="235"/>
      <c r="D34" s="231"/>
      <c r="E34" s="203"/>
      <c r="F34" s="231"/>
      <c r="G34" s="233"/>
      <c r="H34" s="233"/>
      <c r="I34" s="233"/>
      <c r="J34" s="233"/>
      <c r="K34" s="229"/>
      <c r="L34" s="199"/>
      <c r="M34" s="387"/>
      <c r="N34" s="387"/>
      <c r="O34" s="387"/>
      <c r="P34" s="387"/>
      <c r="Q34" s="387"/>
      <c r="R34" s="387"/>
      <c r="S34" s="387"/>
      <c r="T34" s="387"/>
      <c r="U34" s="387"/>
      <c r="V34" s="387"/>
      <c r="W34" s="387"/>
      <c r="X34" s="387"/>
      <c r="Y34" s="387"/>
      <c r="Z34" s="387"/>
    </row>
    <row r="35" spans="1:26" ht="15.75" customHeight="1">
      <c r="A35" s="384"/>
      <c r="B35" s="234"/>
      <c r="C35" s="235"/>
      <c r="D35" s="417" t="s">
        <v>35</v>
      </c>
      <c r="E35" s="401"/>
      <c r="F35" s="402"/>
      <c r="G35" s="424"/>
      <c r="H35" s="415"/>
      <c r="I35" s="415"/>
      <c r="J35" s="416"/>
      <c r="K35" s="229"/>
      <c r="L35" s="199"/>
      <c r="M35" s="387"/>
      <c r="N35" s="387"/>
      <c r="O35" s="387"/>
      <c r="P35" s="387"/>
      <c r="Q35" s="387"/>
      <c r="R35" s="387"/>
      <c r="S35" s="387"/>
      <c r="T35" s="387"/>
      <c r="U35" s="387"/>
      <c r="V35" s="387"/>
      <c r="W35" s="387"/>
      <c r="X35" s="387"/>
      <c r="Y35" s="387"/>
      <c r="Z35" s="387"/>
    </row>
    <row r="36" spans="1:26" ht="15.75" customHeight="1">
      <c r="A36" s="384"/>
      <c r="B36" s="234"/>
      <c r="C36" s="235"/>
      <c r="D36" s="231"/>
      <c r="E36" s="203"/>
      <c r="F36" s="231"/>
      <c r="G36" s="233"/>
      <c r="H36" s="233"/>
      <c r="I36" s="233"/>
      <c r="J36" s="233"/>
      <c r="K36" s="229"/>
      <c r="L36" s="199"/>
      <c r="M36" s="387"/>
      <c r="N36" s="387"/>
      <c r="O36" s="387"/>
      <c r="P36" s="387"/>
      <c r="Q36" s="387"/>
      <c r="R36" s="387"/>
      <c r="S36" s="387"/>
      <c r="T36" s="387"/>
      <c r="U36" s="387"/>
      <c r="V36" s="387"/>
      <c r="W36" s="387"/>
      <c r="X36" s="387"/>
      <c r="Y36" s="387"/>
      <c r="Z36" s="387"/>
    </row>
    <row r="37" spans="1:26" ht="15.75" customHeight="1">
      <c r="A37" s="384"/>
      <c r="B37" s="234"/>
      <c r="C37" s="235"/>
      <c r="D37" s="417" t="s">
        <v>39</v>
      </c>
      <c r="E37" s="401"/>
      <c r="F37" s="401"/>
      <c r="G37" s="402"/>
      <c r="H37" s="232"/>
      <c r="I37" s="232"/>
      <c r="J37" s="259"/>
      <c r="K37" s="229"/>
      <c r="L37" s="199"/>
      <c r="M37" s="387"/>
      <c r="N37" s="387"/>
      <c r="O37" s="387"/>
      <c r="P37" s="387"/>
      <c r="Q37" s="387"/>
      <c r="R37" s="387"/>
      <c r="S37" s="387"/>
      <c r="T37" s="387"/>
      <c r="U37" s="387"/>
      <c r="V37" s="387"/>
      <c r="W37" s="387"/>
      <c r="X37" s="387"/>
      <c r="Y37" s="387"/>
      <c r="Z37" s="387"/>
    </row>
    <row r="38" spans="1:26" ht="15.75" customHeight="1">
      <c r="A38" s="384"/>
      <c r="B38" s="234"/>
      <c r="C38" s="235"/>
      <c r="D38" s="241"/>
      <c r="E38" s="203"/>
      <c r="F38" s="231"/>
      <c r="G38" s="232" t="s">
        <v>43</v>
      </c>
      <c r="H38" s="232"/>
      <c r="I38" s="232"/>
      <c r="J38" s="260"/>
      <c r="K38" s="229"/>
      <c r="L38" s="199"/>
      <c r="M38" s="387"/>
      <c r="N38" s="387"/>
      <c r="O38" s="387"/>
      <c r="P38" s="387"/>
      <c r="Q38" s="387"/>
      <c r="R38" s="387"/>
      <c r="S38" s="387"/>
      <c r="T38" s="387"/>
      <c r="U38" s="387"/>
      <c r="V38" s="387"/>
      <c r="W38" s="387"/>
      <c r="X38" s="387"/>
      <c r="Y38" s="387"/>
      <c r="Z38" s="387"/>
    </row>
    <row r="39" spans="1:26" ht="15.75" customHeight="1">
      <c r="A39" s="384"/>
      <c r="B39" s="234"/>
      <c r="C39" s="235"/>
      <c r="D39" s="241"/>
      <c r="E39" s="203"/>
      <c r="F39" s="231"/>
      <c r="G39" s="232" t="s">
        <v>45</v>
      </c>
      <c r="H39" s="232"/>
      <c r="I39" s="232"/>
      <c r="J39" s="261"/>
      <c r="K39" s="229"/>
      <c r="L39" s="199"/>
      <c r="M39" s="387"/>
      <c r="N39" s="387"/>
      <c r="O39" s="387"/>
      <c r="P39" s="387"/>
      <c r="Q39" s="387"/>
      <c r="R39" s="387"/>
      <c r="S39" s="387"/>
      <c r="T39" s="387"/>
      <c r="U39" s="387"/>
      <c r="V39" s="387"/>
      <c r="W39" s="387"/>
      <c r="X39" s="387"/>
      <c r="Y39" s="387"/>
      <c r="Z39" s="387"/>
    </row>
    <row r="40" spans="1:26" ht="15.75" customHeight="1">
      <c r="A40" s="384"/>
      <c r="B40" s="234"/>
      <c r="C40" s="235"/>
      <c r="D40" s="241"/>
      <c r="E40" s="203"/>
      <c r="F40" s="231"/>
      <c r="G40" s="232" t="s">
        <v>48</v>
      </c>
      <c r="H40" s="232"/>
      <c r="I40" s="232"/>
      <c r="J40" s="259"/>
      <c r="K40" s="229"/>
      <c r="L40" s="199"/>
      <c r="M40" s="387"/>
      <c r="N40" s="387"/>
      <c r="O40" s="387"/>
      <c r="P40" s="387"/>
      <c r="Q40" s="387"/>
      <c r="R40" s="387"/>
      <c r="S40" s="387"/>
      <c r="T40" s="387"/>
      <c r="U40" s="387"/>
      <c r="V40" s="387"/>
      <c r="W40" s="387"/>
      <c r="X40" s="387"/>
      <c r="Y40" s="387"/>
      <c r="Z40" s="387"/>
    </row>
    <row r="41" spans="1:26" ht="15.75" customHeight="1">
      <c r="A41" s="384"/>
      <c r="B41" s="234"/>
      <c r="C41" s="235"/>
      <c r="D41" s="241"/>
      <c r="E41" s="203"/>
      <c r="F41" s="231"/>
      <c r="G41" s="232"/>
      <c r="H41" s="232"/>
      <c r="I41" s="232"/>
      <c r="J41" s="233"/>
      <c r="K41" s="229"/>
      <c r="L41" s="199"/>
      <c r="M41" s="387"/>
      <c r="N41" s="387"/>
      <c r="O41" s="387"/>
      <c r="P41" s="387"/>
      <c r="Q41" s="387"/>
      <c r="R41" s="387"/>
      <c r="S41" s="387"/>
      <c r="T41" s="387"/>
      <c r="U41" s="387"/>
      <c r="V41" s="387"/>
      <c r="W41" s="387"/>
      <c r="X41" s="387"/>
      <c r="Y41" s="387"/>
      <c r="Z41" s="387"/>
    </row>
    <row r="42" spans="1:26" ht="15.75" customHeight="1">
      <c r="A42" s="384"/>
      <c r="B42" s="234"/>
      <c r="C42" s="235"/>
      <c r="D42" s="231" t="s">
        <v>50</v>
      </c>
      <c r="E42" s="231"/>
      <c r="F42" s="231"/>
      <c r="H42" s="232"/>
      <c r="I42" s="232"/>
      <c r="J42" s="233"/>
      <c r="K42" s="229"/>
      <c r="L42" s="199"/>
      <c r="M42" s="387"/>
      <c r="N42" s="387"/>
      <c r="O42" s="387"/>
      <c r="P42" s="387"/>
      <c r="Q42" s="387"/>
      <c r="R42" s="387"/>
      <c r="S42" s="387"/>
      <c r="T42" s="387"/>
      <c r="U42" s="387"/>
      <c r="V42" s="387"/>
      <c r="W42" s="387"/>
      <c r="X42" s="387"/>
      <c r="Y42" s="387"/>
      <c r="Z42" s="387"/>
    </row>
    <row r="43" spans="1:26" ht="15.75" customHeight="1">
      <c r="A43" s="384"/>
      <c r="B43" s="234"/>
      <c r="C43" s="235"/>
      <c r="D43" s="241"/>
      <c r="E43" s="203"/>
      <c r="F43" s="231"/>
      <c r="G43" s="232" t="s">
        <v>51</v>
      </c>
      <c r="H43" s="232"/>
      <c r="I43" s="424"/>
      <c r="J43" s="416"/>
      <c r="K43" s="229"/>
      <c r="L43" s="199"/>
      <c r="M43" s="387"/>
      <c r="N43" s="387"/>
      <c r="O43" s="387"/>
      <c r="P43" s="387"/>
      <c r="Q43" s="387"/>
      <c r="R43" s="387"/>
      <c r="S43" s="387"/>
      <c r="T43" s="387"/>
      <c r="U43" s="387"/>
      <c r="V43" s="387"/>
      <c r="W43" s="387"/>
      <c r="X43" s="387"/>
      <c r="Y43" s="387"/>
      <c r="Z43" s="387"/>
    </row>
    <row r="44" spans="1:26" ht="15.75" customHeight="1">
      <c r="A44" s="384"/>
      <c r="B44" s="234"/>
      <c r="C44" s="235"/>
      <c r="D44" s="241"/>
      <c r="E44" s="203"/>
      <c r="F44" s="231"/>
      <c r="G44" s="232" t="s">
        <v>54</v>
      </c>
      <c r="H44" s="232"/>
      <c r="I44" s="424"/>
      <c r="J44" s="416"/>
      <c r="K44" s="229"/>
      <c r="L44" s="199"/>
      <c r="M44" s="387"/>
      <c r="N44" s="387"/>
      <c r="O44" s="387"/>
      <c r="P44" s="387"/>
      <c r="Q44" s="387"/>
      <c r="R44" s="387"/>
      <c r="S44" s="387"/>
      <c r="T44" s="387"/>
      <c r="U44" s="387"/>
      <c r="V44" s="387"/>
      <c r="W44" s="387"/>
      <c r="X44" s="387"/>
      <c r="Y44" s="387"/>
      <c r="Z44" s="387"/>
    </row>
    <row r="45" spans="1:26" ht="15.75" customHeight="1">
      <c r="A45" s="384"/>
      <c r="B45" s="234"/>
      <c r="C45" s="235"/>
      <c r="D45" s="241"/>
      <c r="E45" s="203"/>
      <c r="F45" s="231"/>
      <c r="G45" s="232" t="s">
        <v>56</v>
      </c>
      <c r="H45" s="232"/>
      <c r="I45" s="422"/>
      <c r="J45" s="416"/>
      <c r="K45" s="229"/>
      <c r="L45" s="199"/>
      <c r="M45" s="387"/>
      <c r="N45" s="387"/>
      <c r="O45" s="387"/>
      <c r="P45" s="387"/>
      <c r="Q45" s="387"/>
      <c r="R45" s="387"/>
      <c r="S45" s="387"/>
      <c r="T45" s="387"/>
      <c r="U45" s="387"/>
      <c r="V45" s="387"/>
      <c r="W45" s="387"/>
      <c r="X45" s="387"/>
      <c r="Y45" s="387"/>
      <c r="Z45" s="387"/>
    </row>
    <row r="46" spans="1:26" ht="15.75" customHeight="1">
      <c r="A46" s="384"/>
      <c r="B46" s="234"/>
      <c r="C46" s="235"/>
      <c r="D46" s="241"/>
      <c r="E46" s="203"/>
      <c r="F46" s="242"/>
      <c r="G46" s="232" t="s">
        <v>59</v>
      </c>
      <c r="H46" s="232"/>
      <c r="I46" s="422"/>
      <c r="J46" s="416"/>
      <c r="K46" s="229"/>
      <c r="L46" s="199"/>
      <c r="M46" s="387"/>
      <c r="N46" s="387"/>
      <c r="O46" s="387"/>
      <c r="P46" s="387"/>
      <c r="Q46" s="387"/>
      <c r="R46" s="387"/>
      <c r="S46" s="387"/>
      <c r="T46" s="387"/>
      <c r="U46" s="387"/>
      <c r="V46" s="387"/>
      <c r="W46" s="387"/>
      <c r="X46" s="387"/>
      <c r="Y46" s="387"/>
      <c r="Z46" s="387"/>
    </row>
    <row r="47" spans="1:26" ht="15.75" customHeight="1">
      <c r="A47" s="384"/>
      <c r="B47" s="234"/>
      <c r="C47" s="235"/>
      <c r="D47" s="241"/>
      <c r="E47" s="203"/>
      <c r="F47" s="231"/>
      <c r="G47" s="232"/>
      <c r="H47" s="232"/>
      <c r="I47" s="423"/>
      <c r="J47" s="416"/>
      <c r="K47" s="229"/>
      <c r="L47" s="199"/>
      <c r="M47" s="387"/>
      <c r="N47" s="387"/>
      <c r="O47" s="387"/>
      <c r="P47" s="387"/>
      <c r="Q47" s="387"/>
      <c r="R47" s="387"/>
      <c r="S47" s="387"/>
      <c r="T47" s="387"/>
      <c r="U47" s="387"/>
      <c r="V47" s="387"/>
      <c r="W47" s="387"/>
      <c r="X47" s="387"/>
      <c r="Y47" s="387"/>
      <c r="Z47" s="387"/>
    </row>
    <row r="48" spans="1:26" ht="15.75" customHeight="1">
      <c r="A48" s="384"/>
      <c r="B48" s="234"/>
      <c r="C48" s="243"/>
      <c r="D48" s="244"/>
      <c r="E48" s="245"/>
      <c r="F48" s="246"/>
      <c r="G48" s="247"/>
      <c r="H48" s="247"/>
      <c r="I48" s="247"/>
      <c r="J48" s="248"/>
      <c r="K48" s="249"/>
      <c r="L48" s="199"/>
      <c r="M48" s="387"/>
      <c r="N48" s="387"/>
      <c r="O48" s="387"/>
      <c r="P48" s="387"/>
      <c r="Q48" s="387"/>
      <c r="R48" s="387"/>
      <c r="S48" s="387"/>
      <c r="T48" s="387"/>
      <c r="U48" s="387"/>
      <c r="V48" s="387"/>
      <c r="W48" s="387"/>
      <c r="X48" s="387"/>
      <c r="Y48" s="387"/>
      <c r="Z48" s="387"/>
    </row>
    <row r="49" spans="1:26" ht="15.75" customHeight="1">
      <c r="A49" s="384"/>
      <c r="B49" s="250"/>
      <c r="C49" s="251"/>
      <c r="D49" s="252"/>
      <c r="E49" s="253"/>
      <c r="F49" s="254"/>
      <c r="G49" s="255"/>
      <c r="H49" s="255"/>
      <c r="I49" s="255"/>
      <c r="J49" s="256"/>
      <c r="K49" s="253"/>
      <c r="L49" s="257"/>
      <c r="M49" s="387"/>
      <c r="N49" s="387"/>
      <c r="O49" s="387"/>
      <c r="P49" s="387"/>
      <c r="Q49" s="387"/>
      <c r="R49" s="387"/>
      <c r="S49" s="387"/>
      <c r="T49" s="387"/>
      <c r="U49" s="387"/>
      <c r="V49" s="387"/>
      <c r="W49" s="387"/>
      <c r="X49" s="387"/>
      <c r="Y49" s="387"/>
      <c r="Z49" s="387"/>
    </row>
    <row r="50" spans="1:26" ht="15.75" customHeight="1">
      <c r="A50" s="384"/>
      <c r="B50" s="392"/>
      <c r="C50" s="392"/>
      <c r="D50" s="393"/>
      <c r="E50" s="384"/>
      <c r="F50" s="390"/>
      <c r="G50" s="394"/>
      <c r="H50" s="394"/>
      <c r="I50" s="394"/>
      <c r="J50" s="386"/>
      <c r="K50" s="384"/>
      <c r="L50" s="384"/>
      <c r="M50" s="387"/>
      <c r="N50" s="387"/>
      <c r="O50" s="387"/>
      <c r="P50" s="387"/>
      <c r="Q50" s="387"/>
      <c r="R50" s="387"/>
      <c r="S50" s="387"/>
      <c r="T50" s="387"/>
      <c r="U50" s="387"/>
      <c r="V50" s="387"/>
      <c r="W50" s="387"/>
      <c r="X50" s="387"/>
      <c r="Y50" s="387"/>
      <c r="Z50" s="387"/>
    </row>
    <row r="51" spans="1:26" ht="21.75" customHeight="1">
      <c r="A51" s="391"/>
      <c r="B51" s="418" t="s">
        <v>73</v>
      </c>
      <c r="C51" s="419"/>
      <c r="D51" s="419"/>
      <c r="E51" s="419"/>
      <c r="F51" s="419"/>
      <c r="G51" s="419"/>
      <c r="H51" s="419"/>
      <c r="I51" s="419"/>
      <c r="J51" s="419"/>
      <c r="K51" s="419"/>
      <c r="L51" s="420"/>
      <c r="M51" s="387"/>
      <c r="N51" s="387"/>
      <c r="O51" s="387"/>
      <c r="P51" s="387"/>
      <c r="Q51" s="387"/>
      <c r="R51" s="387"/>
      <c r="S51" s="387"/>
      <c r="T51" s="387"/>
      <c r="U51" s="387"/>
      <c r="V51" s="387"/>
      <c r="W51" s="387"/>
      <c r="X51" s="387"/>
      <c r="Y51" s="387"/>
      <c r="Z51" s="387"/>
    </row>
    <row r="52" spans="1:26" ht="1.5" customHeight="1">
      <c r="A52" s="384"/>
      <c r="B52" s="392"/>
      <c r="C52" s="392"/>
      <c r="D52" s="393"/>
      <c r="E52" s="384"/>
      <c r="F52" s="390"/>
      <c r="G52" s="394"/>
      <c r="H52" s="394"/>
      <c r="I52" s="394"/>
      <c r="J52" s="386"/>
      <c r="K52" s="384"/>
      <c r="L52" s="384"/>
      <c r="M52" s="387"/>
      <c r="N52" s="387"/>
      <c r="O52" s="387"/>
      <c r="P52" s="387"/>
      <c r="Q52" s="387"/>
      <c r="R52" s="387"/>
      <c r="S52" s="387"/>
      <c r="T52" s="387"/>
      <c r="U52" s="387"/>
      <c r="V52" s="387"/>
      <c r="W52" s="387"/>
      <c r="X52" s="387"/>
      <c r="Y52" s="387"/>
      <c r="Z52" s="387"/>
    </row>
    <row r="53" spans="1:26" ht="334.5" customHeight="1">
      <c r="A53" s="384"/>
      <c r="B53" s="421" t="s">
        <v>77</v>
      </c>
      <c r="C53" s="415"/>
      <c r="D53" s="415"/>
      <c r="E53" s="415"/>
      <c r="F53" s="415"/>
      <c r="G53" s="415"/>
      <c r="H53" s="415"/>
      <c r="I53" s="415"/>
      <c r="J53" s="415"/>
      <c r="K53" s="415"/>
      <c r="L53" s="416"/>
      <c r="M53" s="387"/>
      <c r="N53" s="387"/>
      <c r="O53" s="387"/>
      <c r="P53" s="387"/>
      <c r="Q53" s="387"/>
      <c r="R53" s="387"/>
      <c r="S53" s="387"/>
      <c r="T53" s="387"/>
      <c r="U53" s="387"/>
      <c r="V53" s="387"/>
      <c r="W53" s="387"/>
      <c r="X53" s="387"/>
      <c r="Y53" s="387"/>
      <c r="Z53" s="387"/>
    </row>
    <row r="54" spans="1:26" ht="15.75" customHeight="1">
      <c r="A54" s="384"/>
      <c r="B54" s="392"/>
      <c r="C54" s="392"/>
      <c r="D54" s="393"/>
      <c r="E54" s="384"/>
      <c r="F54" s="390"/>
      <c r="G54" s="394"/>
      <c r="H54" s="394"/>
      <c r="I54" s="394"/>
      <c r="J54" s="386"/>
      <c r="K54" s="384"/>
      <c r="L54" s="384"/>
      <c r="M54" s="387"/>
      <c r="N54" s="387"/>
      <c r="O54" s="387"/>
      <c r="P54" s="387"/>
      <c r="Q54" s="387"/>
      <c r="R54" s="387"/>
      <c r="S54" s="387"/>
      <c r="T54" s="387"/>
      <c r="U54" s="387"/>
      <c r="V54" s="387"/>
      <c r="W54" s="387"/>
      <c r="X54" s="387"/>
      <c r="Y54" s="387"/>
      <c r="Z54" s="387"/>
    </row>
    <row r="55" spans="1:26" ht="15.75" customHeight="1">
      <c r="A55" s="384"/>
      <c r="B55" s="392"/>
      <c r="C55" s="392"/>
      <c r="D55" s="393"/>
      <c r="E55" s="384"/>
      <c r="F55" s="390"/>
      <c r="G55" s="394"/>
      <c r="H55" s="394"/>
      <c r="I55" s="394"/>
      <c r="J55" s="386"/>
      <c r="K55" s="384"/>
      <c r="L55" s="384"/>
      <c r="M55" s="387"/>
      <c r="N55" s="387"/>
      <c r="O55" s="387"/>
      <c r="P55" s="387"/>
      <c r="Q55" s="387"/>
      <c r="R55" s="387"/>
      <c r="S55" s="387"/>
      <c r="T55" s="387"/>
      <c r="U55" s="387"/>
      <c r="V55" s="387"/>
      <c r="W55" s="387"/>
      <c r="X55" s="387"/>
      <c r="Y55" s="387"/>
      <c r="Z55" s="387"/>
    </row>
    <row r="56" spans="1:26" ht="15.75" customHeight="1">
      <c r="A56" s="384"/>
      <c r="B56" s="392"/>
      <c r="C56" s="392"/>
      <c r="D56" s="393"/>
      <c r="E56" s="384"/>
      <c r="F56" s="390"/>
      <c r="G56" s="394"/>
      <c r="H56" s="394"/>
      <c r="I56" s="394"/>
      <c r="J56" s="386"/>
      <c r="K56" s="384"/>
      <c r="L56" s="384"/>
      <c r="M56" s="387"/>
      <c r="N56" s="387"/>
      <c r="O56" s="387"/>
      <c r="P56" s="387"/>
      <c r="Q56" s="387"/>
      <c r="R56" s="387"/>
      <c r="S56" s="387"/>
      <c r="T56" s="387"/>
      <c r="U56" s="387"/>
      <c r="V56" s="387"/>
      <c r="W56" s="387"/>
      <c r="X56" s="387"/>
      <c r="Y56" s="387"/>
      <c r="Z56" s="387"/>
    </row>
    <row r="57" spans="1:26" ht="15.75" customHeight="1">
      <c r="A57" s="384"/>
      <c r="B57" s="392"/>
      <c r="C57" s="392"/>
      <c r="D57" s="393"/>
      <c r="E57" s="384"/>
      <c r="F57" s="390"/>
      <c r="G57" s="394"/>
      <c r="H57" s="394"/>
      <c r="I57" s="394"/>
      <c r="J57" s="386"/>
      <c r="K57" s="384"/>
      <c r="L57" s="384"/>
      <c r="M57" s="387"/>
      <c r="N57" s="387"/>
      <c r="O57" s="387"/>
      <c r="P57" s="387"/>
      <c r="Q57" s="387"/>
      <c r="R57" s="387"/>
      <c r="S57" s="387"/>
      <c r="T57" s="387"/>
      <c r="U57" s="387"/>
      <c r="V57" s="387"/>
      <c r="W57" s="387"/>
      <c r="X57" s="387"/>
      <c r="Y57" s="387"/>
      <c r="Z57" s="387"/>
    </row>
    <row r="58" spans="1:26" ht="15.75" customHeight="1">
      <c r="A58" s="384"/>
      <c r="B58" s="392"/>
      <c r="C58" s="392"/>
      <c r="D58" s="393"/>
      <c r="E58" s="384"/>
      <c r="F58" s="390"/>
      <c r="G58" s="394"/>
      <c r="H58" s="394"/>
      <c r="I58" s="394"/>
      <c r="J58" s="386"/>
      <c r="K58" s="384"/>
      <c r="L58" s="384"/>
      <c r="M58" s="387"/>
      <c r="N58" s="387"/>
      <c r="O58" s="387"/>
      <c r="P58" s="387"/>
      <c r="Q58" s="387"/>
      <c r="R58" s="387"/>
      <c r="S58" s="387"/>
      <c r="T58" s="387"/>
      <c r="U58" s="387"/>
      <c r="V58" s="387"/>
      <c r="W58" s="387"/>
      <c r="X58" s="387"/>
      <c r="Y58" s="387"/>
      <c r="Z58" s="387"/>
    </row>
    <row r="59" spans="1:26" ht="15.75" customHeight="1">
      <c r="A59" s="384"/>
      <c r="B59" s="392"/>
      <c r="C59" s="392"/>
      <c r="D59" s="393"/>
      <c r="E59" s="384"/>
      <c r="F59" s="390"/>
      <c r="G59" s="394"/>
      <c r="H59" s="394"/>
      <c r="I59" s="394"/>
      <c r="J59" s="386"/>
      <c r="K59" s="384"/>
      <c r="L59" s="384"/>
      <c r="M59" s="387"/>
      <c r="N59" s="387"/>
      <c r="O59" s="387"/>
      <c r="P59" s="387"/>
      <c r="Q59" s="387"/>
      <c r="R59" s="387"/>
      <c r="S59" s="387"/>
      <c r="T59" s="387"/>
      <c r="U59" s="387"/>
      <c r="V59" s="387"/>
      <c r="W59" s="387"/>
      <c r="X59" s="387"/>
      <c r="Y59" s="387"/>
      <c r="Z59" s="387"/>
    </row>
    <row r="60" spans="1:26" ht="15.75" customHeight="1">
      <c r="A60" s="384"/>
      <c r="B60" s="392"/>
      <c r="C60" s="392"/>
      <c r="D60" s="393"/>
      <c r="E60" s="384"/>
      <c r="F60" s="390"/>
      <c r="G60" s="394"/>
      <c r="H60" s="394"/>
      <c r="I60" s="394"/>
      <c r="J60" s="386"/>
      <c r="K60" s="384"/>
      <c r="L60" s="384"/>
      <c r="M60" s="387"/>
      <c r="N60" s="387"/>
      <c r="O60" s="387"/>
      <c r="P60" s="387"/>
      <c r="Q60" s="387"/>
      <c r="R60" s="387"/>
      <c r="S60" s="387"/>
      <c r="T60" s="387"/>
      <c r="U60" s="387"/>
      <c r="V60" s="387"/>
      <c r="W60" s="387"/>
      <c r="X60" s="387"/>
      <c r="Y60" s="387"/>
      <c r="Z60" s="387"/>
    </row>
    <row r="61" spans="1:26" ht="15.75" customHeight="1">
      <c r="A61" s="384"/>
      <c r="B61" s="392"/>
      <c r="C61" s="392"/>
      <c r="D61" s="393"/>
      <c r="E61" s="384"/>
      <c r="F61" s="390"/>
      <c r="G61" s="394"/>
      <c r="H61" s="394"/>
      <c r="I61" s="394"/>
      <c r="J61" s="386"/>
      <c r="K61" s="384"/>
      <c r="L61" s="384"/>
      <c r="M61" s="387"/>
      <c r="N61" s="387"/>
      <c r="O61" s="387"/>
      <c r="P61" s="387"/>
      <c r="Q61" s="387"/>
      <c r="R61" s="387"/>
      <c r="S61" s="387"/>
      <c r="T61" s="387"/>
      <c r="U61" s="387"/>
      <c r="V61" s="387"/>
      <c r="W61" s="387"/>
      <c r="X61" s="387"/>
      <c r="Y61" s="387"/>
      <c r="Z61" s="387"/>
    </row>
    <row r="62" spans="1:26" ht="15.75" customHeight="1">
      <c r="A62" s="384"/>
      <c r="B62" s="392"/>
      <c r="C62" s="392"/>
      <c r="D62" s="393"/>
      <c r="E62" s="384"/>
      <c r="F62" s="390"/>
      <c r="G62" s="394"/>
      <c r="H62" s="394"/>
      <c r="I62" s="394"/>
      <c r="J62" s="386"/>
      <c r="K62" s="384"/>
      <c r="L62" s="384"/>
      <c r="M62" s="387"/>
      <c r="N62" s="387"/>
      <c r="O62" s="387"/>
      <c r="P62" s="387"/>
      <c r="Q62" s="387"/>
      <c r="R62" s="387"/>
      <c r="S62" s="387"/>
      <c r="T62" s="387"/>
      <c r="U62" s="387"/>
      <c r="V62" s="387"/>
      <c r="W62" s="387"/>
      <c r="X62" s="387"/>
      <c r="Y62" s="387"/>
      <c r="Z62" s="387"/>
    </row>
    <row r="63" spans="1:26" ht="15.75" customHeight="1">
      <c r="A63" s="384"/>
      <c r="B63" s="392"/>
      <c r="C63" s="392"/>
      <c r="D63" s="393"/>
      <c r="E63" s="384"/>
      <c r="F63" s="390"/>
      <c r="G63" s="394"/>
      <c r="H63" s="394"/>
      <c r="I63" s="394"/>
      <c r="J63" s="386"/>
      <c r="K63" s="384"/>
      <c r="L63" s="384"/>
      <c r="M63" s="387"/>
      <c r="N63" s="387"/>
      <c r="O63" s="387"/>
      <c r="P63" s="387"/>
      <c r="Q63" s="387"/>
      <c r="R63" s="387"/>
      <c r="S63" s="387"/>
      <c r="T63" s="387"/>
      <c r="U63" s="387"/>
      <c r="V63" s="387"/>
      <c r="W63" s="387"/>
      <c r="X63" s="387"/>
      <c r="Y63" s="387"/>
      <c r="Z63" s="387"/>
    </row>
    <row r="64" spans="1:26" ht="15.75" customHeight="1">
      <c r="A64" s="384"/>
      <c r="B64" s="392"/>
      <c r="C64" s="392"/>
      <c r="D64" s="393"/>
      <c r="E64" s="384"/>
      <c r="F64" s="390"/>
      <c r="G64" s="394"/>
      <c r="H64" s="394"/>
      <c r="I64" s="394"/>
      <c r="J64" s="386"/>
      <c r="K64" s="384"/>
      <c r="L64" s="384"/>
      <c r="M64" s="387"/>
      <c r="N64" s="387"/>
      <c r="O64" s="387"/>
      <c r="P64" s="387"/>
      <c r="Q64" s="387"/>
      <c r="R64" s="387"/>
      <c r="S64" s="387"/>
      <c r="T64" s="387"/>
      <c r="U64" s="387"/>
      <c r="V64" s="387"/>
      <c r="W64" s="387"/>
      <c r="X64" s="387"/>
      <c r="Y64" s="387"/>
      <c r="Z64" s="387"/>
    </row>
    <row r="65" spans="1:26" ht="15.75" customHeight="1">
      <c r="A65" s="384"/>
      <c r="B65" s="392"/>
      <c r="C65" s="392"/>
      <c r="D65" s="393"/>
      <c r="E65" s="384"/>
      <c r="F65" s="390"/>
      <c r="G65" s="394"/>
      <c r="H65" s="394"/>
      <c r="I65" s="394"/>
      <c r="J65" s="386"/>
      <c r="K65" s="384"/>
      <c r="L65" s="384"/>
      <c r="M65" s="387"/>
      <c r="N65" s="387"/>
      <c r="O65" s="387"/>
      <c r="P65" s="387"/>
      <c r="Q65" s="387"/>
      <c r="R65" s="387"/>
      <c r="S65" s="387"/>
      <c r="T65" s="387"/>
      <c r="U65" s="387"/>
      <c r="V65" s="387"/>
      <c r="W65" s="387"/>
      <c r="X65" s="387"/>
      <c r="Y65" s="387"/>
      <c r="Z65" s="387"/>
    </row>
    <row r="66" spans="1:26" ht="15.75" customHeight="1">
      <c r="A66" s="384"/>
      <c r="B66" s="392"/>
      <c r="C66" s="392"/>
      <c r="D66" s="393"/>
      <c r="E66" s="384"/>
      <c r="F66" s="390"/>
      <c r="G66" s="394"/>
      <c r="H66" s="394"/>
      <c r="I66" s="394"/>
      <c r="J66" s="386"/>
      <c r="K66" s="384"/>
      <c r="L66" s="384"/>
      <c r="M66" s="387"/>
      <c r="N66" s="387"/>
      <c r="O66" s="387"/>
      <c r="P66" s="387"/>
      <c r="Q66" s="387"/>
      <c r="R66" s="387"/>
      <c r="S66" s="387"/>
      <c r="T66" s="387"/>
      <c r="U66" s="387"/>
      <c r="V66" s="387"/>
      <c r="W66" s="387"/>
      <c r="X66" s="387"/>
      <c r="Y66" s="387"/>
      <c r="Z66" s="387"/>
    </row>
    <row r="67" spans="1:26" ht="15.75" customHeight="1">
      <c r="A67" s="384"/>
      <c r="B67" s="392"/>
      <c r="C67" s="392"/>
      <c r="D67" s="393"/>
      <c r="E67" s="384"/>
      <c r="F67" s="390"/>
      <c r="G67" s="394"/>
      <c r="H67" s="394"/>
      <c r="I67" s="394"/>
      <c r="J67" s="386"/>
      <c r="K67" s="384"/>
      <c r="L67" s="384"/>
      <c r="M67" s="387"/>
      <c r="N67" s="387"/>
      <c r="O67" s="387"/>
      <c r="P67" s="387"/>
      <c r="Q67" s="387"/>
      <c r="R67" s="387"/>
      <c r="S67" s="387"/>
      <c r="T67" s="387"/>
      <c r="U67" s="387"/>
      <c r="V67" s="387"/>
      <c r="W67" s="387"/>
      <c r="X67" s="387"/>
      <c r="Y67" s="387"/>
      <c r="Z67" s="387"/>
    </row>
    <row r="68" spans="1:26" ht="15.75" customHeight="1">
      <c r="A68" s="384"/>
      <c r="B68" s="392"/>
      <c r="C68" s="392"/>
      <c r="D68" s="393"/>
      <c r="E68" s="384"/>
      <c r="F68" s="390"/>
      <c r="G68" s="394"/>
      <c r="H68" s="394"/>
      <c r="I68" s="394"/>
      <c r="J68" s="386"/>
      <c r="K68" s="384"/>
      <c r="L68" s="384"/>
      <c r="M68" s="387"/>
      <c r="N68" s="387"/>
      <c r="O68" s="387"/>
      <c r="P68" s="387"/>
      <c r="Q68" s="387"/>
      <c r="R68" s="387"/>
      <c r="S68" s="387"/>
      <c r="T68" s="387"/>
      <c r="U68" s="387"/>
      <c r="V68" s="387"/>
      <c r="W68" s="387"/>
      <c r="X68" s="387"/>
      <c r="Y68" s="387"/>
      <c r="Z68" s="387"/>
    </row>
    <row r="69" spans="1:26" ht="15.75" customHeight="1">
      <c r="A69" s="384"/>
      <c r="B69" s="392"/>
      <c r="C69" s="392"/>
      <c r="D69" s="393"/>
      <c r="E69" s="384"/>
      <c r="F69" s="390"/>
      <c r="G69" s="394"/>
      <c r="H69" s="394"/>
      <c r="I69" s="394"/>
      <c r="J69" s="386"/>
      <c r="K69" s="384"/>
      <c r="L69" s="384"/>
      <c r="M69" s="387"/>
      <c r="N69" s="387"/>
      <c r="O69" s="387"/>
      <c r="P69" s="387"/>
      <c r="Q69" s="387"/>
      <c r="R69" s="387"/>
      <c r="S69" s="387"/>
      <c r="T69" s="387"/>
      <c r="U69" s="387"/>
      <c r="V69" s="387"/>
      <c r="W69" s="387"/>
      <c r="X69" s="387"/>
      <c r="Y69" s="387"/>
      <c r="Z69" s="387"/>
    </row>
    <row r="70" spans="1:26" ht="15.75" customHeight="1">
      <c r="A70" s="384"/>
      <c r="B70" s="392"/>
      <c r="C70" s="392"/>
      <c r="D70" s="393"/>
      <c r="E70" s="384"/>
      <c r="F70" s="390"/>
      <c r="G70" s="394"/>
      <c r="H70" s="394"/>
      <c r="I70" s="394"/>
      <c r="J70" s="386"/>
      <c r="K70" s="384"/>
      <c r="L70" s="384"/>
      <c r="M70" s="387"/>
      <c r="N70" s="387"/>
      <c r="O70" s="387"/>
      <c r="P70" s="387"/>
      <c r="Q70" s="387"/>
      <c r="R70" s="387"/>
      <c r="S70" s="387"/>
      <c r="T70" s="387"/>
      <c r="U70" s="387"/>
      <c r="V70" s="387"/>
      <c r="W70" s="387"/>
      <c r="X70" s="387"/>
      <c r="Y70" s="387"/>
      <c r="Z70" s="387"/>
    </row>
    <row r="71" spans="1:26" ht="15.75" customHeight="1">
      <c r="A71" s="384"/>
      <c r="B71" s="392"/>
      <c r="C71" s="392"/>
      <c r="D71" s="393"/>
      <c r="E71" s="384"/>
      <c r="F71" s="390"/>
      <c r="G71" s="394"/>
      <c r="H71" s="394"/>
      <c r="I71" s="394"/>
      <c r="J71" s="386"/>
      <c r="K71" s="384"/>
      <c r="L71" s="384"/>
      <c r="M71" s="387"/>
      <c r="N71" s="387"/>
      <c r="O71" s="387"/>
      <c r="P71" s="387"/>
      <c r="Q71" s="387"/>
      <c r="R71" s="387"/>
      <c r="S71" s="387"/>
      <c r="T71" s="387"/>
      <c r="U71" s="387"/>
      <c r="V71" s="387"/>
      <c r="W71" s="387"/>
      <c r="X71" s="387"/>
      <c r="Y71" s="387"/>
      <c r="Z71" s="387"/>
    </row>
    <row r="72" spans="1:26" ht="15.75" customHeight="1">
      <c r="A72" s="384"/>
      <c r="B72" s="392"/>
      <c r="C72" s="392"/>
      <c r="D72" s="393"/>
      <c r="E72" s="384"/>
      <c r="F72" s="390"/>
      <c r="G72" s="394"/>
      <c r="H72" s="394"/>
      <c r="I72" s="394"/>
      <c r="J72" s="386"/>
      <c r="K72" s="384"/>
      <c r="L72" s="384"/>
      <c r="M72" s="387"/>
      <c r="N72" s="387"/>
      <c r="O72" s="387"/>
      <c r="P72" s="387"/>
      <c r="Q72" s="387"/>
      <c r="R72" s="387"/>
      <c r="S72" s="387"/>
      <c r="T72" s="387"/>
      <c r="U72" s="387"/>
      <c r="V72" s="387"/>
      <c r="W72" s="387"/>
      <c r="X72" s="387"/>
      <c r="Y72" s="387"/>
      <c r="Z72" s="387"/>
    </row>
    <row r="73" spans="1:26" ht="15.75" customHeight="1">
      <c r="A73" s="384"/>
      <c r="B73" s="392"/>
      <c r="C73" s="392"/>
      <c r="D73" s="393"/>
      <c r="E73" s="384"/>
      <c r="F73" s="390"/>
      <c r="G73" s="394"/>
      <c r="H73" s="394"/>
      <c r="I73" s="394"/>
      <c r="J73" s="386"/>
      <c r="K73" s="384"/>
      <c r="L73" s="384"/>
      <c r="M73" s="387"/>
      <c r="N73" s="387"/>
      <c r="O73" s="387"/>
      <c r="P73" s="387"/>
      <c r="Q73" s="387"/>
      <c r="R73" s="387"/>
      <c r="S73" s="387"/>
      <c r="T73" s="387"/>
      <c r="U73" s="387"/>
      <c r="V73" s="387"/>
      <c r="W73" s="387"/>
      <c r="X73" s="387"/>
      <c r="Y73" s="387"/>
      <c r="Z73" s="387"/>
    </row>
    <row r="74" spans="1:26" ht="15.75" customHeight="1">
      <c r="A74" s="384"/>
      <c r="B74" s="392"/>
      <c r="C74" s="392"/>
      <c r="D74" s="393"/>
      <c r="E74" s="384"/>
      <c r="F74" s="390"/>
      <c r="G74" s="394"/>
      <c r="H74" s="394"/>
      <c r="I74" s="394"/>
      <c r="J74" s="386"/>
      <c r="K74" s="384"/>
      <c r="L74" s="384"/>
      <c r="M74" s="387"/>
      <c r="N74" s="387"/>
      <c r="O74" s="387"/>
      <c r="P74" s="387"/>
      <c r="Q74" s="387"/>
      <c r="R74" s="387"/>
      <c r="S74" s="387"/>
      <c r="T74" s="387"/>
      <c r="U74" s="387"/>
      <c r="V74" s="387"/>
      <c r="W74" s="387"/>
      <c r="X74" s="387"/>
      <c r="Y74" s="387"/>
      <c r="Z74" s="387"/>
    </row>
    <row r="75" spans="1:26" ht="15.75" customHeight="1">
      <c r="A75" s="384"/>
      <c r="B75" s="392"/>
      <c r="C75" s="392"/>
      <c r="D75" s="393"/>
      <c r="E75" s="384"/>
      <c r="F75" s="390"/>
      <c r="G75" s="394"/>
      <c r="H75" s="394"/>
      <c r="I75" s="394"/>
      <c r="J75" s="386"/>
      <c r="K75" s="384"/>
      <c r="L75" s="384"/>
      <c r="M75" s="387"/>
      <c r="N75" s="387"/>
      <c r="O75" s="387"/>
      <c r="P75" s="387"/>
      <c r="Q75" s="387"/>
      <c r="R75" s="387"/>
      <c r="S75" s="387"/>
      <c r="T75" s="387"/>
      <c r="U75" s="387"/>
      <c r="V75" s="387"/>
      <c r="W75" s="387"/>
      <c r="X75" s="387"/>
      <c r="Y75" s="387"/>
      <c r="Z75" s="387"/>
    </row>
    <row r="76" spans="1:26" ht="15.75" customHeight="1">
      <c r="A76" s="384"/>
      <c r="B76" s="392"/>
      <c r="C76" s="392"/>
      <c r="D76" s="393"/>
      <c r="E76" s="384"/>
      <c r="F76" s="390"/>
      <c r="G76" s="394"/>
      <c r="H76" s="394"/>
      <c r="I76" s="394"/>
      <c r="J76" s="386"/>
      <c r="K76" s="384"/>
      <c r="L76" s="384"/>
      <c r="M76" s="387"/>
      <c r="N76" s="387"/>
      <c r="O76" s="387"/>
      <c r="P76" s="387"/>
      <c r="Q76" s="387"/>
      <c r="R76" s="387"/>
      <c r="S76" s="387"/>
      <c r="T76" s="387"/>
      <c r="U76" s="387"/>
      <c r="V76" s="387"/>
      <c r="W76" s="387"/>
      <c r="X76" s="387"/>
      <c r="Y76" s="387"/>
      <c r="Z76" s="387"/>
    </row>
    <row r="77" spans="1:26" ht="15.75" customHeight="1">
      <c r="A77" s="384"/>
      <c r="B77" s="392"/>
      <c r="C77" s="392"/>
      <c r="D77" s="393"/>
      <c r="E77" s="384"/>
      <c r="F77" s="390"/>
      <c r="G77" s="394"/>
      <c r="H77" s="394"/>
      <c r="I77" s="394"/>
      <c r="J77" s="386"/>
      <c r="K77" s="384"/>
      <c r="L77" s="384"/>
      <c r="M77" s="387"/>
      <c r="N77" s="387"/>
      <c r="O77" s="387"/>
      <c r="P77" s="387"/>
      <c r="Q77" s="387"/>
      <c r="R77" s="387"/>
      <c r="S77" s="387"/>
      <c r="T77" s="387"/>
      <c r="U77" s="387"/>
      <c r="V77" s="387"/>
      <c r="W77" s="387"/>
      <c r="X77" s="387"/>
      <c r="Y77" s="387"/>
      <c r="Z77" s="387"/>
    </row>
    <row r="78" spans="1:26" ht="15.75" customHeight="1">
      <c r="A78" s="384"/>
      <c r="B78" s="392"/>
      <c r="C78" s="392"/>
      <c r="D78" s="393"/>
      <c r="E78" s="384"/>
      <c r="F78" s="390"/>
      <c r="G78" s="394"/>
      <c r="H78" s="394"/>
      <c r="I78" s="394"/>
      <c r="J78" s="386"/>
      <c r="K78" s="384"/>
      <c r="L78" s="384"/>
      <c r="M78" s="387"/>
      <c r="N78" s="387"/>
      <c r="O78" s="387"/>
      <c r="P78" s="387"/>
      <c r="Q78" s="387"/>
      <c r="R78" s="387"/>
      <c r="S78" s="387"/>
      <c r="T78" s="387"/>
      <c r="U78" s="387"/>
      <c r="V78" s="387"/>
      <c r="W78" s="387"/>
      <c r="X78" s="387"/>
      <c r="Y78" s="387"/>
      <c r="Z78" s="387"/>
    </row>
    <row r="79" spans="1:26" ht="15.75" customHeight="1">
      <c r="A79" s="384"/>
      <c r="B79" s="392"/>
      <c r="C79" s="392"/>
      <c r="D79" s="393"/>
      <c r="E79" s="384"/>
      <c r="F79" s="390"/>
      <c r="G79" s="394"/>
      <c r="H79" s="394"/>
      <c r="I79" s="394"/>
      <c r="J79" s="386"/>
      <c r="K79" s="384"/>
      <c r="L79" s="384"/>
      <c r="M79" s="387"/>
      <c r="N79" s="387"/>
      <c r="O79" s="387"/>
      <c r="P79" s="387"/>
      <c r="Q79" s="387"/>
      <c r="R79" s="387"/>
      <c r="S79" s="387"/>
      <c r="T79" s="387"/>
      <c r="U79" s="387"/>
      <c r="V79" s="387"/>
      <c r="W79" s="387"/>
      <c r="X79" s="387"/>
      <c r="Y79" s="387"/>
      <c r="Z79" s="387"/>
    </row>
    <row r="80" spans="1:26" ht="15.75" customHeight="1">
      <c r="A80" s="384"/>
      <c r="B80" s="392"/>
      <c r="C80" s="392"/>
      <c r="D80" s="393"/>
      <c r="E80" s="384"/>
      <c r="F80" s="390"/>
      <c r="G80" s="394"/>
      <c r="H80" s="394"/>
      <c r="I80" s="394"/>
      <c r="J80" s="386"/>
      <c r="K80" s="384"/>
      <c r="L80" s="384"/>
      <c r="M80" s="387"/>
      <c r="N80" s="387"/>
      <c r="O80" s="387"/>
      <c r="P80" s="387"/>
      <c r="Q80" s="387"/>
      <c r="R80" s="387"/>
      <c r="S80" s="387"/>
      <c r="T80" s="387"/>
      <c r="U80" s="387"/>
      <c r="V80" s="387"/>
      <c r="W80" s="387"/>
      <c r="X80" s="387"/>
      <c r="Y80" s="387"/>
      <c r="Z80" s="387"/>
    </row>
    <row r="81" spans="1:26" ht="15.75" customHeight="1">
      <c r="A81" s="384"/>
      <c r="B81" s="392"/>
      <c r="C81" s="392"/>
      <c r="D81" s="393"/>
      <c r="E81" s="384"/>
      <c r="F81" s="390"/>
      <c r="G81" s="394"/>
      <c r="H81" s="394"/>
      <c r="I81" s="394"/>
      <c r="J81" s="386"/>
      <c r="K81" s="384"/>
      <c r="L81" s="384"/>
      <c r="M81" s="387"/>
      <c r="N81" s="387"/>
      <c r="O81" s="387"/>
      <c r="P81" s="387"/>
      <c r="Q81" s="387"/>
      <c r="R81" s="387"/>
      <c r="S81" s="387"/>
      <c r="T81" s="387"/>
      <c r="U81" s="387"/>
      <c r="V81" s="387"/>
      <c r="W81" s="387"/>
      <c r="X81" s="387"/>
      <c r="Y81" s="387"/>
      <c r="Z81" s="387"/>
    </row>
    <row r="82" spans="1:26" ht="15.75" customHeight="1">
      <c r="A82" s="384"/>
      <c r="B82" s="392"/>
      <c r="C82" s="392"/>
      <c r="D82" s="393"/>
      <c r="E82" s="384"/>
      <c r="F82" s="390"/>
      <c r="G82" s="394"/>
      <c r="H82" s="394"/>
      <c r="I82" s="394"/>
      <c r="J82" s="386"/>
      <c r="K82" s="384"/>
      <c r="L82" s="384"/>
      <c r="M82" s="387"/>
      <c r="N82" s="387"/>
      <c r="O82" s="387"/>
      <c r="P82" s="387"/>
      <c r="Q82" s="387"/>
      <c r="R82" s="387"/>
      <c r="S82" s="387"/>
      <c r="T82" s="387"/>
      <c r="U82" s="387"/>
      <c r="V82" s="387"/>
      <c r="W82" s="387"/>
      <c r="X82" s="387"/>
      <c r="Y82" s="387"/>
      <c r="Z82" s="387"/>
    </row>
    <row r="83" spans="1:26" ht="15.75" customHeight="1">
      <c r="A83" s="384"/>
      <c r="B83" s="392"/>
      <c r="C83" s="392"/>
      <c r="D83" s="393"/>
      <c r="E83" s="384"/>
      <c r="F83" s="390"/>
      <c r="G83" s="394"/>
      <c r="H83" s="394"/>
      <c r="I83" s="394"/>
      <c r="J83" s="386"/>
      <c r="K83" s="384"/>
      <c r="L83" s="384"/>
      <c r="M83" s="387"/>
      <c r="N83" s="387"/>
      <c r="O83" s="387"/>
      <c r="P83" s="387"/>
      <c r="Q83" s="387"/>
      <c r="R83" s="387"/>
      <c r="S83" s="387"/>
      <c r="T83" s="387"/>
      <c r="U83" s="387"/>
      <c r="V83" s="387"/>
      <c r="W83" s="387"/>
      <c r="X83" s="387"/>
      <c r="Y83" s="387"/>
      <c r="Z83" s="387"/>
    </row>
    <row r="84" spans="1:26" ht="15.75" customHeight="1">
      <c r="A84" s="384"/>
      <c r="B84" s="392"/>
      <c r="C84" s="392"/>
      <c r="D84" s="393"/>
      <c r="E84" s="384"/>
      <c r="F84" s="390"/>
      <c r="G84" s="394"/>
      <c r="H84" s="394"/>
      <c r="I84" s="394"/>
      <c r="J84" s="386"/>
      <c r="K84" s="384"/>
      <c r="L84" s="384"/>
      <c r="M84" s="387"/>
      <c r="N84" s="387"/>
      <c r="O84" s="387"/>
      <c r="P84" s="387"/>
      <c r="Q84" s="387"/>
      <c r="R84" s="387"/>
      <c r="S84" s="387"/>
      <c r="T84" s="387"/>
      <c r="U84" s="387"/>
      <c r="V84" s="387"/>
      <c r="W84" s="387"/>
      <c r="X84" s="387"/>
      <c r="Y84" s="387"/>
      <c r="Z84" s="387"/>
    </row>
    <row r="85" spans="1:26" ht="15.75" customHeight="1">
      <c r="A85" s="384"/>
      <c r="B85" s="392"/>
      <c r="C85" s="392"/>
      <c r="D85" s="393"/>
      <c r="E85" s="384"/>
      <c r="F85" s="390"/>
      <c r="G85" s="394"/>
      <c r="H85" s="394"/>
      <c r="I85" s="394"/>
      <c r="J85" s="386"/>
      <c r="K85" s="384"/>
      <c r="L85" s="384"/>
      <c r="M85" s="387"/>
      <c r="N85" s="387"/>
      <c r="O85" s="387"/>
      <c r="P85" s="387"/>
      <c r="Q85" s="387"/>
      <c r="R85" s="387"/>
      <c r="S85" s="387"/>
      <c r="T85" s="387"/>
      <c r="U85" s="387"/>
      <c r="V85" s="387"/>
      <c r="W85" s="387"/>
      <c r="X85" s="387"/>
      <c r="Y85" s="387"/>
      <c r="Z85" s="387"/>
    </row>
    <row r="86" spans="1:26" ht="15.75" customHeight="1">
      <c r="A86" s="384"/>
      <c r="B86" s="392"/>
      <c r="C86" s="392"/>
      <c r="D86" s="393"/>
      <c r="E86" s="384"/>
      <c r="F86" s="390"/>
      <c r="G86" s="394"/>
      <c r="H86" s="394"/>
      <c r="I86" s="394"/>
      <c r="J86" s="386"/>
      <c r="K86" s="384"/>
      <c r="L86" s="384"/>
      <c r="M86" s="387"/>
      <c r="N86" s="387"/>
      <c r="O86" s="387"/>
      <c r="P86" s="387"/>
      <c r="Q86" s="387"/>
      <c r="R86" s="387"/>
      <c r="S86" s="387"/>
      <c r="T86" s="387"/>
      <c r="U86" s="387"/>
      <c r="V86" s="387"/>
      <c r="W86" s="387"/>
      <c r="X86" s="387"/>
      <c r="Y86" s="387"/>
      <c r="Z86" s="387"/>
    </row>
    <row r="87" spans="1:26" ht="15.75" customHeight="1">
      <c r="A87" s="384"/>
      <c r="B87" s="392"/>
      <c r="C87" s="392"/>
      <c r="D87" s="393"/>
      <c r="E87" s="384"/>
      <c r="F87" s="390"/>
      <c r="G87" s="394"/>
      <c r="H87" s="394"/>
      <c r="I87" s="394"/>
      <c r="J87" s="386"/>
      <c r="K87" s="384"/>
      <c r="L87" s="384"/>
      <c r="M87" s="387"/>
      <c r="N87" s="387"/>
      <c r="O87" s="387"/>
      <c r="P87" s="387"/>
      <c r="Q87" s="387"/>
      <c r="R87" s="387"/>
      <c r="S87" s="387"/>
      <c r="T87" s="387"/>
      <c r="U87" s="387"/>
      <c r="V87" s="387"/>
      <c r="W87" s="387"/>
      <c r="X87" s="387"/>
      <c r="Y87" s="387"/>
      <c r="Z87" s="387"/>
    </row>
    <row r="88" spans="1:26" ht="15.75" customHeight="1">
      <c r="A88" s="384"/>
      <c r="B88" s="392"/>
      <c r="C88" s="392"/>
      <c r="D88" s="393"/>
      <c r="E88" s="384"/>
      <c r="F88" s="390"/>
      <c r="G88" s="394"/>
      <c r="H88" s="394"/>
      <c r="I88" s="394"/>
      <c r="J88" s="386"/>
      <c r="K88" s="384"/>
      <c r="L88" s="384"/>
      <c r="M88" s="387"/>
      <c r="N88" s="387"/>
      <c r="O88" s="387"/>
      <c r="P88" s="387"/>
      <c r="Q88" s="387"/>
      <c r="R88" s="387"/>
      <c r="S88" s="387"/>
      <c r="T88" s="387"/>
      <c r="U88" s="387"/>
      <c r="V88" s="387"/>
      <c r="W88" s="387"/>
      <c r="X88" s="387"/>
      <c r="Y88" s="387"/>
      <c r="Z88" s="387"/>
    </row>
    <row r="89" spans="1:26" ht="15.75" customHeight="1">
      <c r="A89" s="384"/>
      <c r="B89" s="392"/>
      <c r="C89" s="392"/>
      <c r="D89" s="393"/>
      <c r="E89" s="384"/>
      <c r="F89" s="390"/>
      <c r="G89" s="394"/>
      <c r="H89" s="394"/>
      <c r="I89" s="394"/>
      <c r="J89" s="386"/>
      <c r="K89" s="384"/>
      <c r="L89" s="384"/>
      <c r="M89" s="387"/>
      <c r="N89" s="387"/>
      <c r="O89" s="387"/>
      <c r="P89" s="387"/>
      <c r="Q89" s="387"/>
      <c r="R89" s="387"/>
      <c r="S89" s="387"/>
      <c r="T89" s="387"/>
      <c r="U89" s="387"/>
      <c r="V89" s="387"/>
      <c r="W89" s="387"/>
      <c r="X89" s="387"/>
      <c r="Y89" s="387"/>
      <c r="Z89" s="387"/>
    </row>
    <row r="90" spans="1:26" ht="15.75" customHeight="1">
      <c r="A90" s="384"/>
      <c r="B90" s="392"/>
      <c r="C90" s="392"/>
      <c r="D90" s="393"/>
      <c r="E90" s="384"/>
      <c r="F90" s="390"/>
      <c r="G90" s="394"/>
      <c r="H90" s="394"/>
      <c r="I90" s="394"/>
      <c r="J90" s="386"/>
      <c r="K90" s="384"/>
      <c r="L90" s="384"/>
      <c r="M90" s="387"/>
      <c r="N90" s="387"/>
      <c r="O90" s="387"/>
      <c r="P90" s="387"/>
      <c r="Q90" s="387"/>
      <c r="R90" s="387"/>
      <c r="S90" s="387"/>
      <c r="T90" s="387"/>
      <c r="U90" s="387"/>
      <c r="V90" s="387"/>
      <c r="W90" s="387"/>
      <c r="X90" s="387"/>
      <c r="Y90" s="387"/>
      <c r="Z90" s="387"/>
    </row>
    <row r="91" spans="1:26" ht="15.75" customHeight="1">
      <c r="A91" s="384"/>
      <c r="B91" s="392"/>
      <c r="C91" s="392"/>
      <c r="D91" s="393"/>
      <c r="E91" s="384"/>
      <c r="F91" s="390"/>
      <c r="G91" s="394"/>
      <c r="H91" s="394"/>
      <c r="I91" s="394"/>
      <c r="J91" s="386"/>
      <c r="K91" s="384"/>
      <c r="L91" s="384"/>
      <c r="M91" s="387"/>
      <c r="N91" s="387"/>
      <c r="O91" s="387"/>
      <c r="P91" s="387"/>
      <c r="Q91" s="387"/>
      <c r="R91" s="387"/>
      <c r="S91" s="387"/>
      <c r="T91" s="387"/>
      <c r="U91" s="387"/>
      <c r="V91" s="387"/>
      <c r="W91" s="387"/>
      <c r="X91" s="387"/>
      <c r="Y91" s="387"/>
      <c r="Z91" s="387"/>
    </row>
    <row r="92" spans="1:26" ht="15.75" customHeight="1">
      <c r="A92" s="384"/>
      <c r="B92" s="392"/>
      <c r="C92" s="392"/>
      <c r="D92" s="393"/>
      <c r="E92" s="384"/>
      <c r="F92" s="390"/>
      <c r="G92" s="394"/>
      <c r="H92" s="394"/>
      <c r="I92" s="394"/>
      <c r="J92" s="386"/>
      <c r="K92" s="384"/>
      <c r="L92" s="384"/>
      <c r="M92" s="387"/>
      <c r="N92" s="387"/>
      <c r="O92" s="387"/>
      <c r="P92" s="387"/>
      <c r="Q92" s="387"/>
      <c r="R92" s="387"/>
      <c r="S92" s="387"/>
      <c r="T92" s="387"/>
      <c r="U92" s="387"/>
      <c r="V92" s="387"/>
      <c r="W92" s="387"/>
      <c r="X92" s="387"/>
      <c r="Y92" s="387"/>
      <c r="Z92" s="387"/>
    </row>
    <row r="93" spans="1:26" ht="15.75" customHeight="1">
      <c r="A93" s="384"/>
      <c r="B93" s="392"/>
      <c r="C93" s="392"/>
      <c r="D93" s="393"/>
      <c r="E93" s="384"/>
      <c r="F93" s="390"/>
      <c r="G93" s="394"/>
      <c r="H93" s="394"/>
      <c r="I93" s="394"/>
      <c r="J93" s="386"/>
      <c r="K93" s="384"/>
      <c r="L93" s="384"/>
      <c r="M93" s="387"/>
      <c r="N93" s="387"/>
      <c r="O93" s="387"/>
      <c r="P93" s="387"/>
      <c r="Q93" s="387"/>
      <c r="R93" s="387"/>
      <c r="S93" s="387"/>
      <c r="T93" s="387"/>
      <c r="U93" s="387"/>
      <c r="V93" s="387"/>
      <c r="W93" s="387"/>
      <c r="X93" s="387"/>
      <c r="Y93" s="387"/>
      <c r="Z93" s="387"/>
    </row>
    <row r="94" spans="1:26" ht="15.75" customHeight="1">
      <c r="A94" s="384"/>
      <c r="B94" s="392"/>
      <c r="C94" s="392"/>
      <c r="D94" s="393"/>
      <c r="E94" s="384"/>
      <c r="F94" s="390"/>
      <c r="G94" s="394"/>
      <c r="H94" s="394"/>
      <c r="I94" s="394"/>
      <c r="J94" s="386"/>
      <c r="K94" s="384"/>
      <c r="L94" s="384"/>
      <c r="M94" s="387"/>
      <c r="N94" s="387"/>
      <c r="O94" s="387"/>
      <c r="P94" s="387"/>
      <c r="Q94" s="387"/>
      <c r="R94" s="387"/>
      <c r="S94" s="387"/>
      <c r="T94" s="387"/>
      <c r="U94" s="387"/>
      <c r="V94" s="387"/>
      <c r="W94" s="387"/>
      <c r="X94" s="387"/>
      <c r="Y94" s="387"/>
      <c r="Z94" s="387"/>
    </row>
    <row r="95" spans="1:26" ht="15.75" customHeight="1">
      <c r="A95" s="384"/>
      <c r="B95" s="392"/>
      <c r="C95" s="392"/>
      <c r="D95" s="393"/>
      <c r="E95" s="384"/>
      <c r="F95" s="390"/>
      <c r="G95" s="394"/>
      <c r="H95" s="394"/>
      <c r="I95" s="394"/>
      <c r="J95" s="386"/>
      <c r="K95" s="384"/>
      <c r="L95" s="384"/>
      <c r="M95" s="387"/>
      <c r="N95" s="387"/>
      <c r="O95" s="387"/>
      <c r="P95" s="387"/>
      <c r="Q95" s="387"/>
      <c r="R95" s="387"/>
      <c r="S95" s="387"/>
      <c r="T95" s="387"/>
      <c r="U95" s="387"/>
      <c r="V95" s="387"/>
      <c r="W95" s="387"/>
      <c r="X95" s="387"/>
      <c r="Y95" s="387"/>
      <c r="Z95" s="387"/>
    </row>
    <row r="96" spans="1:26" ht="15.75" customHeight="1">
      <c r="A96" s="384"/>
      <c r="B96" s="392"/>
      <c r="C96" s="392"/>
      <c r="D96" s="393"/>
      <c r="E96" s="384"/>
      <c r="F96" s="390"/>
      <c r="G96" s="394"/>
      <c r="H96" s="394"/>
      <c r="I96" s="394"/>
      <c r="J96" s="386"/>
      <c r="K96" s="384"/>
      <c r="L96" s="384"/>
      <c r="M96" s="387"/>
      <c r="N96" s="387"/>
      <c r="O96" s="387"/>
      <c r="P96" s="387"/>
      <c r="Q96" s="387"/>
      <c r="R96" s="387"/>
      <c r="S96" s="387"/>
      <c r="T96" s="387"/>
      <c r="U96" s="387"/>
      <c r="V96" s="387"/>
      <c r="W96" s="387"/>
      <c r="X96" s="387"/>
      <c r="Y96" s="387"/>
      <c r="Z96" s="387"/>
    </row>
    <row r="97" spans="1:26" ht="15.75" customHeight="1">
      <c r="A97" s="384"/>
      <c r="B97" s="392"/>
      <c r="C97" s="392"/>
      <c r="D97" s="393"/>
      <c r="E97" s="384"/>
      <c r="F97" s="390"/>
      <c r="G97" s="394"/>
      <c r="H97" s="394"/>
      <c r="I97" s="394"/>
      <c r="J97" s="386"/>
      <c r="K97" s="384"/>
      <c r="L97" s="384"/>
      <c r="M97" s="387"/>
      <c r="N97" s="387"/>
      <c r="O97" s="387"/>
      <c r="P97" s="387"/>
      <c r="Q97" s="387"/>
      <c r="R97" s="387"/>
      <c r="S97" s="387"/>
      <c r="T97" s="387"/>
      <c r="U97" s="387"/>
      <c r="V97" s="387"/>
      <c r="W97" s="387"/>
      <c r="X97" s="387"/>
      <c r="Y97" s="387"/>
      <c r="Z97" s="387"/>
    </row>
    <row r="98" spans="1:26" ht="15.75" customHeight="1">
      <c r="A98" s="384"/>
      <c r="B98" s="392"/>
      <c r="C98" s="392"/>
      <c r="D98" s="393"/>
      <c r="E98" s="384"/>
      <c r="F98" s="390"/>
      <c r="G98" s="394"/>
      <c r="H98" s="394"/>
      <c r="I98" s="394"/>
      <c r="J98" s="386"/>
      <c r="K98" s="384"/>
      <c r="L98" s="384"/>
      <c r="M98" s="387"/>
      <c r="N98" s="387"/>
      <c r="O98" s="387"/>
      <c r="P98" s="387"/>
      <c r="Q98" s="387"/>
      <c r="R98" s="387"/>
      <c r="S98" s="387"/>
      <c r="T98" s="387"/>
      <c r="U98" s="387"/>
      <c r="V98" s="387"/>
      <c r="W98" s="387"/>
      <c r="X98" s="387"/>
      <c r="Y98" s="387"/>
      <c r="Z98" s="387"/>
    </row>
    <row r="99" spans="1:26" ht="15.75" customHeight="1">
      <c r="A99" s="384"/>
      <c r="B99" s="392"/>
      <c r="C99" s="392"/>
      <c r="D99" s="393"/>
      <c r="E99" s="384"/>
      <c r="F99" s="390"/>
      <c r="G99" s="394"/>
      <c r="H99" s="394"/>
      <c r="I99" s="394"/>
      <c r="J99" s="386"/>
      <c r="K99" s="384"/>
      <c r="L99" s="384"/>
      <c r="M99" s="387"/>
      <c r="N99" s="387"/>
      <c r="O99" s="387"/>
      <c r="P99" s="387"/>
      <c r="Q99" s="387"/>
      <c r="R99" s="387"/>
      <c r="S99" s="387"/>
      <c r="T99" s="387"/>
      <c r="U99" s="387"/>
      <c r="V99" s="387"/>
      <c r="W99" s="387"/>
      <c r="X99" s="387"/>
      <c r="Y99" s="387"/>
      <c r="Z99" s="387"/>
    </row>
    <row r="100" spans="1:26" ht="15.75" customHeight="1">
      <c r="A100" s="384"/>
      <c r="B100" s="392"/>
      <c r="C100" s="392"/>
      <c r="D100" s="393"/>
      <c r="E100" s="384"/>
      <c r="F100" s="390"/>
      <c r="G100" s="394"/>
      <c r="H100" s="394"/>
      <c r="I100" s="394"/>
      <c r="J100" s="386"/>
      <c r="K100" s="384"/>
      <c r="L100" s="384"/>
      <c r="M100" s="387"/>
      <c r="N100" s="387"/>
      <c r="O100" s="387"/>
      <c r="P100" s="387"/>
      <c r="Q100" s="387"/>
      <c r="R100" s="387"/>
      <c r="S100" s="387"/>
      <c r="T100" s="387"/>
      <c r="U100" s="387"/>
      <c r="V100" s="387"/>
      <c r="W100" s="387"/>
      <c r="X100" s="387"/>
      <c r="Y100" s="387"/>
      <c r="Z100" s="387"/>
    </row>
    <row r="101" spans="1:26" ht="15.75" customHeight="1">
      <c r="A101" s="384"/>
      <c r="B101" s="392"/>
      <c r="C101" s="392"/>
      <c r="D101" s="393"/>
      <c r="E101" s="384"/>
      <c r="F101" s="390"/>
      <c r="G101" s="394"/>
      <c r="H101" s="394"/>
      <c r="I101" s="394"/>
      <c r="J101" s="386"/>
      <c r="K101" s="384"/>
      <c r="L101" s="384"/>
      <c r="M101" s="387"/>
      <c r="N101" s="387"/>
      <c r="O101" s="387"/>
      <c r="P101" s="387"/>
      <c r="Q101" s="387"/>
      <c r="R101" s="387"/>
      <c r="S101" s="387"/>
      <c r="T101" s="387"/>
      <c r="U101" s="387"/>
      <c r="V101" s="387"/>
      <c r="W101" s="387"/>
      <c r="X101" s="387"/>
      <c r="Y101" s="387"/>
      <c r="Z101" s="387"/>
    </row>
    <row r="102" spans="1:26" ht="15.75" customHeight="1">
      <c r="A102" s="384"/>
      <c r="B102" s="392"/>
      <c r="C102" s="392"/>
      <c r="D102" s="393"/>
      <c r="E102" s="384"/>
      <c r="F102" s="390"/>
      <c r="G102" s="394"/>
      <c r="H102" s="394"/>
      <c r="I102" s="394"/>
      <c r="J102" s="386"/>
      <c r="K102" s="384"/>
      <c r="L102" s="384"/>
      <c r="M102" s="387"/>
      <c r="N102" s="387"/>
      <c r="O102" s="387"/>
      <c r="P102" s="387"/>
      <c r="Q102" s="387"/>
      <c r="R102" s="387"/>
      <c r="S102" s="387"/>
      <c r="T102" s="387"/>
      <c r="U102" s="387"/>
      <c r="V102" s="387"/>
      <c r="W102" s="387"/>
      <c r="X102" s="387"/>
      <c r="Y102" s="387"/>
      <c r="Z102" s="387"/>
    </row>
    <row r="103" spans="1:26" ht="15.75" customHeight="1">
      <c r="A103" s="384"/>
      <c r="B103" s="392"/>
      <c r="C103" s="392"/>
      <c r="D103" s="393"/>
      <c r="E103" s="384"/>
      <c r="F103" s="390"/>
      <c r="G103" s="394"/>
      <c r="H103" s="394"/>
      <c r="I103" s="394"/>
      <c r="J103" s="386"/>
      <c r="K103" s="384"/>
      <c r="L103" s="384"/>
      <c r="M103" s="387"/>
      <c r="N103" s="387"/>
      <c r="O103" s="387"/>
      <c r="P103" s="387"/>
      <c r="Q103" s="387"/>
      <c r="R103" s="387"/>
      <c r="S103" s="387"/>
      <c r="T103" s="387"/>
      <c r="U103" s="387"/>
      <c r="V103" s="387"/>
      <c r="W103" s="387"/>
      <c r="X103" s="387"/>
      <c r="Y103" s="387"/>
      <c r="Z103" s="387"/>
    </row>
    <row r="104" spans="1:26" ht="15.75" customHeight="1">
      <c r="A104" s="384"/>
      <c r="B104" s="392"/>
      <c r="C104" s="392"/>
      <c r="D104" s="393"/>
      <c r="E104" s="384"/>
      <c r="F104" s="390"/>
      <c r="G104" s="394"/>
      <c r="H104" s="394"/>
      <c r="I104" s="394"/>
      <c r="J104" s="386"/>
      <c r="K104" s="384"/>
      <c r="L104" s="384"/>
      <c r="M104" s="387"/>
      <c r="N104" s="387"/>
      <c r="O104" s="387"/>
      <c r="P104" s="387"/>
      <c r="Q104" s="387"/>
      <c r="R104" s="387"/>
      <c r="S104" s="387"/>
      <c r="T104" s="387"/>
      <c r="U104" s="387"/>
      <c r="V104" s="387"/>
      <c r="W104" s="387"/>
      <c r="X104" s="387"/>
      <c r="Y104" s="387"/>
      <c r="Z104" s="387"/>
    </row>
    <row r="105" spans="1:26" ht="15.75" customHeight="1">
      <c r="A105" s="384"/>
      <c r="B105" s="392"/>
      <c r="C105" s="392"/>
      <c r="D105" s="393"/>
      <c r="E105" s="384"/>
      <c r="F105" s="390"/>
      <c r="G105" s="394"/>
      <c r="H105" s="394"/>
      <c r="I105" s="394"/>
      <c r="J105" s="386"/>
      <c r="K105" s="384"/>
      <c r="L105" s="384"/>
      <c r="M105" s="387"/>
      <c r="N105" s="387"/>
      <c r="O105" s="387"/>
      <c r="P105" s="387"/>
      <c r="Q105" s="387"/>
      <c r="R105" s="387"/>
      <c r="S105" s="387"/>
      <c r="T105" s="387"/>
      <c r="U105" s="387"/>
      <c r="V105" s="387"/>
      <c r="W105" s="387"/>
      <c r="X105" s="387"/>
      <c r="Y105" s="387"/>
      <c r="Z105" s="387"/>
    </row>
    <row r="106" spans="1:26" ht="15.75" customHeight="1">
      <c r="A106" s="384"/>
      <c r="B106" s="392"/>
      <c r="C106" s="392"/>
      <c r="D106" s="393"/>
      <c r="E106" s="384"/>
      <c r="F106" s="390"/>
      <c r="G106" s="394"/>
      <c r="H106" s="394"/>
      <c r="I106" s="394"/>
      <c r="J106" s="386"/>
      <c r="K106" s="384"/>
      <c r="L106" s="384"/>
      <c r="M106" s="387"/>
      <c r="N106" s="387"/>
      <c r="O106" s="387"/>
      <c r="P106" s="387"/>
      <c r="Q106" s="387"/>
      <c r="R106" s="387"/>
      <c r="S106" s="387"/>
      <c r="T106" s="387"/>
      <c r="U106" s="387"/>
      <c r="V106" s="387"/>
      <c r="W106" s="387"/>
      <c r="X106" s="387"/>
      <c r="Y106" s="387"/>
      <c r="Z106" s="387"/>
    </row>
    <row r="107" spans="1:26" ht="15.75" customHeight="1">
      <c r="A107" s="375"/>
      <c r="B107" s="380"/>
      <c r="C107" s="380"/>
      <c r="D107" s="381"/>
      <c r="E107" s="375"/>
      <c r="F107" s="378"/>
      <c r="G107" s="382"/>
      <c r="H107" s="382"/>
      <c r="I107" s="382"/>
      <c r="J107" s="379"/>
      <c r="K107" s="375"/>
      <c r="L107" s="375"/>
    </row>
    <row r="108" spans="1:26" ht="15.75" customHeight="1">
      <c r="A108" s="375"/>
      <c r="B108" s="380"/>
      <c r="C108" s="380"/>
      <c r="D108" s="381"/>
      <c r="E108" s="375"/>
      <c r="F108" s="378"/>
      <c r="G108" s="382"/>
      <c r="H108" s="382"/>
      <c r="I108" s="382"/>
      <c r="J108" s="379"/>
      <c r="K108" s="375"/>
      <c r="L108" s="375"/>
    </row>
    <row r="109" spans="1:26" ht="15.75" customHeight="1">
      <c r="A109" s="375"/>
      <c r="B109" s="380"/>
      <c r="C109" s="380"/>
      <c r="D109" s="381"/>
      <c r="E109" s="375"/>
      <c r="F109" s="378"/>
      <c r="G109" s="382"/>
      <c r="H109" s="382"/>
      <c r="I109" s="382"/>
      <c r="J109" s="379"/>
      <c r="K109" s="375"/>
      <c r="L109" s="375"/>
    </row>
    <row r="110" spans="1:26" ht="15.75" customHeight="1">
      <c r="A110" s="375"/>
      <c r="B110" s="380"/>
      <c r="C110" s="380"/>
      <c r="D110" s="381"/>
      <c r="E110" s="375"/>
      <c r="F110" s="378"/>
      <c r="G110" s="382"/>
      <c r="H110" s="382"/>
      <c r="I110" s="382"/>
      <c r="J110" s="379"/>
      <c r="K110" s="375"/>
      <c r="L110" s="375"/>
    </row>
    <row r="111" spans="1:26" ht="15.75" customHeight="1">
      <c r="A111" s="375"/>
      <c r="B111" s="380"/>
      <c r="C111" s="380"/>
      <c r="D111" s="381"/>
      <c r="E111" s="375"/>
      <c r="F111" s="378"/>
      <c r="G111" s="382"/>
      <c r="H111" s="382"/>
      <c r="I111" s="382"/>
      <c r="J111" s="379"/>
      <c r="K111" s="375"/>
      <c r="L111" s="375"/>
    </row>
    <row r="112" spans="1:26" ht="15.75" customHeight="1">
      <c r="A112" s="375"/>
      <c r="B112" s="380"/>
      <c r="C112" s="380"/>
      <c r="D112" s="381"/>
      <c r="E112" s="375"/>
      <c r="F112" s="378"/>
      <c r="G112" s="382"/>
      <c r="H112" s="382"/>
      <c r="I112" s="382"/>
      <c r="J112" s="379"/>
      <c r="K112" s="375"/>
      <c r="L112" s="375"/>
    </row>
    <row r="113" spans="1:12" ht="15.75" customHeight="1">
      <c r="A113" s="375"/>
      <c r="B113" s="380"/>
      <c r="C113" s="380"/>
      <c r="D113" s="381"/>
      <c r="E113" s="375"/>
      <c r="F113" s="378"/>
      <c r="G113" s="382"/>
      <c r="H113" s="382"/>
      <c r="I113" s="382"/>
      <c r="J113" s="379"/>
      <c r="K113" s="375"/>
      <c r="L113" s="375"/>
    </row>
    <row r="114" spans="1:12" ht="15.75" customHeight="1">
      <c r="A114" s="375"/>
      <c r="B114" s="380"/>
      <c r="C114" s="380"/>
      <c r="D114" s="381"/>
      <c r="E114" s="375"/>
      <c r="F114" s="378"/>
      <c r="G114" s="382"/>
      <c r="H114" s="382"/>
      <c r="I114" s="382"/>
      <c r="J114" s="379"/>
      <c r="K114" s="375"/>
      <c r="L114" s="375"/>
    </row>
    <row r="115" spans="1:12" ht="15.75" customHeight="1">
      <c r="A115" s="375"/>
      <c r="B115" s="380"/>
      <c r="C115" s="380"/>
      <c r="D115" s="381"/>
      <c r="E115" s="375"/>
      <c r="F115" s="378"/>
      <c r="G115" s="382"/>
      <c r="H115" s="382"/>
      <c r="I115" s="382"/>
      <c r="J115" s="379"/>
      <c r="K115" s="375"/>
      <c r="L115" s="375"/>
    </row>
    <row r="116" spans="1:12" ht="15.75" customHeight="1">
      <c r="A116" s="375"/>
      <c r="B116" s="380"/>
      <c r="C116" s="380"/>
      <c r="D116" s="381"/>
      <c r="E116" s="375"/>
      <c r="F116" s="378"/>
      <c r="G116" s="382"/>
      <c r="H116" s="382"/>
      <c r="I116" s="382"/>
      <c r="J116" s="379"/>
      <c r="K116" s="375"/>
      <c r="L116" s="375"/>
    </row>
    <row r="117" spans="1:12" ht="15.75" customHeight="1">
      <c r="A117" s="375"/>
      <c r="B117" s="380"/>
      <c r="C117" s="380"/>
      <c r="D117" s="381"/>
      <c r="E117" s="375"/>
      <c r="F117" s="378"/>
      <c r="G117" s="382"/>
      <c r="H117" s="382"/>
      <c r="I117" s="382"/>
      <c r="J117" s="379"/>
      <c r="K117" s="375"/>
      <c r="L117" s="375"/>
    </row>
    <row r="118" spans="1:12" ht="15.75" customHeight="1">
      <c r="A118" s="375"/>
      <c r="B118" s="380"/>
      <c r="C118" s="380"/>
      <c r="D118" s="381"/>
      <c r="E118" s="375"/>
      <c r="F118" s="378"/>
      <c r="G118" s="382"/>
      <c r="H118" s="382"/>
      <c r="I118" s="382"/>
      <c r="J118" s="379"/>
      <c r="K118" s="375"/>
      <c r="L118" s="375"/>
    </row>
    <row r="119" spans="1:12" ht="15.75" customHeight="1">
      <c r="A119" s="375"/>
      <c r="B119" s="380"/>
      <c r="C119" s="380"/>
      <c r="D119" s="381"/>
      <c r="E119" s="375"/>
      <c r="F119" s="378"/>
      <c r="G119" s="382"/>
      <c r="H119" s="382"/>
      <c r="I119" s="382"/>
      <c r="J119" s="379"/>
      <c r="K119" s="375"/>
      <c r="L119" s="375"/>
    </row>
    <row r="120" spans="1:12" ht="15.75" customHeight="1">
      <c r="A120" s="375"/>
      <c r="B120" s="380"/>
      <c r="C120" s="380"/>
      <c r="D120" s="381"/>
      <c r="E120" s="375"/>
      <c r="F120" s="378"/>
      <c r="G120" s="382"/>
      <c r="H120" s="382"/>
      <c r="I120" s="382"/>
      <c r="J120" s="379"/>
      <c r="K120" s="375"/>
      <c r="L120" s="375"/>
    </row>
    <row r="121" spans="1:12" ht="15.75" customHeight="1">
      <c r="A121" s="375"/>
      <c r="B121" s="380"/>
      <c r="C121" s="380"/>
      <c r="D121" s="381"/>
      <c r="E121" s="375"/>
      <c r="F121" s="378"/>
      <c r="G121" s="382"/>
      <c r="H121" s="382"/>
      <c r="I121" s="382"/>
      <c r="J121" s="379"/>
      <c r="K121" s="375"/>
      <c r="L121" s="375"/>
    </row>
    <row r="122" spans="1:12" ht="15.75" customHeight="1">
      <c r="A122" s="375"/>
      <c r="B122" s="380"/>
      <c r="C122" s="380"/>
      <c r="D122" s="381"/>
      <c r="E122" s="375"/>
      <c r="F122" s="378"/>
      <c r="G122" s="382"/>
      <c r="H122" s="382"/>
      <c r="I122" s="382"/>
      <c r="J122" s="379"/>
      <c r="K122" s="375"/>
      <c r="L122" s="375"/>
    </row>
    <row r="123" spans="1:12" ht="15.75" customHeight="1">
      <c r="A123" s="375"/>
      <c r="B123" s="380"/>
      <c r="C123" s="380"/>
      <c r="D123" s="381"/>
      <c r="E123" s="375"/>
      <c r="F123" s="378"/>
      <c r="G123" s="382"/>
      <c r="H123" s="382"/>
      <c r="I123" s="382"/>
      <c r="J123" s="379"/>
      <c r="K123" s="375"/>
      <c r="L123" s="375"/>
    </row>
    <row r="124" spans="1:12" ht="15.75" customHeight="1">
      <c r="A124" s="375"/>
      <c r="B124" s="380"/>
      <c r="C124" s="380"/>
      <c r="D124" s="381"/>
      <c r="E124" s="375"/>
      <c r="F124" s="378"/>
      <c r="G124" s="382"/>
      <c r="H124" s="382"/>
      <c r="I124" s="382"/>
      <c r="J124" s="379"/>
      <c r="K124" s="375"/>
      <c r="L124" s="375"/>
    </row>
    <row r="125" spans="1:12" ht="15.75" customHeight="1">
      <c r="A125" s="375"/>
      <c r="B125" s="380"/>
      <c r="C125" s="380"/>
      <c r="D125" s="381"/>
      <c r="E125" s="375"/>
      <c r="F125" s="378"/>
      <c r="G125" s="382"/>
      <c r="H125" s="382"/>
      <c r="I125" s="382"/>
      <c r="J125" s="379"/>
      <c r="K125" s="375"/>
      <c r="L125" s="375"/>
    </row>
    <row r="126" spans="1:12" ht="15.75" customHeight="1">
      <c r="A126" s="375"/>
      <c r="B126" s="380"/>
      <c r="C126" s="380"/>
      <c r="D126" s="381"/>
      <c r="E126" s="375"/>
      <c r="F126" s="378"/>
      <c r="G126" s="382"/>
      <c r="H126" s="382"/>
      <c r="I126" s="382"/>
      <c r="J126" s="379"/>
      <c r="K126" s="375"/>
      <c r="L126" s="375"/>
    </row>
    <row r="127" spans="1:12" ht="15.75" customHeight="1">
      <c r="A127" s="375"/>
      <c r="B127" s="380"/>
      <c r="C127" s="380"/>
      <c r="D127" s="381"/>
      <c r="E127" s="375"/>
      <c r="F127" s="378"/>
      <c r="G127" s="382"/>
      <c r="H127" s="382"/>
      <c r="I127" s="382"/>
      <c r="J127" s="379"/>
      <c r="K127" s="375"/>
      <c r="L127" s="375"/>
    </row>
    <row r="128" spans="1:12" ht="15.75" customHeight="1">
      <c r="A128" s="375"/>
      <c r="B128" s="380"/>
      <c r="C128" s="380"/>
      <c r="D128" s="381"/>
      <c r="E128" s="375"/>
      <c r="F128" s="378"/>
      <c r="G128" s="382"/>
      <c r="H128" s="382"/>
      <c r="I128" s="382"/>
      <c r="J128" s="379"/>
      <c r="K128" s="375"/>
      <c r="L128" s="375"/>
    </row>
    <row r="129" spans="1:12" ht="15.75" customHeight="1">
      <c r="A129" s="375"/>
      <c r="B129" s="380"/>
      <c r="C129" s="380"/>
      <c r="D129" s="381"/>
      <c r="E129" s="375"/>
      <c r="F129" s="378"/>
      <c r="G129" s="382"/>
      <c r="H129" s="382"/>
      <c r="I129" s="382"/>
      <c r="J129" s="379"/>
      <c r="K129" s="375"/>
      <c r="L129" s="375"/>
    </row>
    <row r="130" spans="1:12" ht="15.75" customHeight="1">
      <c r="A130" s="375"/>
      <c r="B130" s="380"/>
      <c r="C130" s="380"/>
      <c r="D130" s="381"/>
      <c r="E130" s="375"/>
      <c r="F130" s="378"/>
      <c r="G130" s="382"/>
      <c r="H130" s="382"/>
      <c r="I130" s="382"/>
      <c r="J130" s="379"/>
      <c r="K130" s="375"/>
      <c r="L130" s="375"/>
    </row>
    <row r="131" spans="1:12" ht="15.75" customHeight="1">
      <c r="A131" s="375"/>
      <c r="B131" s="380"/>
      <c r="C131" s="380"/>
      <c r="D131" s="381"/>
      <c r="E131" s="375"/>
      <c r="F131" s="378"/>
      <c r="G131" s="382"/>
      <c r="H131" s="382"/>
      <c r="I131" s="382"/>
      <c r="J131" s="379"/>
      <c r="K131" s="375"/>
      <c r="L131" s="375"/>
    </row>
    <row r="132" spans="1:12" ht="15.75" customHeight="1">
      <c r="A132" s="375"/>
      <c r="B132" s="380"/>
      <c r="C132" s="380"/>
      <c r="D132" s="381"/>
      <c r="E132" s="375"/>
      <c r="F132" s="378"/>
      <c r="G132" s="382"/>
      <c r="H132" s="382"/>
      <c r="I132" s="382"/>
      <c r="J132" s="379"/>
      <c r="K132" s="375"/>
      <c r="L132" s="375"/>
    </row>
    <row r="133" spans="1:12" ht="15.75" customHeight="1">
      <c r="A133" s="375"/>
      <c r="B133" s="380"/>
      <c r="C133" s="380"/>
      <c r="D133" s="381"/>
      <c r="E133" s="375"/>
      <c r="F133" s="378"/>
      <c r="G133" s="382"/>
      <c r="H133" s="382"/>
      <c r="I133" s="382"/>
      <c r="J133" s="379"/>
      <c r="K133" s="375"/>
      <c r="L133" s="375"/>
    </row>
    <row r="134" spans="1:12" ht="15.75" customHeight="1">
      <c r="A134" s="375"/>
      <c r="B134" s="380"/>
      <c r="C134" s="380"/>
      <c r="D134" s="381"/>
      <c r="E134" s="375"/>
      <c r="F134" s="378"/>
      <c r="G134" s="382"/>
      <c r="H134" s="382"/>
      <c r="I134" s="382"/>
      <c r="J134" s="379"/>
      <c r="K134" s="375"/>
      <c r="L134" s="375"/>
    </row>
    <row r="135" spans="1:12" ht="15.75" customHeight="1">
      <c r="A135" s="375"/>
      <c r="B135" s="380"/>
      <c r="C135" s="380"/>
      <c r="D135" s="381"/>
      <c r="E135" s="375"/>
      <c r="F135" s="378"/>
      <c r="G135" s="382"/>
      <c r="H135" s="382"/>
      <c r="I135" s="382"/>
      <c r="J135" s="379"/>
      <c r="K135" s="375"/>
      <c r="L135" s="375"/>
    </row>
    <row r="136" spans="1:12" ht="15.75" customHeight="1">
      <c r="A136" s="375"/>
      <c r="B136" s="380"/>
      <c r="C136" s="380"/>
      <c r="D136" s="381"/>
      <c r="E136" s="375"/>
      <c r="F136" s="378"/>
      <c r="G136" s="382"/>
      <c r="H136" s="382"/>
      <c r="I136" s="382"/>
      <c r="J136" s="379"/>
      <c r="K136" s="375"/>
      <c r="L136" s="375"/>
    </row>
    <row r="137" spans="1:12" ht="15.75" customHeight="1">
      <c r="A137" s="375"/>
      <c r="B137" s="380"/>
      <c r="C137" s="380"/>
      <c r="D137" s="381"/>
      <c r="E137" s="375"/>
      <c r="F137" s="378"/>
      <c r="G137" s="382"/>
      <c r="H137" s="382"/>
      <c r="I137" s="382"/>
      <c r="J137" s="379"/>
      <c r="K137" s="375"/>
      <c r="L137" s="375"/>
    </row>
    <row r="138" spans="1:12" ht="15.75" customHeight="1">
      <c r="A138" s="375"/>
      <c r="B138" s="380"/>
      <c r="C138" s="380"/>
      <c r="D138" s="381"/>
      <c r="E138" s="375"/>
      <c r="F138" s="378"/>
      <c r="G138" s="382"/>
      <c r="H138" s="382"/>
      <c r="I138" s="382"/>
      <c r="J138" s="379"/>
      <c r="K138" s="375"/>
      <c r="L138" s="375"/>
    </row>
    <row r="139" spans="1:12" ht="15.75" customHeight="1">
      <c r="A139" s="375"/>
      <c r="B139" s="380"/>
      <c r="C139" s="380"/>
      <c r="D139" s="381"/>
      <c r="E139" s="375"/>
      <c r="F139" s="378"/>
      <c r="G139" s="382"/>
      <c r="H139" s="382"/>
      <c r="I139" s="382"/>
      <c r="J139" s="379"/>
      <c r="K139" s="375"/>
      <c r="L139" s="375"/>
    </row>
    <row r="140" spans="1:12" ht="15.75" customHeight="1">
      <c r="A140" s="375"/>
      <c r="B140" s="380"/>
      <c r="C140" s="380"/>
      <c r="D140" s="381"/>
      <c r="E140" s="375"/>
      <c r="F140" s="378"/>
      <c r="G140" s="382"/>
      <c r="H140" s="382"/>
      <c r="I140" s="382"/>
      <c r="J140" s="379"/>
      <c r="K140" s="375"/>
      <c r="L140" s="375"/>
    </row>
    <row r="141" spans="1:12" ht="15.75" customHeight="1">
      <c r="A141" s="375"/>
      <c r="B141" s="380"/>
      <c r="C141" s="380"/>
      <c r="D141" s="381"/>
      <c r="E141" s="375"/>
      <c r="F141" s="378"/>
      <c r="G141" s="382"/>
      <c r="H141" s="382"/>
      <c r="I141" s="382"/>
      <c r="J141" s="379"/>
      <c r="K141" s="375"/>
      <c r="L141" s="375"/>
    </row>
    <row r="142" spans="1:12" ht="15.75" customHeight="1">
      <c r="A142" s="375"/>
      <c r="B142" s="380"/>
      <c r="C142" s="380"/>
      <c r="D142" s="381"/>
      <c r="E142" s="375"/>
      <c r="F142" s="378"/>
      <c r="G142" s="382"/>
      <c r="H142" s="382"/>
      <c r="I142" s="382"/>
      <c r="J142" s="379"/>
      <c r="K142" s="375"/>
      <c r="L142" s="375"/>
    </row>
    <row r="143" spans="1:12" ht="15.75" customHeight="1">
      <c r="A143" s="375"/>
      <c r="B143" s="380"/>
      <c r="C143" s="380"/>
      <c r="D143" s="381"/>
      <c r="E143" s="375"/>
      <c r="F143" s="378"/>
      <c r="G143" s="382"/>
      <c r="H143" s="382"/>
      <c r="I143" s="382"/>
      <c r="J143" s="379"/>
      <c r="K143" s="375"/>
      <c r="L143" s="375"/>
    </row>
    <row r="144" spans="1:12" ht="15.75" customHeight="1">
      <c r="A144" s="375"/>
      <c r="B144" s="380"/>
      <c r="C144" s="380"/>
      <c r="D144" s="381"/>
      <c r="E144" s="375"/>
      <c r="F144" s="378"/>
      <c r="G144" s="382"/>
      <c r="H144" s="382"/>
      <c r="I144" s="382"/>
      <c r="J144" s="379"/>
      <c r="K144" s="375"/>
      <c r="L144" s="375"/>
    </row>
    <row r="145" spans="1:12" ht="15.75" customHeight="1">
      <c r="A145" s="375"/>
      <c r="B145" s="380"/>
      <c r="C145" s="380"/>
      <c r="D145" s="381"/>
      <c r="E145" s="375"/>
      <c r="F145" s="378"/>
      <c r="G145" s="382"/>
      <c r="H145" s="382"/>
      <c r="I145" s="382"/>
      <c r="J145" s="379"/>
      <c r="K145" s="375"/>
      <c r="L145" s="375"/>
    </row>
    <row r="146" spans="1:12" ht="15.75" customHeight="1">
      <c r="A146" s="375"/>
      <c r="B146" s="380"/>
      <c r="C146" s="380"/>
      <c r="D146" s="381"/>
      <c r="E146" s="375"/>
      <c r="F146" s="378"/>
      <c r="G146" s="382"/>
      <c r="H146" s="382"/>
      <c r="I146" s="382"/>
      <c r="J146" s="379"/>
      <c r="K146" s="375"/>
      <c r="L146" s="375"/>
    </row>
    <row r="147" spans="1:12" ht="15.75" customHeight="1">
      <c r="A147" s="375"/>
      <c r="B147" s="380"/>
      <c r="C147" s="380"/>
      <c r="D147" s="381"/>
      <c r="E147" s="375"/>
      <c r="F147" s="378"/>
      <c r="G147" s="382"/>
      <c r="H147" s="382"/>
      <c r="I147" s="382"/>
      <c r="J147" s="379"/>
      <c r="K147" s="375"/>
      <c r="L147" s="375"/>
    </row>
    <row r="148" spans="1:12" ht="15.75" customHeight="1">
      <c r="A148" s="375"/>
      <c r="B148" s="380"/>
      <c r="C148" s="380"/>
      <c r="D148" s="381"/>
      <c r="E148" s="375"/>
      <c r="F148" s="378"/>
      <c r="G148" s="382"/>
      <c r="H148" s="382"/>
      <c r="I148" s="382"/>
      <c r="J148" s="379"/>
      <c r="K148" s="375"/>
      <c r="L148" s="375"/>
    </row>
    <row r="149" spans="1:12" ht="15.75" customHeight="1">
      <c r="A149" s="375"/>
      <c r="B149" s="380"/>
      <c r="C149" s="380"/>
      <c r="D149" s="381"/>
      <c r="E149" s="375"/>
      <c r="F149" s="378"/>
      <c r="G149" s="382"/>
      <c r="H149" s="382"/>
      <c r="I149" s="382"/>
      <c r="J149" s="379"/>
      <c r="K149" s="375"/>
      <c r="L149" s="375"/>
    </row>
    <row r="150" spans="1:12" ht="15.75" customHeight="1">
      <c r="A150" s="375"/>
      <c r="B150" s="380"/>
      <c r="C150" s="380"/>
      <c r="D150" s="381"/>
      <c r="E150" s="375"/>
      <c r="F150" s="378"/>
      <c r="G150" s="382"/>
      <c r="H150" s="382"/>
      <c r="I150" s="382"/>
      <c r="J150" s="379"/>
      <c r="K150" s="375"/>
      <c r="L150" s="375"/>
    </row>
    <row r="151" spans="1:12" ht="15.75" customHeight="1">
      <c r="A151" s="375"/>
      <c r="B151" s="380"/>
      <c r="C151" s="380"/>
      <c r="D151" s="381"/>
      <c r="E151" s="375"/>
      <c r="F151" s="378"/>
      <c r="G151" s="382"/>
      <c r="H151" s="382"/>
      <c r="I151" s="382"/>
      <c r="J151" s="379"/>
      <c r="K151" s="375"/>
      <c r="L151" s="375"/>
    </row>
    <row r="152" spans="1:12" ht="15.75" customHeight="1">
      <c r="A152" s="375"/>
      <c r="B152" s="380"/>
      <c r="C152" s="380"/>
      <c r="D152" s="381"/>
      <c r="E152" s="375"/>
      <c r="F152" s="378"/>
      <c r="G152" s="382"/>
      <c r="H152" s="382"/>
      <c r="I152" s="382"/>
      <c r="J152" s="379"/>
      <c r="K152" s="375"/>
      <c r="L152" s="375"/>
    </row>
    <row r="153" spans="1:12" ht="15.75" customHeight="1">
      <c r="A153" s="375"/>
      <c r="B153" s="380"/>
      <c r="C153" s="380"/>
      <c r="D153" s="381"/>
      <c r="E153" s="375"/>
      <c r="F153" s="378"/>
      <c r="G153" s="382"/>
      <c r="H153" s="382"/>
      <c r="I153" s="382"/>
      <c r="J153" s="379"/>
      <c r="K153" s="375"/>
      <c r="L153" s="375"/>
    </row>
    <row r="154" spans="1:12" ht="15.75" customHeight="1">
      <c r="A154" s="375"/>
      <c r="B154" s="380"/>
      <c r="C154" s="380"/>
      <c r="D154" s="381"/>
      <c r="E154" s="375"/>
      <c r="F154" s="378"/>
      <c r="G154" s="382"/>
      <c r="H154" s="382"/>
      <c r="I154" s="382"/>
      <c r="J154" s="379"/>
      <c r="K154" s="375"/>
      <c r="L154" s="375"/>
    </row>
    <row r="155" spans="1:12" ht="15.75" customHeight="1">
      <c r="A155" s="375"/>
      <c r="B155" s="380"/>
      <c r="C155" s="380"/>
      <c r="D155" s="381"/>
      <c r="E155" s="375"/>
      <c r="F155" s="378"/>
      <c r="G155" s="382"/>
      <c r="H155" s="382"/>
      <c r="I155" s="382"/>
      <c r="J155" s="379"/>
      <c r="K155" s="375"/>
      <c r="L155" s="375"/>
    </row>
    <row r="156" spans="1:12" ht="15.75" customHeight="1">
      <c r="A156" s="375"/>
      <c r="B156" s="380"/>
      <c r="C156" s="380"/>
      <c r="D156" s="381"/>
      <c r="E156" s="375"/>
      <c r="F156" s="378"/>
      <c r="G156" s="382"/>
      <c r="H156" s="382"/>
      <c r="I156" s="382"/>
      <c r="J156" s="379"/>
      <c r="K156" s="375"/>
      <c r="L156" s="375"/>
    </row>
    <row r="157" spans="1:12" ht="15.75" customHeight="1">
      <c r="A157" s="375"/>
      <c r="B157" s="380"/>
      <c r="C157" s="380"/>
      <c r="D157" s="381"/>
      <c r="E157" s="375"/>
      <c r="F157" s="378"/>
      <c r="G157" s="382"/>
      <c r="H157" s="382"/>
      <c r="I157" s="382"/>
      <c r="J157" s="379"/>
      <c r="K157" s="375"/>
      <c r="L157" s="375"/>
    </row>
    <row r="158" spans="1:12" ht="15.75" customHeight="1">
      <c r="A158" s="375"/>
      <c r="B158" s="380"/>
      <c r="C158" s="380"/>
      <c r="D158" s="381"/>
      <c r="E158" s="375"/>
      <c r="F158" s="378"/>
      <c r="G158" s="382"/>
      <c r="H158" s="382"/>
      <c r="I158" s="382"/>
      <c r="J158" s="379"/>
      <c r="K158" s="375"/>
      <c r="L158" s="375"/>
    </row>
    <row r="159" spans="1:12" ht="15.75" customHeight="1">
      <c r="A159" s="375"/>
      <c r="B159" s="380"/>
      <c r="C159" s="380"/>
      <c r="D159" s="381"/>
      <c r="E159" s="375"/>
      <c r="F159" s="378"/>
      <c r="G159" s="382"/>
      <c r="H159" s="382"/>
      <c r="I159" s="382"/>
      <c r="J159" s="379"/>
      <c r="K159" s="375"/>
      <c r="L159" s="375"/>
    </row>
    <row r="160" spans="1:12" ht="15.75" customHeight="1">
      <c r="A160" s="375"/>
      <c r="B160" s="380"/>
      <c r="C160" s="380"/>
      <c r="D160" s="381"/>
      <c r="E160" s="375"/>
      <c r="F160" s="378"/>
      <c r="G160" s="382"/>
      <c r="H160" s="382"/>
      <c r="I160" s="382"/>
      <c r="J160" s="379"/>
      <c r="K160" s="375"/>
      <c r="L160" s="375"/>
    </row>
    <row r="161" spans="1:12" ht="15.75" customHeight="1">
      <c r="A161" s="375"/>
      <c r="B161" s="380"/>
      <c r="C161" s="380"/>
      <c r="D161" s="381"/>
      <c r="E161" s="375"/>
      <c r="F161" s="378"/>
      <c r="G161" s="382"/>
      <c r="H161" s="382"/>
      <c r="I161" s="382"/>
      <c r="J161" s="379"/>
      <c r="K161" s="375"/>
      <c r="L161" s="375"/>
    </row>
    <row r="162" spans="1:12" ht="15.75" customHeight="1">
      <c r="A162" s="375"/>
      <c r="B162" s="380"/>
      <c r="C162" s="380"/>
      <c r="D162" s="381"/>
      <c r="E162" s="375"/>
      <c r="F162" s="378"/>
      <c r="G162" s="382"/>
      <c r="H162" s="382"/>
      <c r="I162" s="382"/>
      <c r="J162" s="379"/>
      <c r="K162" s="375"/>
      <c r="L162" s="375"/>
    </row>
    <row r="163" spans="1:12" ht="15.75" customHeight="1">
      <c r="A163" s="375"/>
      <c r="B163" s="380"/>
      <c r="C163" s="380"/>
      <c r="D163" s="381"/>
      <c r="E163" s="375"/>
      <c r="F163" s="378"/>
      <c r="G163" s="382"/>
      <c r="H163" s="382"/>
      <c r="I163" s="382"/>
      <c r="J163" s="379"/>
      <c r="K163" s="375"/>
      <c r="L163" s="375"/>
    </row>
    <row r="164" spans="1:12" ht="15.75" customHeight="1">
      <c r="A164" s="375"/>
      <c r="B164" s="380"/>
      <c r="C164" s="380"/>
      <c r="D164" s="381"/>
      <c r="E164" s="375"/>
      <c r="F164" s="378"/>
      <c r="G164" s="382"/>
      <c r="H164" s="382"/>
      <c r="I164" s="382"/>
      <c r="J164" s="379"/>
      <c r="K164" s="375"/>
      <c r="L164" s="375"/>
    </row>
    <row r="165" spans="1:12" ht="15.75" customHeight="1">
      <c r="A165" s="375"/>
      <c r="B165" s="380"/>
      <c r="C165" s="380"/>
      <c r="D165" s="381"/>
      <c r="E165" s="375"/>
      <c r="F165" s="378"/>
      <c r="G165" s="382"/>
      <c r="H165" s="382"/>
      <c r="I165" s="382"/>
      <c r="J165" s="379"/>
      <c r="K165" s="375"/>
      <c r="L165" s="375"/>
    </row>
    <row r="166" spans="1:12" ht="15.75" customHeight="1">
      <c r="A166" s="375"/>
      <c r="B166" s="380"/>
      <c r="C166" s="380"/>
      <c r="D166" s="381"/>
      <c r="E166" s="375"/>
      <c r="F166" s="378"/>
      <c r="G166" s="382"/>
      <c r="H166" s="382"/>
      <c r="I166" s="382"/>
      <c r="J166" s="379"/>
      <c r="K166" s="375"/>
      <c r="L166" s="375"/>
    </row>
    <row r="167" spans="1:12" ht="15.75" customHeight="1">
      <c r="A167" s="375"/>
      <c r="B167" s="380"/>
      <c r="C167" s="380"/>
      <c r="D167" s="381"/>
      <c r="E167" s="375"/>
      <c r="F167" s="378"/>
      <c r="G167" s="382"/>
      <c r="H167" s="382"/>
      <c r="I167" s="382"/>
      <c r="J167" s="379"/>
      <c r="K167" s="375"/>
      <c r="L167" s="375"/>
    </row>
    <row r="168" spans="1:12" ht="15.75" customHeight="1">
      <c r="A168" s="375"/>
      <c r="B168" s="380"/>
      <c r="C168" s="380"/>
      <c r="D168" s="381"/>
      <c r="E168" s="375"/>
      <c r="F168" s="378"/>
      <c r="G168" s="382"/>
      <c r="H168" s="382"/>
      <c r="I168" s="382"/>
      <c r="J168" s="379"/>
      <c r="K168" s="375"/>
      <c r="L168" s="375"/>
    </row>
    <row r="169" spans="1:12" ht="15.75" customHeight="1">
      <c r="A169" s="375"/>
      <c r="B169" s="380"/>
      <c r="C169" s="380"/>
      <c r="D169" s="381"/>
      <c r="E169" s="375"/>
      <c r="F169" s="378"/>
      <c r="G169" s="382"/>
      <c r="H169" s="382"/>
      <c r="I169" s="382"/>
      <c r="J169" s="379"/>
      <c r="K169" s="375"/>
      <c r="L169" s="375"/>
    </row>
    <row r="170" spans="1:12" ht="15.75" customHeight="1">
      <c r="A170" s="375"/>
      <c r="B170" s="380"/>
      <c r="C170" s="380"/>
      <c r="D170" s="381"/>
      <c r="E170" s="375"/>
      <c r="F170" s="378"/>
      <c r="G170" s="382"/>
      <c r="H170" s="382"/>
      <c r="I170" s="382"/>
      <c r="J170" s="379"/>
      <c r="K170" s="375"/>
      <c r="L170" s="375"/>
    </row>
    <row r="171" spans="1:12" ht="15.75" customHeight="1">
      <c r="A171" s="375"/>
      <c r="B171" s="380"/>
      <c r="C171" s="380"/>
      <c r="D171" s="381"/>
      <c r="E171" s="375"/>
      <c r="F171" s="378"/>
      <c r="G171" s="382"/>
      <c r="H171" s="382"/>
      <c r="I171" s="382"/>
      <c r="J171" s="379"/>
      <c r="K171" s="375"/>
      <c r="L171" s="375"/>
    </row>
    <row r="172" spans="1:12" ht="15.75" customHeight="1">
      <c r="A172" s="375"/>
      <c r="B172" s="380"/>
      <c r="C172" s="380"/>
      <c r="D172" s="381"/>
      <c r="E172" s="375"/>
      <c r="F172" s="378"/>
      <c r="G172" s="382"/>
      <c r="H172" s="382"/>
      <c r="I172" s="382"/>
      <c r="J172" s="379"/>
      <c r="K172" s="375"/>
      <c r="L172" s="375"/>
    </row>
    <row r="173" spans="1:12" ht="15.75" customHeight="1">
      <c r="A173" s="375"/>
      <c r="B173" s="380"/>
      <c r="C173" s="380"/>
      <c r="D173" s="381"/>
      <c r="E173" s="375"/>
      <c r="F173" s="378"/>
      <c r="G173" s="382"/>
      <c r="H173" s="382"/>
      <c r="I173" s="382"/>
      <c r="J173" s="379"/>
      <c r="K173" s="375"/>
      <c r="L173" s="375"/>
    </row>
    <row r="174" spans="1:12" ht="15.75" customHeight="1">
      <c r="A174" s="375"/>
      <c r="B174" s="380"/>
      <c r="C174" s="380"/>
      <c r="D174" s="381"/>
      <c r="E174" s="375"/>
      <c r="F174" s="378"/>
      <c r="G174" s="382"/>
      <c r="H174" s="382"/>
      <c r="I174" s="382"/>
      <c r="J174" s="379"/>
      <c r="K174" s="375"/>
      <c r="L174" s="375"/>
    </row>
    <row r="175" spans="1:12" ht="15.75" customHeight="1">
      <c r="A175" s="375"/>
      <c r="B175" s="380"/>
      <c r="C175" s="380"/>
      <c r="D175" s="381"/>
      <c r="E175" s="375"/>
      <c r="F175" s="378"/>
      <c r="G175" s="382"/>
      <c r="H175" s="382"/>
      <c r="I175" s="382"/>
      <c r="J175" s="379"/>
      <c r="K175" s="375"/>
      <c r="L175" s="375"/>
    </row>
    <row r="176" spans="1:12" ht="15.75" customHeight="1">
      <c r="A176" s="375"/>
      <c r="B176" s="380"/>
      <c r="C176" s="380"/>
      <c r="D176" s="381"/>
      <c r="E176" s="375"/>
      <c r="F176" s="378"/>
      <c r="G176" s="382"/>
      <c r="H176" s="382"/>
      <c r="I176" s="382"/>
      <c r="J176" s="379"/>
      <c r="K176" s="375"/>
      <c r="L176" s="375"/>
    </row>
    <row r="177" spans="1:12" ht="15.75" customHeight="1">
      <c r="A177" s="375"/>
      <c r="B177" s="380"/>
      <c r="C177" s="380"/>
      <c r="D177" s="381"/>
      <c r="E177" s="375"/>
      <c r="F177" s="378"/>
      <c r="G177" s="382"/>
      <c r="H177" s="382"/>
      <c r="I177" s="382"/>
      <c r="J177" s="379"/>
      <c r="K177" s="375"/>
      <c r="L177" s="375"/>
    </row>
    <row r="178" spans="1:12" ht="15.75" customHeight="1">
      <c r="A178" s="375"/>
      <c r="B178" s="380"/>
      <c r="C178" s="380"/>
      <c r="D178" s="381"/>
      <c r="E178" s="375"/>
      <c r="F178" s="378"/>
      <c r="G178" s="382"/>
      <c r="H178" s="382"/>
      <c r="I178" s="382"/>
      <c r="J178" s="379"/>
      <c r="K178" s="375"/>
      <c r="L178" s="375"/>
    </row>
    <row r="179" spans="1:12" ht="15.75" customHeight="1">
      <c r="A179" s="375"/>
      <c r="B179" s="380"/>
      <c r="C179" s="380"/>
      <c r="D179" s="381"/>
      <c r="E179" s="375"/>
      <c r="F179" s="378"/>
      <c r="G179" s="382"/>
      <c r="H179" s="382"/>
      <c r="I179" s="382"/>
      <c r="J179" s="379"/>
      <c r="K179" s="375"/>
      <c r="L179" s="375"/>
    </row>
    <row r="180" spans="1:12" ht="15.75" customHeight="1">
      <c r="A180" s="375"/>
      <c r="B180" s="380"/>
      <c r="C180" s="380"/>
      <c r="D180" s="381"/>
      <c r="E180" s="375"/>
      <c r="F180" s="378"/>
      <c r="G180" s="382"/>
      <c r="H180" s="382"/>
      <c r="I180" s="382"/>
      <c r="J180" s="379"/>
      <c r="K180" s="375"/>
      <c r="L180" s="375"/>
    </row>
    <row r="181" spans="1:12" ht="15.75" customHeight="1">
      <c r="A181" s="375"/>
      <c r="B181" s="380"/>
      <c r="C181" s="380"/>
      <c r="D181" s="381"/>
      <c r="E181" s="375"/>
      <c r="F181" s="378"/>
      <c r="G181" s="382"/>
      <c r="H181" s="382"/>
      <c r="I181" s="382"/>
      <c r="J181" s="379"/>
      <c r="K181" s="375"/>
      <c r="L181" s="375"/>
    </row>
    <row r="182" spans="1:12" ht="15.75" customHeight="1">
      <c r="A182" s="375"/>
      <c r="B182" s="380"/>
      <c r="C182" s="380"/>
      <c r="D182" s="381"/>
      <c r="E182" s="375"/>
      <c r="F182" s="378"/>
      <c r="G182" s="382"/>
      <c r="H182" s="382"/>
      <c r="I182" s="382"/>
      <c r="J182" s="379"/>
      <c r="K182" s="375"/>
      <c r="L182" s="375"/>
    </row>
    <row r="183" spans="1:12" ht="15.75" customHeight="1">
      <c r="A183" s="375"/>
      <c r="B183" s="380"/>
      <c r="C183" s="380"/>
      <c r="D183" s="381"/>
      <c r="E183" s="375"/>
      <c r="F183" s="378"/>
      <c r="G183" s="382"/>
      <c r="H183" s="382"/>
      <c r="I183" s="382"/>
      <c r="J183" s="379"/>
      <c r="K183" s="375"/>
      <c r="L183" s="375"/>
    </row>
    <row r="184" spans="1:12" ht="15.75" customHeight="1">
      <c r="A184" s="375"/>
      <c r="B184" s="380"/>
      <c r="C184" s="380"/>
      <c r="D184" s="381"/>
      <c r="E184" s="375"/>
      <c r="F184" s="378"/>
      <c r="G184" s="382"/>
      <c r="H184" s="382"/>
      <c r="I184" s="382"/>
      <c r="J184" s="379"/>
      <c r="K184" s="375"/>
      <c r="L184" s="375"/>
    </row>
    <row r="185" spans="1:12" ht="15.75" customHeight="1">
      <c r="A185" s="375"/>
      <c r="B185" s="380"/>
      <c r="C185" s="380"/>
      <c r="D185" s="381"/>
      <c r="E185" s="375"/>
      <c r="F185" s="378"/>
      <c r="G185" s="382"/>
      <c r="H185" s="382"/>
      <c r="I185" s="382"/>
      <c r="J185" s="379"/>
      <c r="K185" s="375"/>
      <c r="L185" s="375"/>
    </row>
    <row r="186" spans="1:12" ht="15.75" customHeight="1">
      <c r="A186" s="375"/>
      <c r="B186" s="380"/>
      <c r="C186" s="380"/>
      <c r="D186" s="381"/>
      <c r="E186" s="375"/>
      <c r="F186" s="378"/>
      <c r="G186" s="382"/>
      <c r="H186" s="382"/>
      <c r="I186" s="382"/>
      <c r="J186" s="379"/>
      <c r="K186" s="375"/>
      <c r="L186" s="375"/>
    </row>
    <row r="187" spans="1:12" ht="15.75" customHeight="1">
      <c r="A187" s="375"/>
      <c r="B187" s="380"/>
      <c r="C187" s="380"/>
      <c r="D187" s="381"/>
      <c r="E187" s="375"/>
      <c r="F187" s="378"/>
      <c r="G187" s="382"/>
      <c r="H187" s="382"/>
      <c r="I187" s="382"/>
      <c r="J187" s="379"/>
      <c r="K187" s="375"/>
      <c r="L187" s="375"/>
    </row>
    <row r="188" spans="1:12" ht="15.75" customHeight="1">
      <c r="A188" s="375"/>
      <c r="B188" s="380"/>
      <c r="C188" s="380"/>
      <c r="D188" s="381"/>
      <c r="E188" s="375"/>
      <c r="F188" s="378"/>
      <c r="G188" s="382"/>
      <c r="H188" s="382"/>
      <c r="I188" s="382"/>
      <c r="J188" s="379"/>
      <c r="K188" s="375"/>
      <c r="L188" s="375"/>
    </row>
    <row r="189" spans="1:12" ht="15.75" customHeight="1">
      <c r="A189" s="375"/>
      <c r="B189" s="380"/>
      <c r="C189" s="380"/>
      <c r="D189" s="381"/>
      <c r="E189" s="375"/>
      <c r="F189" s="378"/>
      <c r="G189" s="382"/>
      <c r="H189" s="382"/>
      <c r="I189" s="382"/>
      <c r="J189" s="379"/>
      <c r="K189" s="375"/>
      <c r="L189" s="375"/>
    </row>
    <row r="190" spans="1:12" ht="15.75" customHeight="1">
      <c r="A190" s="375"/>
      <c r="B190" s="380"/>
      <c r="C190" s="380"/>
      <c r="D190" s="381"/>
      <c r="E190" s="375"/>
      <c r="F190" s="378"/>
      <c r="G190" s="382"/>
      <c r="H190" s="382"/>
      <c r="I190" s="382"/>
      <c r="J190" s="379"/>
      <c r="K190" s="375"/>
      <c r="L190" s="375"/>
    </row>
    <row r="191" spans="1:12" ht="15.75" customHeight="1">
      <c r="A191" s="375"/>
      <c r="B191" s="380"/>
      <c r="C191" s="380"/>
      <c r="D191" s="381"/>
      <c r="E191" s="375"/>
      <c r="F191" s="378"/>
      <c r="G191" s="382"/>
      <c r="H191" s="382"/>
      <c r="I191" s="382"/>
      <c r="J191" s="379"/>
      <c r="K191" s="375"/>
      <c r="L191" s="375"/>
    </row>
    <row r="192" spans="1:12" ht="15.75" customHeight="1">
      <c r="A192" s="375"/>
      <c r="B192" s="380"/>
      <c r="C192" s="380"/>
      <c r="D192" s="381"/>
      <c r="E192" s="375"/>
      <c r="F192" s="378"/>
      <c r="G192" s="382"/>
      <c r="H192" s="382"/>
      <c r="I192" s="382"/>
      <c r="J192" s="379"/>
      <c r="K192" s="375"/>
      <c r="L192" s="375"/>
    </row>
    <row r="193" spans="1:12" ht="15.75" customHeight="1">
      <c r="A193" s="375"/>
      <c r="B193" s="380"/>
      <c r="C193" s="380"/>
      <c r="D193" s="381"/>
      <c r="E193" s="375"/>
      <c r="F193" s="378"/>
      <c r="G193" s="382"/>
      <c r="H193" s="382"/>
      <c r="I193" s="382"/>
      <c r="J193" s="379"/>
      <c r="K193" s="375"/>
      <c r="L193" s="375"/>
    </row>
    <row r="194" spans="1:12" ht="15.75" customHeight="1">
      <c r="A194" s="375"/>
      <c r="B194" s="380"/>
      <c r="C194" s="380"/>
      <c r="D194" s="381"/>
      <c r="E194" s="375"/>
      <c r="F194" s="378"/>
      <c r="G194" s="382"/>
      <c r="H194" s="382"/>
      <c r="I194" s="382"/>
      <c r="J194" s="379"/>
      <c r="K194" s="375"/>
      <c r="L194" s="375"/>
    </row>
    <row r="195" spans="1:12" ht="15.75" customHeight="1">
      <c r="A195" s="375"/>
      <c r="B195" s="380"/>
      <c r="C195" s="380"/>
      <c r="D195" s="381"/>
      <c r="E195" s="375"/>
      <c r="F195" s="378"/>
      <c r="G195" s="382"/>
      <c r="H195" s="382"/>
      <c r="I195" s="382"/>
      <c r="J195" s="379"/>
      <c r="K195" s="375"/>
      <c r="L195" s="375"/>
    </row>
    <row r="196" spans="1:12" ht="15.75" customHeight="1">
      <c r="A196" s="375"/>
      <c r="B196" s="380"/>
      <c r="C196" s="380"/>
      <c r="D196" s="381"/>
      <c r="E196" s="375"/>
      <c r="F196" s="378"/>
      <c r="G196" s="382"/>
      <c r="H196" s="382"/>
      <c r="I196" s="382"/>
      <c r="J196" s="379"/>
      <c r="K196" s="375"/>
      <c r="L196" s="375"/>
    </row>
    <row r="197" spans="1:12" ht="15.75" customHeight="1">
      <c r="A197" s="375"/>
      <c r="B197" s="380"/>
      <c r="C197" s="380"/>
      <c r="D197" s="381"/>
      <c r="E197" s="375"/>
      <c r="F197" s="378"/>
      <c r="G197" s="382"/>
      <c r="H197" s="382"/>
      <c r="I197" s="382"/>
      <c r="J197" s="379"/>
      <c r="K197" s="375"/>
      <c r="L197" s="375"/>
    </row>
    <row r="198" spans="1:12" ht="15.75" customHeight="1">
      <c r="A198" s="375"/>
      <c r="B198" s="380"/>
      <c r="C198" s="380"/>
      <c r="D198" s="381"/>
      <c r="E198" s="375"/>
      <c r="F198" s="378"/>
      <c r="G198" s="382"/>
      <c r="H198" s="382"/>
      <c r="I198" s="382"/>
      <c r="J198" s="379"/>
      <c r="K198" s="375"/>
      <c r="L198" s="375"/>
    </row>
    <row r="199" spans="1:12" ht="15.75" customHeight="1">
      <c r="A199" s="375"/>
      <c r="B199" s="380"/>
      <c r="C199" s="380"/>
      <c r="D199" s="381"/>
      <c r="E199" s="375"/>
      <c r="F199" s="378"/>
      <c r="G199" s="382"/>
      <c r="H199" s="382"/>
      <c r="I199" s="382"/>
      <c r="J199" s="379"/>
      <c r="K199" s="375"/>
      <c r="L199" s="375"/>
    </row>
    <row r="200" spans="1:12" ht="15.75" customHeight="1">
      <c r="A200" s="375"/>
      <c r="B200" s="380"/>
      <c r="C200" s="380"/>
      <c r="D200" s="381"/>
      <c r="E200" s="375"/>
      <c r="F200" s="378"/>
      <c r="G200" s="382"/>
      <c r="H200" s="382"/>
      <c r="I200" s="382"/>
      <c r="J200" s="379"/>
      <c r="K200" s="375"/>
      <c r="L200" s="375"/>
    </row>
    <row r="201" spans="1:12" ht="15.75" customHeight="1">
      <c r="A201" s="375"/>
      <c r="B201" s="380"/>
      <c r="C201" s="380"/>
      <c r="D201" s="381"/>
      <c r="E201" s="375"/>
      <c r="F201" s="378"/>
      <c r="G201" s="382"/>
      <c r="H201" s="382"/>
      <c r="I201" s="382"/>
      <c r="J201" s="379"/>
      <c r="K201" s="375"/>
      <c r="L201" s="375"/>
    </row>
    <row r="202" spans="1:12" ht="15.75" customHeight="1">
      <c r="A202" s="375"/>
      <c r="B202" s="380"/>
      <c r="C202" s="380"/>
      <c r="D202" s="381"/>
      <c r="E202" s="375"/>
      <c r="F202" s="378"/>
      <c r="G202" s="382"/>
      <c r="H202" s="382"/>
      <c r="I202" s="382"/>
      <c r="J202" s="379"/>
      <c r="K202" s="375"/>
      <c r="L202" s="375"/>
    </row>
    <row r="203" spans="1:12" ht="15.75" customHeight="1">
      <c r="A203" s="375"/>
      <c r="B203" s="380"/>
      <c r="C203" s="380"/>
      <c r="D203" s="381"/>
      <c r="E203" s="375"/>
      <c r="F203" s="378"/>
      <c r="G203" s="382"/>
      <c r="H203" s="382"/>
      <c r="I203" s="382"/>
      <c r="J203" s="379"/>
      <c r="K203" s="375"/>
      <c r="L203" s="375"/>
    </row>
    <row r="204" spans="1:12" ht="15.75" customHeight="1">
      <c r="A204" s="375"/>
      <c r="B204" s="380"/>
      <c r="C204" s="380"/>
      <c r="D204" s="381"/>
      <c r="E204" s="375"/>
      <c r="F204" s="378"/>
      <c r="G204" s="382"/>
      <c r="H204" s="382"/>
      <c r="I204" s="382"/>
      <c r="J204" s="379"/>
      <c r="K204" s="375"/>
      <c r="L204" s="375"/>
    </row>
    <row r="205" spans="1:12" ht="15.75" customHeight="1">
      <c r="A205" s="375"/>
      <c r="B205" s="380"/>
      <c r="C205" s="380"/>
      <c r="D205" s="381"/>
      <c r="E205" s="375"/>
      <c r="F205" s="378"/>
      <c r="G205" s="382"/>
      <c r="H205" s="382"/>
      <c r="I205" s="382"/>
      <c r="J205" s="379"/>
      <c r="K205" s="375"/>
      <c r="L205" s="375"/>
    </row>
    <row r="206" spans="1:12" ht="15.75" customHeight="1">
      <c r="A206" s="375"/>
      <c r="B206" s="380"/>
      <c r="C206" s="380"/>
      <c r="D206" s="381"/>
      <c r="E206" s="375"/>
      <c r="F206" s="378"/>
      <c r="G206" s="382"/>
      <c r="H206" s="382"/>
      <c r="I206" s="382"/>
      <c r="J206" s="379"/>
      <c r="K206" s="375"/>
      <c r="L206" s="375"/>
    </row>
    <row r="207" spans="1:12" ht="15.75" customHeight="1">
      <c r="A207" s="375"/>
      <c r="B207" s="380"/>
      <c r="C207" s="380"/>
      <c r="D207" s="381"/>
      <c r="E207" s="375"/>
      <c r="F207" s="378"/>
      <c r="G207" s="382"/>
      <c r="H207" s="382"/>
      <c r="I207" s="382"/>
      <c r="J207" s="379"/>
      <c r="K207" s="375"/>
      <c r="L207" s="375"/>
    </row>
    <row r="208" spans="1:12" ht="15.75" customHeight="1">
      <c r="A208" s="375"/>
      <c r="B208" s="380"/>
      <c r="C208" s="380"/>
      <c r="D208" s="381"/>
      <c r="E208" s="375"/>
      <c r="F208" s="378"/>
      <c r="G208" s="382"/>
      <c r="H208" s="382"/>
      <c r="I208" s="382"/>
      <c r="J208" s="379"/>
      <c r="K208" s="375"/>
      <c r="L208" s="375"/>
    </row>
    <row r="209" spans="1:12" ht="15.75" customHeight="1">
      <c r="A209" s="375"/>
      <c r="B209" s="380"/>
      <c r="C209" s="380"/>
      <c r="D209" s="381"/>
      <c r="E209" s="375"/>
      <c r="F209" s="378"/>
      <c r="G209" s="382"/>
      <c r="H209" s="382"/>
      <c r="I209" s="382"/>
      <c r="J209" s="379"/>
      <c r="K209" s="375"/>
      <c r="L209" s="375"/>
    </row>
    <row r="210" spans="1:12" ht="15.75" customHeight="1">
      <c r="A210" s="375"/>
      <c r="B210" s="380"/>
      <c r="C210" s="380"/>
      <c r="D210" s="381"/>
      <c r="E210" s="375"/>
      <c r="F210" s="378"/>
      <c r="G210" s="382"/>
      <c r="H210" s="382"/>
      <c r="I210" s="382"/>
      <c r="J210" s="379"/>
      <c r="K210" s="375"/>
      <c r="L210" s="375"/>
    </row>
    <row r="211" spans="1:12" ht="15.75" customHeight="1">
      <c r="A211" s="375"/>
      <c r="B211" s="380"/>
      <c r="C211" s="380"/>
      <c r="D211" s="381"/>
      <c r="E211" s="375"/>
      <c r="F211" s="378"/>
      <c r="G211" s="382"/>
      <c r="H211" s="382"/>
      <c r="I211" s="382"/>
      <c r="J211" s="379"/>
      <c r="K211" s="375"/>
      <c r="L211" s="375"/>
    </row>
    <row r="212" spans="1:12" ht="15.75" customHeight="1">
      <c r="A212" s="375"/>
      <c r="B212" s="380"/>
      <c r="C212" s="380"/>
      <c r="D212" s="381"/>
      <c r="E212" s="375"/>
      <c r="F212" s="378"/>
      <c r="G212" s="382"/>
      <c r="H212" s="382"/>
      <c r="I212" s="382"/>
      <c r="J212" s="379"/>
      <c r="K212" s="375"/>
      <c r="L212" s="375"/>
    </row>
    <row r="213" spans="1:12" ht="15.75" customHeight="1">
      <c r="A213" s="375"/>
      <c r="B213" s="380"/>
      <c r="C213" s="380"/>
      <c r="D213" s="381"/>
      <c r="E213" s="375"/>
      <c r="F213" s="378"/>
      <c r="G213" s="382"/>
      <c r="H213" s="382"/>
      <c r="I213" s="382"/>
      <c r="J213" s="379"/>
      <c r="K213" s="375"/>
      <c r="L213" s="375"/>
    </row>
    <row r="214" spans="1:12" ht="15.75" customHeight="1">
      <c r="A214" s="375"/>
      <c r="B214" s="380"/>
      <c r="C214" s="380"/>
      <c r="D214" s="381"/>
      <c r="E214" s="375"/>
      <c r="F214" s="378"/>
      <c r="G214" s="382"/>
      <c r="H214" s="382"/>
      <c r="I214" s="382"/>
      <c r="J214" s="379"/>
      <c r="K214" s="375"/>
      <c r="L214" s="375"/>
    </row>
    <row r="215" spans="1:12" ht="15.75" customHeight="1">
      <c r="A215" s="375"/>
      <c r="B215" s="380"/>
      <c r="C215" s="380"/>
      <c r="D215" s="381"/>
      <c r="E215" s="375"/>
      <c r="F215" s="378"/>
      <c r="G215" s="382"/>
      <c r="H215" s="382"/>
      <c r="I215" s="382"/>
      <c r="J215" s="379"/>
      <c r="K215" s="375"/>
      <c r="L215" s="375"/>
    </row>
    <row r="216" spans="1:12" ht="15.75" customHeight="1">
      <c r="A216" s="375"/>
      <c r="B216" s="380"/>
      <c r="C216" s="380"/>
      <c r="D216" s="381"/>
      <c r="E216" s="375"/>
      <c r="F216" s="378"/>
      <c r="G216" s="382"/>
      <c r="H216" s="382"/>
      <c r="I216" s="382"/>
      <c r="J216" s="379"/>
      <c r="K216" s="375"/>
      <c r="L216" s="375"/>
    </row>
    <row r="217" spans="1:12" ht="15.75" customHeight="1">
      <c r="A217" s="375"/>
      <c r="B217" s="380"/>
      <c r="C217" s="380"/>
      <c r="D217" s="381"/>
      <c r="E217" s="375"/>
      <c r="F217" s="378"/>
      <c r="G217" s="382"/>
      <c r="H217" s="382"/>
      <c r="I217" s="382"/>
      <c r="J217" s="379"/>
      <c r="K217" s="375"/>
      <c r="L217" s="375"/>
    </row>
    <row r="218" spans="1:12" ht="15.75" customHeight="1">
      <c r="A218" s="375"/>
      <c r="B218" s="380"/>
      <c r="C218" s="380"/>
      <c r="D218" s="381"/>
      <c r="E218" s="375"/>
      <c r="F218" s="378"/>
      <c r="G218" s="382"/>
      <c r="H218" s="382"/>
      <c r="I218" s="382"/>
      <c r="J218" s="379"/>
      <c r="K218" s="375"/>
      <c r="L218" s="375"/>
    </row>
    <row r="219" spans="1:12" ht="15.75" customHeight="1">
      <c r="A219" s="375"/>
      <c r="B219" s="380"/>
      <c r="C219" s="380"/>
      <c r="D219" s="381"/>
      <c r="E219" s="375"/>
      <c r="F219" s="378"/>
      <c r="G219" s="382"/>
      <c r="H219" s="382"/>
      <c r="I219" s="382"/>
      <c r="J219" s="379"/>
      <c r="K219" s="375"/>
      <c r="L219" s="375"/>
    </row>
    <row r="220" spans="1:12" ht="15.75" customHeight="1">
      <c r="A220" s="375"/>
      <c r="B220" s="380"/>
      <c r="C220" s="380"/>
      <c r="D220" s="381"/>
      <c r="E220" s="375"/>
      <c r="F220" s="378"/>
      <c r="G220" s="382"/>
      <c r="H220" s="382"/>
      <c r="I220" s="382"/>
      <c r="J220" s="379"/>
      <c r="K220" s="375"/>
      <c r="L220" s="375"/>
    </row>
    <row r="221" spans="1:12" ht="15.75" customHeight="1">
      <c r="A221" s="375"/>
      <c r="B221" s="380"/>
      <c r="C221" s="380"/>
      <c r="D221" s="381"/>
      <c r="E221" s="375"/>
      <c r="F221" s="378"/>
      <c r="G221" s="382"/>
      <c r="H221" s="382"/>
      <c r="I221" s="382"/>
      <c r="J221" s="379"/>
      <c r="K221" s="375"/>
      <c r="L221" s="375"/>
    </row>
    <row r="222" spans="1:12" ht="15.75" customHeight="1">
      <c r="A222" s="375"/>
      <c r="B222" s="380"/>
      <c r="C222" s="380"/>
      <c r="D222" s="381"/>
      <c r="E222" s="375"/>
      <c r="F222" s="378"/>
      <c r="G222" s="382"/>
      <c r="H222" s="382"/>
      <c r="I222" s="382"/>
      <c r="J222" s="379"/>
      <c r="K222" s="375"/>
      <c r="L222" s="375"/>
    </row>
    <row r="223" spans="1:12" ht="15.75" customHeight="1">
      <c r="A223" s="375"/>
      <c r="B223" s="380"/>
      <c r="C223" s="380"/>
      <c r="D223" s="381"/>
      <c r="E223" s="375"/>
      <c r="F223" s="378"/>
      <c r="G223" s="382"/>
      <c r="H223" s="382"/>
      <c r="I223" s="382"/>
      <c r="J223" s="379"/>
      <c r="K223" s="375"/>
      <c r="L223" s="375"/>
    </row>
    <row r="224" spans="1:12" ht="15.75" customHeight="1">
      <c r="A224" s="375"/>
      <c r="B224" s="380"/>
      <c r="C224" s="380"/>
      <c r="D224" s="381"/>
      <c r="E224" s="375"/>
      <c r="F224" s="378"/>
      <c r="G224" s="382"/>
      <c r="H224" s="382"/>
      <c r="I224" s="382"/>
      <c r="J224" s="379"/>
      <c r="K224" s="375"/>
      <c r="L224" s="375"/>
    </row>
    <row r="225" spans="1:12" ht="15.75" customHeight="1">
      <c r="A225" s="375"/>
      <c r="B225" s="380"/>
      <c r="C225" s="380"/>
      <c r="D225" s="381"/>
      <c r="E225" s="375"/>
      <c r="F225" s="378"/>
      <c r="G225" s="382"/>
      <c r="H225" s="382"/>
      <c r="I225" s="382"/>
      <c r="J225" s="379"/>
      <c r="K225" s="375"/>
      <c r="L225" s="375"/>
    </row>
    <row r="226" spans="1:12" ht="15.75" customHeight="1">
      <c r="A226" s="375"/>
      <c r="B226" s="380"/>
      <c r="C226" s="380"/>
      <c r="D226" s="381"/>
      <c r="E226" s="375"/>
      <c r="F226" s="378"/>
      <c r="G226" s="382"/>
      <c r="H226" s="382"/>
      <c r="I226" s="382"/>
      <c r="J226" s="379"/>
      <c r="K226" s="375"/>
      <c r="L226" s="375"/>
    </row>
    <row r="227" spans="1:12" ht="15.75" customHeight="1">
      <c r="A227" s="375"/>
      <c r="B227" s="380"/>
      <c r="C227" s="380"/>
      <c r="D227" s="381"/>
      <c r="E227" s="375"/>
      <c r="F227" s="378"/>
      <c r="G227" s="382"/>
      <c r="H227" s="382"/>
      <c r="I227" s="382"/>
      <c r="J227" s="379"/>
      <c r="K227" s="375"/>
      <c r="L227" s="375"/>
    </row>
    <row r="228" spans="1:12" ht="15.75" customHeight="1">
      <c r="A228" s="375"/>
      <c r="B228" s="380"/>
      <c r="C228" s="380"/>
      <c r="D228" s="381"/>
      <c r="E228" s="375"/>
      <c r="F228" s="378"/>
      <c r="G228" s="382"/>
      <c r="H228" s="382"/>
      <c r="I228" s="382"/>
      <c r="J228" s="379"/>
      <c r="K228" s="375"/>
      <c r="L228" s="375"/>
    </row>
    <row r="229" spans="1:12" ht="15.75" customHeight="1">
      <c r="A229" s="375"/>
      <c r="B229" s="380"/>
      <c r="C229" s="380"/>
      <c r="D229" s="381"/>
      <c r="E229" s="375"/>
      <c r="F229" s="378"/>
      <c r="G229" s="382"/>
      <c r="H229" s="382"/>
      <c r="I229" s="382"/>
      <c r="J229" s="379"/>
      <c r="K229" s="375"/>
      <c r="L229" s="375"/>
    </row>
    <row r="230" spans="1:12" ht="15.75" customHeight="1">
      <c r="A230" s="375"/>
      <c r="B230" s="380"/>
      <c r="C230" s="380"/>
      <c r="D230" s="381"/>
      <c r="E230" s="375"/>
      <c r="F230" s="378"/>
      <c r="G230" s="382"/>
      <c r="H230" s="382"/>
      <c r="I230" s="382"/>
      <c r="J230" s="379"/>
      <c r="K230" s="375"/>
      <c r="L230" s="375"/>
    </row>
    <row r="231" spans="1:12" ht="15.75" customHeight="1">
      <c r="A231" s="375"/>
      <c r="B231" s="380"/>
      <c r="C231" s="380"/>
      <c r="D231" s="381"/>
      <c r="E231" s="375"/>
      <c r="F231" s="378"/>
      <c r="G231" s="382"/>
      <c r="H231" s="382"/>
      <c r="I231" s="382"/>
      <c r="J231" s="379"/>
      <c r="K231" s="375"/>
      <c r="L231" s="375"/>
    </row>
    <row r="232" spans="1:12" ht="15.75" customHeight="1">
      <c r="A232" s="375"/>
      <c r="B232" s="380"/>
      <c r="C232" s="380"/>
      <c r="D232" s="381"/>
      <c r="E232" s="375"/>
      <c r="F232" s="378"/>
      <c r="G232" s="382"/>
      <c r="H232" s="382"/>
      <c r="I232" s="382"/>
      <c r="J232" s="379"/>
      <c r="K232" s="375"/>
      <c r="L232" s="375"/>
    </row>
    <row r="233" spans="1:12" ht="15.75" customHeight="1">
      <c r="A233" s="375"/>
      <c r="B233" s="380"/>
      <c r="C233" s="380"/>
      <c r="D233" s="381"/>
      <c r="E233" s="375"/>
      <c r="F233" s="378"/>
      <c r="G233" s="382"/>
      <c r="H233" s="382"/>
      <c r="I233" s="382"/>
      <c r="J233" s="379"/>
      <c r="K233" s="375"/>
      <c r="L233" s="375"/>
    </row>
    <row r="234" spans="1:12" ht="15.75" customHeight="1">
      <c r="A234" s="375"/>
      <c r="B234" s="380"/>
      <c r="C234" s="380"/>
      <c r="D234" s="381"/>
      <c r="E234" s="375"/>
      <c r="F234" s="378"/>
      <c r="G234" s="382"/>
      <c r="H234" s="382"/>
      <c r="I234" s="382"/>
      <c r="J234" s="379"/>
      <c r="K234" s="375"/>
      <c r="L234" s="375"/>
    </row>
    <row r="235" spans="1:12" ht="15.75" customHeight="1">
      <c r="A235" s="375"/>
      <c r="B235" s="380"/>
      <c r="C235" s="380"/>
      <c r="D235" s="381"/>
      <c r="E235" s="375"/>
      <c r="F235" s="378"/>
      <c r="G235" s="382"/>
      <c r="H235" s="382"/>
      <c r="I235" s="382"/>
      <c r="J235" s="379"/>
      <c r="K235" s="375"/>
      <c r="L235" s="375"/>
    </row>
    <row r="236" spans="1:12" ht="15.75" customHeight="1">
      <c r="A236" s="375"/>
      <c r="B236" s="380"/>
      <c r="C236" s="380"/>
      <c r="D236" s="381"/>
      <c r="E236" s="375"/>
      <c r="F236" s="378"/>
      <c r="G236" s="382"/>
      <c r="H236" s="382"/>
      <c r="I236" s="382"/>
      <c r="J236" s="379"/>
      <c r="K236" s="375"/>
      <c r="L236" s="375"/>
    </row>
    <row r="237" spans="1:12" ht="15.75" customHeight="1">
      <c r="A237" s="375"/>
      <c r="B237" s="380"/>
      <c r="C237" s="380"/>
      <c r="D237" s="381"/>
      <c r="E237" s="375"/>
      <c r="F237" s="378"/>
      <c r="G237" s="382"/>
      <c r="H237" s="382"/>
      <c r="I237" s="382"/>
      <c r="J237" s="379"/>
      <c r="K237" s="375"/>
      <c r="L237" s="375"/>
    </row>
    <row r="238" spans="1:12" ht="15.75" customHeight="1">
      <c r="A238" s="375"/>
      <c r="B238" s="380"/>
      <c r="C238" s="380"/>
      <c r="D238" s="381"/>
      <c r="E238" s="375"/>
      <c r="F238" s="378"/>
      <c r="G238" s="382"/>
      <c r="H238" s="382"/>
      <c r="I238" s="382"/>
      <c r="J238" s="379"/>
      <c r="K238" s="375"/>
      <c r="L238" s="375"/>
    </row>
    <row r="239" spans="1:12" ht="15.75" customHeight="1">
      <c r="A239" s="375"/>
      <c r="B239" s="380"/>
      <c r="C239" s="380"/>
      <c r="D239" s="381"/>
      <c r="E239" s="375"/>
      <c r="F239" s="378"/>
      <c r="G239" s="382"/>
      <c r="H239" s="382"/>
      <c r="I239" s="382"/>
      <c r="J239" s="379"/>
      <c r="K239" s="375"/>
      <c r="L239" s="375"/>
    </row>
    <row r="240" spans="1:12" ht="15.75" customHeight="1">
      <c r="A240" s="375"/>
      <c r="B240" s="380"/>
      <c r="C240" s="380"/>
      <c r="D240" s="381"/>
      <c r="E240" s="375"/>
      <c r="F240" s="378"/>
      <c r="G240" s="382"/>
      <c r="H240" s="382"/>
      <c r="I240" s="382"/>
      <c r="J240" s="379"/>
      <c r="K240" s="375"/>
      <c r="L240" s="375"/>
    </row>
    <row r="241" spans="1:12" ht="15.75" customHeight="1">
      <c r="A241" s="375"/>
      <c r="B241" s="380"/>
      <c r="C241" s="380"/>
      <c r="D241" s="381"/>
      <c r="E241" s="375"/>
      <c r="F241" s="378"/>
      <c r="G241" s="382"/>
      <c r="H241" s="382"/>
      <c r="I241" s="382"/>
      <c r="J241" s="379"/>
      <c r="K241" s="375"/>
      <c r="L241" s="375"/>
    </row>
    <row r="242" spans="1:12" ht="15.75" customHeight="1">
      <c r="A242" s="375"/>
      <c r="B242" s="380"/>
      <c r="C242" s="380"/>
      <c r="D242" s="381"/>
      <c r="E242" s="375"/>
      <c r="F242" s="378"/>
      <c r="G242" s="382"/>
      <c r="H242" s="382"/>
      <c r="I242" s="382"/>
      <c r="J242" s="379"/>
      <c r="K242" s="375"/>
      <c r="L242" s="375"/>
    </row>
    <row r="243" spans="1:12" ht="15.75" customHeight="1">
      <c r="A243" s="375"/>
      <c r="B243" s="380"/>
      <c r="C243" s="380"/>
      <c r="D243" s="381"/>
      <c r="E243" s="375"/>
      <c r="F243" s="378"/>
      <c r="G243" s="382"/>
      <c r="H243" s="382"/>
      <c r="I243" s="382"/>
      <c r="J243" s="379"/>
      <c r="K243" s="375"/>
      <c r="L243" s="375"/>
    </row>
    <row r="244" spans="1:12" ht="15.75" customHeight="1">
      <c r="A244" s="375"/>
      <c r="B244" s="380"/>
      <c r="C244" s="380"/>
      <c r="D244" s="381"/>
      <c r="E244" s="375"/>
      <c r="F244" s="378"/>
      <c r="G244" s="382"/>
      <c r="H244" s="382"/>
      <c r="I244" s="382"/>
      <c r="J244" s="379"/>
      <c r="K244" s="375"/>
      <c r="L244" s="375"/>
    </row>
    <row r="245" spans="1:12" ht="15.75" customHeight="1">
      <c r="A245" s="375"/>
      <c r="B245" s="380"/>
      <c r="C245" s="380"/>
      <c r="D245" s="381"/>
      <c r="E245" s="375"/>
      <c r="F245" s="378"/>
      <c r="G245" s="382"/>
      <c r="H245" s="382"/>
      <c r="I245" s="382"/>
      <c r="J245" s="379"/>
      <c r="K245" s="375"/>
      <c r="L245" s="375"/>
    </row>
    <row r="246" spans="1:12" ht="15.75" customHeight="1">
      <c r="A246" s="375"/>
      <c r="B246" s="380"/>
      <c r="C246" s="380"/>
      <c r="D246" s="381"/>
      <c r="E246" s="375"/>
      <c r="F246" s="378"/>
      <c r="G246" s="382"/>
      <c r="H246" s="382"/>
      <c r="I246" s="382"/>
      <c r="J246" s="379"/>
      <c r="K246" s="375"/>
      <c r="L246" s="375"/>
    </row>
    <row r="247" spans="1:12" ht="15.75" customHeight="1">
      <c r="A247" s="375"/>
      <c r="B247" s="380"/>
      <c r="C247" s="380"/>
      <c r="D247" s="381"/>
      <c r="E247" s="375"/>
      <c r="F247" s="378"/>
      <c r="G247" s="382"/>
      <c r="H247" s="382"/>
      <c r="I247" s="382"/>
      <c r="J247" s="379"/>
      <c r="K247" s="375"/>
      <c r="L247" s="375"/>
    </row>
    <row r="248" spans="1:12" ht="15.75" customHeight="1">
      <c r="A248" s="375"/>
      <c r="B248" s="380"/>
      <c r="C248" s="380"/>
      <c r="D248" s="381"/>
      <c r="E248" s="375"/>
      <c r="F248" s="378"/>
      <c r="G248" s="382"/>
      <c r="H248" s="382"/>
      <c r="I248" s="382"/>
      <c r="J248" s="379"/>
      <c r="K248" s="375"/>
      <c r="L248" s="375"/>
    </row>
    <row r="249" spans="1:12" ht="15.75" customHeight="1">
      <c r="A249" s="375"/>
      <c r="B249" s="380"/>
      <c r="C249" s="380"/>
      <c r="D249" s="381"/>
      <c r="E249" s="375"/>
      <c r="F249" s="378"/>
      <c r="G249" s="382"/>
      <c r="H249" s="382"/>
      <c r="I249" s="382"/>
      <c r="J249" s="379"/>
      <c r="K249" s="375"/>
      <c r="L249" s="375"/>
    </row>
    <row r="250" spans="1:12" ht="15.75" customHeight="1">
      <c r="A250" s="375"/>
      <c r="B250" s="380"/>
      <c r="C250" s="380"/>
      <c r="D250" s="381"/>
      <c r="E250" s="375"/>
      <c r="F250" s="378"/>
      <c r="G250" s="382"/>
      <c r="H250" s="382"/>
      <c r="I250" s="382"/>
      <c r="J250" s="379"/>
      <c r="K250" s="375"/>
      <c r="L250" s="375"/>
    </row>
    <row r="251" spans="1:12" ht="15.75" customHeight="1">
      <c r="A251" s="375"/>
      <c r="B251" s="380"/>
      <c r="C251" s="380"/>
      <c r="D251" s="381"/>
      <c r="E251" s="375"/>
      <c r="F251" s="378"/>
      <c r="G251" s="382"/>
      <c r="H251" s="382"/>
      <c r="I251" s="382"/>
      <c r="J251" s="379"/>
      <c r="K251" s="375"/>
      <c r="L251" s="375"/>
    </row>
    <row r="252" spans="1:12" ht="15.75" customHeight="1">
      <c r="A252" s="375"/>
      <c r="B252" s="380"/>
      <c r="C252" s="380"/>
      <c r="D252" s="381"/>
      <c r="E252" s="375"/>
      <c r="F252" s="378"/>
      <c r="G252" s="382"/>
      <c r="H252" s="382"/>
      <c r="I252" s="382"/>
      <c r="J252" s="379"/>
      <c r="K252" s="375"/>
      <c r="L252" s="375"/>
    </row>
    <row r="253" spans="1:12" ht="15.75" customHeight="1">
      <c r="A253" s="375"/>
      <c r="B253" s="380"/>
      <c r="C253" s="380"/>
      <c r="D253" s="381"/>
      <c r="E253" s="375"/>
      <c r="F253" s="378"/>
      <c r="G253" s="382"/>
      <c r="H253" s="382"/>
      <c r="I253" s="382"/>
      <c r="J253" s="379"/>
      <c r="K253" s="375"/>
      <c r="L253" s="375"/>
    </row>
    <row r="254" spans="1:12" ht="15.75" customHeight="1">
      <c r="A254" s="375"/>
      <c r="B254" s="380"/>
      <c r="C254" s="380"/>
      <c r="D254" s="381"/>
      <c r="E254" s="375"/>
      <c r="F254" s="378"/>
      <c r="G254" s="382"/>
      <c r="H254" s="382"/>
      <c r="I254" s="382"/>
      <c r="J254" s="379"/>
      <c r="K254" s="375"/>
      <c r="L254" s="375"/>
    </row>
    <row r="255" spans="1:12" ht="15.75" customHeight="1">
      <c r="A255" s="375"/>
      <c r="B255" s="380"/>
      <c r="C255" s="380"/>
      <c r="D255" s="381"/>
      <c r="E255" s="375"/>
      <c r="F255" s="378"/>
      <c r="G255" s="382"/>
      <c r="H255" s="382"/>
      <c r="I255" s="382"/>
      <c r="J255" s="379"/>
      <c r="K255" s="375"/>
      <c r="L255" s="375"/>
    </row>
    <row r="256" spans="1:12" ht="15.75" customHeight="1">
      <c r="A256" s="375"/>
      <c r="B256" s="380"/>
      <c r="C256" s="380"/>
      <c r="D256" s="381"/>
      <c r="E256" s="375"/>
      <c r="F256" s="378"/>
      <c r="G256" s="382"/>
      <c r="H256" s="382"/>
      <c r="I256" s="382"/>
      <c r="J256" s="379"/>
      <c r="K256" s="375"/>
      <c r="L256" s="375"/>
    </row>
    <row r="257" spans="1:12" ht="15.75" customHeight="1">
      <c r="A257" s="375"/>
      <c r="B257" s="380"/>
      <c r="C257" s="380"/>
      <c r="D257" s="381"/>
      <c r="E257" s="375"/>
      <c r="F257" s="378"/>
      <c r="G257" s="382"/>
      <c r="H257" s="382"/>
      <c r="I257" s="382"/>
      <c r="J257" s="379"/>
      <c r="K257" s="375"/>
      <c r="L257" s="375"/>
    </row>
    <row r="258" spans="1:12" ht="15.75" customHeight="1">
      <c r="A258" s="375"/>
      <c r="B258" s="380"/>
      <c r="C258" s="380"/>
      <c r="D258" s="381"/>
      <c r="E258" s="375"/>
      <c r="F258" s="378"/>
      <c r="G258" s="382"/>
      <c r="H258" s="382"/>
      <c r="I258" s="382"/>
      <c r="J258" s="379"/>
      <c r="K258" s="375"/>
      <c r="L258" s="375"/>
    </row>
    <row r="259" spans="1:12" ht="15.75" customHeight="1">
      <c r="A259" s="375"/>
      <c r="B259" s="380"/>
      <c r="C259" s="380"/>
      <c r="D259" s="381"/>
      <c r="E259" s="375"/>
      <c r="F259" s="378"/>
      <c r="G259" s="382"/>
      <c r="H259" s="382"/>
      <c r="I259" s="382"/>
      <c r="J259" s="379"/>
      <c r="K259" s="375"/>
      <c r="L259" s="375"/>
    </row>
    <row r="260" spans="1:12" ht="15.75" customHeight="1">
      <c r="A260" s="375"/>
      <c r="B260" s="380"/>
      <c r="C260" s="380"/>
      <c r="D260" s="381"/>
      <c r="E260" s="375"/>
      <c r="F260" s="378"/>
      <c r="G260" s="382"/>
      <c r="H260" s="382"/>
      <c r="I260" s="382"/>
      <c r="J260" s="379"/>
      <c r="K260" s="375"/>
      <c r="L260" s="375"/>
    </row>
    <row r="261" spans="1:12" ht="15.75" customHeight="1">
      <c r="A261" s="375"/>
      <c r="B261" s="380"/>
      <c r="C261" s="380"/>
      <c r="D261" s="381"/>
      <c r="E261" s="375"/>
      <c r="F261" s="378"/>
      <c r="G261" s="382"/>
      <c r="H261" s="382"/>
      <c r="I261" s="382"/>
      <c r="J261" s="379"/>
      <c r="K261" s="375"/>
      <c r="L261" s="375"/>
    </row>
    <row r="262" spans="1:12" ht="15.75" customHeight="1">
      <c r="A262" s="375"/>
      <c r="B262" s="380"/>
      <c r="C262" s="380"/>
      <c r="D262" s="381"/>
      <c r="E262" s="375"/>
      <c r="F262" s="378"/>
      <c r="G262" s="382"/>
      <c r="H262" s="382"/>
      <c r="I262" s="382"/>
      <c r="J262" s="379"/>
      <c r="K262" s="375"/>
      <c r="L262" s="375"/>
    </row>
    <row r="263" spans="1:12" ht="15.75" customHeight="1">
      <c r="A263" s="375"/>
      <c r="B263" s="380"/>
      <c r="C263" s="380"/>
      <c r="D263" s="381"/>
      <c r="E263" s="375"/>
      <c r="F263" s="378"/>
      <c r="G263" s="382"/>
      <c r="H263" s="382"/>
      <c r="I263" s="382"/>
      <c r="J263" s="379"/>
      <c r="K263" s="375"/>
      <c r="L263" s="375"/>
    </row>
    <row r="264" spans="1:12" ht="15.75" customHeight="1">
      <c r="A264" s="375"/>
      <c r="B264" s="380"/>
      <c r="C264" s="380"/>
      <c r="D264" s="381"/>
      <c r="E264" s="375"/>
      <c r="F264" s="378"/>
      <c r="G264" s="382"/>
      <c r="H264" s="382"/>
      <c r="I264" s="382"/>
      <c r="J264" s="379"/>
      <c r="K264" s="375"/>
      <c r="L264" s="375"/>
    </row>
    <row r="265" spans="1:12" ht="15.75" customHeight="1">
      <c r="A265" s="375"/>
      <c r="B265" s="380"/>
      <c r="C265" s="380"/>
      <c r="D265" s="381"/>
      <c r="E265" s="375"/>
      <c r="F265" s="378"/>
      <c r="G265" s="382"/>
      <c r="H265" s="382"/>
      <c r="I265" s="382"/>
      <c r="J265" s="379"/>
      <c r="K265" s="375"/>
      <c r="L265" s="375"/>
    </row>
    <row r="266" spans="1:12" ht="15.75" customHeight="1">
      <c r="A266" s="375"/>
      <c r="B266" s="380"/>
      <c r="C266" s="380"/>
      <c r="D266" s="381"/>
      <c r="E266" s="375"/>
      <c r="F266" s="378"/>
      <c r="G266" s="382"/>
      <c r="H266" s="382"/>
      <c r="I266" s="382"/>
      <c r="J266" s="379"/>
      <c r="K266" s="375"/>
      <c r="L266" s="375"/>
    </row>
    <row r="267" spans="1:12" ht="15.75" customHeight="1">
      <c r="A267" s="375"/>
      <c r="B267" s="380"/>
      <c r="C267" s="380"/>
      <c r="D267" s="381"/>
      <c r="E267" s="375"/>
      <c r="F267" s="378"/>
      <c r="G267" s="382"/>
      <c r="H267" s="382"/>
      <c r="I267" s="382"/>
      <c r="J267" s="379"/>
      <c r="K267" s="375"/>
      <c r="L267" s="375"/>
    </row>
    <row r="268" spans="1:12" ht="15.75" customHeight="1">
      <c r="A268" s="375"/>
      <c r="B268" s="380"/>
      <c r="C268" s="380"/>
      <c r="D268" s="381"/>
      <c r="E268" s="375"/>
      <c r="F268" s="378"/>
      <c r="G268" s="382"/>
      <c r="H268" s="382"/>
      <c r="I268" s="382"/>
      <c r="J268" s="379"/>
      <c r="K268" s="375"/>
      <c r="L268" s="375"/>
    </row>
    <row r="269" spans="1:12" ht="15.75" customHeight="1">
      <c r="A269" s="375"/>
      <c r="B269" s="380"/>
      <c r="C269" s="380"/>
      <c r="D269" s="381"/>
      <c r="E269" s="375"/>
      <c r="F269" s="378"/>
      <c r="G269" s="382"/>
      <c r="H269" s="382"/>
      <c r="I269" s="382"/>
      <c r="J269" s="379"/>
      <c r="K269" s="375"/>
      <c r="L269" s="375"/>
    </row>
    <row r="270" spans="1:12" ht="15.75" customHeight="1">
      <c r="A270" s="375"/>
      <c r="B270" s="380"/>
      <c r="C270" s="380"/>
      <c r="D270" s="381"/>
      <c r="E270" s="375"/>
      <c r="F270" s="378"/>
      <c r="G270" s="382"/>
      <c r="H270" s="382"/>
      <c r="I270" s="382"/>
      <c r="J270" s="379"/>
      <c r="K270" s="375"/>
      <c r="L270" s="375"/>
    </row>
    <row r="271" spans="1:12" ht="15.75" customHeight="1">
      <c r="A271" s="375"/>
      <c r="B271" s="380"/>
      <c r="C271" s="380"/>
      <c r="D271" s="381"/>
      <c r="E271" s="375"/>
      <c r="F271" s="378"/>
      <c r="G271" s="382"/>
      <c r="H271" s="382"/>
      <c r="I271" s="382"/>
      <c r="J271" s="379"/>
      <c r="K271" s="375"/>
      <c r="L271" s="375"/>
    </row>
    <row r="272" spans="1:12" ht="15.75" customHeight="1">
      <c r="A272" s="375"/>
      <c r="B272" s="380"/>
      <c r="C272" s="380"/>
      <c r="D272" s="381"/>
      <c r="E272" s="375"/>
      <c r="F272" s="378"/>
      <c r="G272" s="382"/>
      <c r="H272" s="382"/>
      <c r="I272" s="382"/>
      <c r="J272" s="379"/>
      <c r="K272" s="375"/>
      <c r="L272" s="375"/>
    </row>
    <row r="273" spans="1:12" ht="15.75" customHeight="1">
      <c r="A273" s="375"/>
      <c r="B273" s="380"/>
      <c r="C273" s="380"/>
      <c r="D273" s="381"/>
      <c r="E273" s="375"/>
      <c r="F273" s="378"/>
      <c r="G273" s="382"/>
      <c r="H273" s="382"/>
      <c r="I273" s="382"/>
      <c r="J273" s="379"/>
      <c r="K273" s="375"/>
      <c r="L273" s="375"/>
    </row>
    <row r="274" spans="1:12" ht="15.75" customHeight="1">
      <c r="A274" s="375"/>
      <c r="B274" s="380"/>
      <c r="C274" s="380"/>
      <c r="D274" s="381"/>
      <c r="E274" s="375"/>
      <c r="F274" s="378"/>
      <c r="G274" s="382"/>
      <c r="H274" s="382"/>
      <c r="I274" s="382"/>
      <c r="J274" s="379"/>
      <c r="K274" s="375"/>
      <c r="L274" s="375"/>
    </row>
    <row r="275" spans="1:12" ht="15.75" customHeight="1">
      <c r="A275" s="375"/>
      <c r="B275" s="380"/>
      <c r="C275" s="380"/>
      <c r="D275" s="381"/>
      <c r="E275" s="375"/>
      <c r="F275" s="378"/>
      <c r="G275" s="382"/>
      <c r="H275" s="382"/>
      <c r="I275" s="382"/>
      <c r="J275" s="379"/>
      <c r="K275" s="375"/>
      <c r="L275" s="375"/>
    </row>
    <row r="276" spans="1:12" ht="15.75" customHeight="1">
      <c r="A276" s="375"/>
      <c r="B276" s="380"/>
      <c r="C276" s="380"/>
      <c r="D276" s="381"/>
      <c r="E276" s="375"/>
      <c r="F276" s="378"/>
      <c r="G276" s="382"/>
      <c r="H276" s="382"/>
      <c r="I276" s="382"/>
      <c r="J276" s="379"/>
      <c r="K276" s="375"/>
      <c r="L276" s="375"/>
    </row>
    <row r="277" spans="1:12" ht="15.75" customHeight="1">
      <c r="A277" s="375"/>
      <c r="B277" s="380"/>
      <c r="C277" s="380"/>
      <c r="D277" s="381"/>
      <c r="E277" s="375"/>
      <c r="F277" s="378"/>
      <c r="G277" s="382"/>
      <c r="H277" s="382"/>
      <c r="I277" s="382"/>
      <c r="J277" s="379"/>
      <c r="K277" s="375"/>
      <c r="L277" s="375"/>
    </row>
    <row r="278" spans="1:12" ht="15.75" customHeight="1">
      <c r="A278" s="375"/>
      <c r="B278" s="380"/>
      <c r="C278" s="380"/>
      <c r="D278" s="381"/>
      <c r="E278" s="375"/>
      <c r="F278" s="378"/>
      <c r="G278" s="382"/>
      <c r="H278" s="382"/>
      <c r="I278" s="382"/>
      <c r="J278" s="379"/>
      <c r="K278" s="375"/>
      <c r="L278" s="375"/>
    </row>
    <row r="279" spans="1:12" ht="15.75" customHeight="1">
      <c r="A279" s="375"/>
      <c r="B279" s="380"/>
      <c r="C279" s="380"/>
      <c r="D279" s="381"/>
      <c r="E279" s="375"/>
      <c r="F279" s="378"/>
      <c r="G279" s="382"/>
      <c r="H279" s="382"/>
      <c r="I279" s="382"/>
      <c r="J279" s="379"/>
      <c r="K279" s="375"/>
      <c r="L279" s="375"/>
    </row>
    <row r="280" spans="1:12" ht="15.75" customHeight="1">
      <c r="A280" s="375"/>
      <c r="B280" s="380"/>
      <c r="C280" s="380"/>
      <c r="D280" s="381"/>
      <c r="E280" s="375"/>
      <c r="F280" s="378"/>
      <c r="G280" s="382"/>
      <c r="H280" s="382"/>
      <c r="I280" s="382"/>
      <c r="J280" s="379"/>
      <c r="K280" s="375"/>
      <c r="L280" s="375"/>
    </row>
    <row r="281" spans="1:12" ht="15.75" customHeight="1">
      <c r="A281" s="375"/>
      <c r="B281" s="380"/>
      <c r="C281" s="380"/>
      <c r="D281" s="381"/>
      <c r="E281" s="375"/>
      <c r="F281" s="378"/>
      <c r="G281" s="382"/>
      <c r="H281" s="382"/>
      <c r="I281" s="382"/>
      <c r="J281" s="379"/>
      <c r="K281" s="375"/>
      <c r="L281" s="375"/>
    </row>
    <row r="282" spans="1:12" ht="15.75" customHeight="1">
      <c r="A282" s="375"/>
      <c r="B282" s="380"/>
      <c r="C282" s="380"/>
      <c r="D282" s="381"/>
      <c r="E282" s="375"/>
      <c r="F282" s="378"/>
      <c r="G282" s="382"/>
      <c r="H282" s="382"/>
      <c r="I282" s="382"/>
      <c r="J282" s="379"/>
      <c r="K282" s="375"/>
      <c r="L282" s="375"/>
    </row>
    <row r="283" spans="1:12" ht="15.75" customHeight="1">
      <c r="A283" s="375"/>
      <c r="B283" s="380"/>
      <c r="C283" s="380"/>
      <c r="D283" s="381"/>
      <c r="E283" s="375"/>
      <c r="F283" s="378"/>
      <c r="G283" s="382"/>
      <c r="H283" s="382"/>
      <c r="I283" s="382"/>
      <c r="J283" s="379"/>
      <c r="K283" s="375"/>
      <c r="L283" s="375"/>
    </row>
    <row r="284" spans="1:12" ht="15.75" customHeight="1">
      <c r="A284" s="375"/>
      <c r="B284" s="380"/>
      <c r="C284" s="380"/>
      <c r="D284" s="381"/>
      <c r="E284" s="375"/>
      <c r="F284" s="378"/>
      <c r="G284" s="382"/>
      <c r="H284" s="382"/>
      <c r="I284" s="382"/>
      <c r="J284" s="379"/>
      <c r="K284" s="375"/>
      <c r="L284" s="375"/>
    </row>
    <row r="285" spans="1:12" ht="15.75" customHeight="1">
      <c r="A285" s="375"/>
      <c r="B285" s="380"/>
      <c r="C285" s="380"/>
      <c r="D285" s="381"/>
      <c r="E285" s="375"/>
      <c r="F285" s="378"/>
      <c r="G285" s="382"/>
      <c r="H285" s="382"/>
      <c r="I285" s="382"/>
      <c r="J285" s="379"/>
      <c r="K285" s="375"/>
      <c r="L285" s="375"/>
    </row>
    <row r="286" spans="1:12" ht="15.75" customHeight="1">
      <c r="A286" s="375"/>
      <c r="B286" s="380"/>
      <c r="C286" s="380"/>
      <c r="D286" s="381"/>
      <c r="E286" s="375"/>
      <c r="F286" s="378"/>
      <c r="G286" s="382"/>
      <c r="H286" s="382"/>
      <c r="I286" s="382"/>
      <c r="J286" s="379"/>
      <c r="K286" s="375"/>
      <c r="L286" s="375"/>
    </row>
    <row r="287" spans="1:12" ht="15.75" customHeight="1">
      <c r="A287" s="375"/>
      <c r="B287" s="380"/>
      <c r="C287" s="380"/>
      <c r="D287" s="381"/>
      <c r="E287" s="375"/>
      <c r="F287" s="378"/>
      <c r="G287" s="382"/>
      <c r="H287" s="382"/>
      <c r="I287" s="382"/>
      <c r="J287" s="379"/>
      <c r="K287" s="375"/>
      <c r="L287" s="375"/>
    </row>
    <row r="288" spans="1:12" ht="15.75" customHeight="1">
      <c r="A288" s="375"/>
      <c r="B288" s="380"/>
      <c r="C288" s="380"/>
      <c r="D288" s="381"/>
      <c r="E288" s="375"/>
      <c r="F288" s="378"/>
      <c r="G288" s="382"/>
      <c r="H288" s="382"/>
      <c r="I288" s="382"/>
      <c r="J288" s="379"/>
      <c r="K288" s="375"/>
      <c r="L288" s="375"/>
    </row>
    <row r="289" spans="1:12" ht="15.75" customHeight="1">
      <c r="A289" s="375"/>
      <c r="B289" s="380"/>
      <c r="C289" s="380"/>
      <c r="D289" s="381"/>
      <c r="E289" s="375"/>
      <c r="F289" s="378"/>
      <c r="G289" s="382"/>
      <c r="H289" s="382"/>
      <c r="I289" s="382"/>
      <c r="J289" s="379"/>
      <c r="K289" s="375"/>
      <c r="L289" s="375"/>
    </row>
    <row r="290" spans="1:12" ht="15.75" customHeight="1">
      <c r="A290" s="375"/>
      <c r="B290" s="380"/>
      <c r="C290" s="380"/>
      <c r="D290" s="381"/>
      <c r="E290" s="375"/>
      <c r="F290" s="378"/>
      <c r="G290" s="382"/>
      <c r="H290" s="382"/>
      <c r="I290" s="382"/>
      <c r="J290" s="379"/>
      <c r="K290" s="375"/>
      <c r="L290" s="375"/>
    </row>
    <row r="291" spans="1:12" ht="15.75" customHeight="1">
      <c r="A291" s="375"/>
      <c r="B291" s="380"/>
      <c r="C291" s="380"/>
      <c r="D291" s="381"/>
      <c r="E291" s="375"/>
      <c r="F291" s="378"/>
      <c r="G291" s="382"/>
      <c r="H291" s="382"/>
      <c r="I291" s="382"/>
      <c r="J291" s="379"/>
      <c r="K291" s="375"/>
      <c r="L291" s="375"/>
    </row>
    <row r="292" spans="1:12" ht="15.75" customHeight="1">
      <c r="A292" s="375"/>
      <c r="B292" s="380"/>
      <c r="C292" s="380"/>
      <c r="D292" s="381"/>
      <c r="E292" s="375"/>
      <c r="F292" s="378"/>
      <c r="G292" s="382"/>
      <c r="H292" s="382"/>
      <c r="I292" s="382"/>
      <c r="J292" s="379"/>
      <c r="K292" s="375"/>
      <c r="L292" s="375"/>
    </row>
    <row r="293" spans="1:12" ht="15.75" customHeight="1">
      <c r="A293" s="375"/>
      <c r="B293" s="380"/>
      <c r="C293" s="380"/>
      <c r="D293" s="381"/>
      <c r="E293" s="375"/>
      <c r="F293" s="378"/>
      <c r="G293" s="382"/>
      <c r="H293" s="382"/>
      <c r="I293" s="382"/>
      <c r="J293" s="379"/>
      <c r="K293" s="375"/>
      <c r="L293" s="375"/>
    </row>
    <row r="294" spans="1:12" ht="15.75" customHeight="1">
      <c r="A294" s="375"/>
      <c r="B294" s="380"/>
      <c r="C294" s="380"/>
      <c r="D294" s="381"/>
      <c r="E294" s="375"/>
      <c r="F294" s="378"/>
      <c r="G294" s="382"/>
      <c r="H294" s="382"/>
      <c r="I294" s="382"/>
      <c r="J294" s="379"/>
      <c r="K294" s="375"/>
      <c r="L294" s="375"/>
    </row>
    <row r="295" spans="1:12" ht="15.75" customHeight="1">
      <c r="A295" s="375"/>
      <c r="B295" s="380"/>
      <c r="C295" s="380"/>
      <c r="D295" s="381"/>
      <c r="E295" s="375"/>
      <c r="F295" s="378"/>
      <c r="G295" s="382"/>
      <c r="H295" s="382"/>
      <c r="I295" s="382"/>
      <c r="J295" s="379"/>
      <c r="K295" s="375"/>
      <c r="L295" s="375"/>
    </row>
    <row r="296" spans="1:12" ht="15.75" customHeight="1">
      <c r="A296" s="375"/>
      <c r="B296" s="380"/>
      <c r="C296" s="380"/>
      <c r="D296" s="381"/>
      <c r="E296" s="375"/>
      <c r="F296" s="378"/>
      <c r="G296" s="382"/>
      <c r="H296" s="382"/>
      <c r="I296" s="382"/>
      <c r="J296" s="379"/>
      <c r="K296" s="375"/>
      <c r="L296" s="375"/>
    </row>
    <row r="297" spans="1:12" ht="15.75" customHeight="1">
      <c r="A297" s="375"/>
      <c r="B297" s="380"/>
      <c r="C297" s="380"/>
      <c r="D297" s="381"/>
      <c r="E297" s="375"/>
      <c r="F297" s="378"/>
      <c r="G297" s="382"/>
      <c r="H297" s="382"/>
      <c r="I297" s="382"/>
      <c r="J297" s="379"/>
      <c r="K297" s="375"/>
      <c r="L297" s="375"/>
    </row>
    <row r="298" spans="1:12" ht="15.75" customHeight="1">
      <c r="A298" s="375"/>
      <c r="B298" s="380"/>
      <c r="C298" s="380"/>
      <c r="D298" s="381"/>
      <c r="E298" s="375"/>
      <c r="F298" s="378"/>
      <c r="G298" s="382"/>
      <c r="H298" s="382"/>
      <c r="I298" s="382"/>
      <c r="J298" s="379"/>
      <c r="K298" s="375"/>
      <c r="L298" s="375"/>
    </row>
    <row r="299" spans="1:12" ht="15.75" customHeight="1">
      <c r="A299" s="375"/>
      <c r="B299" s="380"/>
      <c r="C299" s="380"/>
      <c r="D299" s="381"/>
      <c r="E299" s="375"/>
      <c r="F299" s="378"/>
      <c r="G299" s="382"/>
      <c r="H299" s="382"/>
      <c r="I299" s="382"/>
      <c r="J299" s="379"/>
      <c r="K299" s="375"/>
      <c r="L299" s="375"/>
    </row>
    <row r="300" spans="1:12" ht="15.75" customHeight="1">
      <c r="A300" s="375"/>
      <c r="B300" s="380"/>
      <c r="C300" s="380"/>
      <c r="D300" s="381"/>
      <c r="E300" s="375"/>
      <c r="F300" s="378"/>
      <c r="G300" s="382"/>
      <c r="H300" s="382"/>
      <c r="I300" s="382"/>
      <c r="J300" s="379"/>
      <c r="K300" s="375"/>
      <c r="L300" s="375"/>
    </row>
    <row r="301" spans="1:12" ht="15.75" customHeight="1">
      <c r="A301" s="375"/>
      <c r="B301" s="380"/>
      <c r="C301" s="380"/>
      <c r="D301" s="381"/>
      <c r="E301" s="375"/>
      <c r="F301" s="378"/>
      <c r="G301" s="382"/>
      <c r="H301" s="382"/>
      <c r="I301" s="382"/>
      <c r="J301" s="379"/>
      <c r="K301" s="375"/>
      <c r="L301" s="375"/>
    </row>
    <row r="302" spans="1:12" ht="15.75" customHeight="1">
      <c r="A302" s="375"/>
      <c r="B302" s="380"/>
      <c r="C302" s="380"/>
      <c r="D302" s="381"/>
      <c r="E302" s="375"/>
      <c r="F302" s="378"/>
      <c r="G302" s="382"/>
      <c r="H302" s="382"/>
      <c r="I302" s="382"/>
      <c r="J302" s="379"/>
      <c r="K302" s="375"/>
      <c r="L302" s="375"/>
    </row>
    <row r="303" spans="1:12" ht="15.75" customHeight="1">
      <c r="A303" s="375"/>
      <c r="B303" s="380"/>
      <c r="C303" s="380"/>
      <c r="D303" s="381"/>
      <c r="E303" s="375"/>
      <c r="F303" s="378"/>
      <c r="G303" s="382"/>
      <c r="H303" s="382"/>
      <c r="I303" s="382"/>
      <c r="J303" s="379"/>
      <c r="K303" s="375"/>
      <c r="L303" s="375"/>
    </row>
    <row r="304" spans="1:12" ht="15.75" customHeight="1">
      <c r="A304" s="375"/>
      <c r="B304" s="380"/>
      <c r="C304" s="380"/>
      <c r="D304" s="381"/>
      <c r="E304" s="375"/>
      <c r="F304" s="378"/>
      <c r="G304" s="382"/>
      <c r="H304" s="382"/>
      <c r="I304" s="382"/>
      <c r="J304" s="379"/>
      <c r="K304" s="375"/>
      <c r="L304" s="375"/>
    </row>
    <row r="305" spans="1:12" ht="15.75" customHeight="1">
      <c r="A305" s="375"/>
      <c r="B305" s="380"/>
      <c r="C305" s="380"/>
      <c r="D305" s="381"/>
      <c r="E305" s="375"/>
      <c r="F305" s="378"/>
      <c r="G305" s="382"/>
      <c r="H305" s="382"/>
      <c r="I305" s="382"/>
      <c r="J305" s="379"/>
      <c r="K305" s="375"/>
      <c r="L305" s="375"/>
    </row>
    <row r="306" spans="1:12" ht="15.75" customHeight="1">
      <c r="A306" s="375"/>
      <c r="B306" s="380"/>
      <c r="C306" s="380"/>
      <c r="D306" s="381"/>
      <c r="E306" s="375"/>
      <c r="F306" s="378"/>
      <c r="G306" s="382"/>
      <c r="H306" s="382"/>
      <c r="I306" s="382"/>
      <c r="J306" s="379"/>
      <c r="K306" s="375"/>
      <c r="L306" s="375"/>
    </row>
    <row r="307" spans="1:12" ht="15.75" customHeight="1">
      <c r="A307" s="375"/>
      <c r="B307" s="380"/>
      <c r="C307" s="380"/>
      <c r="D307" s="381"/>
      <c r="E307" s="375"/>
      <c r="F307" s="378"/>
      <c r="G307" s="382"/>
      <c r="H307" s="382"/>
      <c r="I307" s="382"/>
      <c r="J307" s="379"/>
      <c r="K307" s="375"/>
      <c r="L307" s="375"/>
    </row>
    <row r="308" spans="1:12" ht="15.75" customHeight="1">
      <c r="A308" s="375"/>
      <c r="B308" s="380"/>
      <c r="C308" s="380"/>
      <c r="D308" s="381"/>
      <c r="E308" s="375"/>
      <c r="F308" s="378"/>
      <c r="G308" s="382"/>
      <c r="H308" s="382"/>
      <c r="I308" s="382"/>
      <c r="J308" s="379"/>
      <c r="K308" s="375"/>
      <c r="L308" s="375"/>
    </row>
    <row r="309" spans="1:12" ht="15.75" customHeight="1">
      <c r="A309" s="375"/>
      <c r="B309" s="380"/>
      <c r="C309" s="380"/>
      <c r="D309" s="381"/>
      <c r="E309" s="375"/>
      <c r="F309" s="378"/>
      <c r="G309" s="382"/>
      <c r="H309" s="382"/>
      <c r="I309" s="382"/>
      <c r="J309" s="379"/>
      <c r="K309" s="375"/>
      <c r="L309" s="375"/>
    </row>
    <row r="310" spans="1:12" ht="15.75" customHeight="1">
      <c r="A310" s="375"/>
      <c r="B310" s="380"/>
      <c r="C310" s="380"/>
      <c r="D310" s="381"/>
      <c r="E310" s="375"/>
      <c r="F310" s="378"/>
      <c r="G310" s="382"/>
      <c r="H310" s="382"/>
      <c r="I310" s="382"/>
      <c r="J310" s="379"/>
      <c r="K310" s="375"/>
      <c r="L310" s="375"/>
    </row>
    <row r="311" spans="1:12" ht="15.75" customHeight="1">
      <c r="A311" s="375"/>
      <c r="B311" s="380"/>
      <c r="C311" s="380"/>
      <c r="D311" s="381"/>
      <c r="E311" s="375"/>
      <c r="F311" s="378"/>
      <c r="G311" s="382"/>
      <c r="H311" s="382"/>
      <c r="I311" s="382"/>
      <c r="J311" s="379"/>
      <c r="K311" s="375"/>
      <c r="L311" s="375"/>
    </row>
    <row r="312" spans="1:12" ht="15.75" customHeight="1">
      <c r="A312" s="375"/>
      <c r="B312" s="380"/>
      <c r="C312" s="380"/>
      <c r="D312" s="381"/>
      <c r="E312" s="375"/>
      <c r="F312" s="378"/>
      <c r="G312" s="382"/>
      <c r="H312" s="382"/>
      <c r="I312" s="382"/>
      <c r="J312" s="379"/>
      <c r="K312" s="375"/>
      <c r="L312" s="375"/>
    </row>
    <row r="313" spans="1:12" ht="15.75" customHeight="1">
      <c r="A313" s="375"/>
      <c r="B313" s="380"/>
      <c r="C313" s="380"/>
      <c r="D313" s="381"/>
      <c r="E313" s="375"/>
      <c r="F313" s="378"/>
      <c r="G313" s="382"/>
      <c r="H313" s="382"/>
      <c r="I313" s="382"/>
      <c r="J313" s="379"/>
      <c r="K313" s="375"/>
      <c r="L313" s="375"/>
    </row>
    <row r="314" spans="1:12" ht="15.75" customHeight="1">
      <c r="A314" s="375"/>
      <c r="B314" s="380"/>
      <c r="C314" s="380"/>
      <c r="D314" s="381"/>
      <c r="E314" s="375"/>
      <c r="F314" s="378"/>
      <c r="G314" s="382"/>
      <c r="H314" s="382"/>
      <c r="I314" s="382"/>
      <c r="J314" s="379"/>
      <c r="K314" s="375"/>
      <c r="L314" s="375"/>
    </row>
    <row r="315" spans="1:12" ht="15.75" customHeight="1">
      <c r="A315" s="375"/>
      <c r="B315" s="380"/>
      <c r="C315" s="380"/>
      <c r="D315" s="381"/>
      <c r="E315" s="375"/>
      <c r="F315" s="378"/>
      <c r="G315" s="382"/>
      <c r="H315" s="382"/>
      <c r="I315" s="382"/>
      <c r="J315" s="379"/>
      <c r="K315" s="375"/>
      <c r="L315" s="375"/>
    </row>
    <row r="316" spans="1:12" ht="15.75" customHeight="1">
      <c r="A316" s="375"/>
      <c r="B316" s="380"/>
      <c r="C316" s="380"/>
      <c r="D316" s="381"/>
      <c r="E316" s="375"/>
      <c r="F316" s="378"/>
      <c r="G316" s="382"/>
      <c r="H316" s="382"/>
      <c r="I316" s="382"/>
      <c r="J316" s="379"/>
      <c r="K316" s="375"/>
      <c r="L316" s="375"/>
    </row>
    <row r="317" spans="1:12" ht="15.75" customHeight="1">
      <c r="A317" s="375"/>
      <c r="B317" s="380"/>
      <c r="C317" s="380"/>
      <c r="D317" s="381"/>
      <c r="E317" s="375"/>
      <c r="F317" s="378"/>
      <c r="G317" s="382"/>
      <c r="H317" s="382"/>
      <c r="I317" s="382"/>
      <c r="J317" s="379"/>
      <c r="K317" s="375"/>
      <c r="L317" s="375"/>
    </row>
    <row r="318" spans="1:12" ht="15.75" customHeight="1">
      <c r="A318" s="375"/>
      <c r="B318" s="380"/>
      <c r="C318" s="380"/>
      <c r="D318" s="381"/>
      <c r="E318" s="375"/>
      <c r="F318" s="378"/>
      <c r="G318" s="382"/>
      <c r="H318" s="382"/>
      <c r="I318" s="382"/>
      <c r="J318" s="379"/>
      <c r="K318" s="375"/>
      <c r="L318" s="375"/>
    </row>
    <row r="319" spans="1:12" ht="15.75" customHeight="1">
      <c r="A319" s="375"/>
      <c r="B319" s="380"/>
      <c r="C319" s="380"/>
      <c r="D319" s="381"/>
      <c r="E319" s="375"/>
      <c r="F319" s="378"/>
      <c r="G319" s="382"/>
      <c r="H319" s="382"/>
      <c r="I319" s="382"/>
      <c r="J319" s="379"/>
      <c r="K319" s="375"/>
      <c r="L319" s="375"/>
    </row>
    <row r="320" spans="1:12" ht="15.75" customHeight="1">
      <c r="A320" s="375"/>
      <c r="B320" s="380"/>
      <c r="C320" s="380"/>
      <c r="D320" s="381"/>
      <c r="E320" s="375"/>
      <c r="F320" s="378"/>
      <c r="G320" s="382"/>
      <c r="H320" s="382"/>
      <c r="I320" s="382"/>
      <c r="J320" s="379"/>
      <c r="K320" s="375"/>
      <c r="L320" s="375"/>
    </row>
    <row r="321" spans="1:12" ht="15.75" customHeight="1">
      <c r="A321" s="375"/>
      <c r="B321" s="380"/>
      <c r="C321" s="380"/>
      <c r="D321" s="381"/>
      <c r="E321" s="375"/>
      <c r="F321" s="378"/>
      <c r="G321" s="382"/>
      <c r="H321" s="382"/>
      <c r="I321" s="382"/>
      <c r="J321" s="379"/>
      <c r="K321" s="375"/>
      <c r="L321" s="375"/>
    </row>
    <row r="322" spans="1:12" ht="15.75" customHeight="1">
      <c r="A322" s="375"/>
      <c r="B322" s="380"/>
      <c r="C322" s="380"/>
      <c r="D322" s="381"/>
      <c r="E322" s="375"/>
      <c r="F322" s="378"/>
      <c r="G322" s="382"/>
      <c r="H322" s="382"/>
      <c r="I322" s="382"/>
      <c r="J322" s="379"/>
      <c r="K322" s="375"/>
      <c r="L322" s="375"/>
    </row>
    <row r="323" spans="1:12" ht="15.75" customHeight="1">
      <c r="A323" s="375"/>
      <c r="B323" s="380"/>
      <c r="C323" s="380"/>
      <c r="D323" s="381"/>
      <c r="E323" s="375"/>
      <c r="F323" s="378"/>
      <c r="G323" s="382"/>
      <c r="H323" s="382"/>
      <c r="I323" s="382"/>
      <c r="J323" s="379"/>
      <c r="K323" s="375"/>
      <c r="L323" s="375"/>
    </row>
    <row r="324" spans="1:12" ht="15.75" customHeight="1">
      <c r="A324" s="375"/>
      <c r="B324" s="380"/>
      <c r="C324" s="380"/>
      <c r="D324" s="381"/>
      <c r="E324" s="375"/>
      <c r="F324" s="378"/>
      <c r="G324" s="382"/>
      <c r="H324" s="382"/>
      <c r="I324" s="382"/>
      <c r="J324" s="379"/>
      <c r="K324" s="375"/>
      <c r="L324" s="375"/>
    </row>
    <row r="325" spans="1:12" ht="15.75" customHeight="1">
      <c r="A325" s="375"/>
      <c r="B325" s="380"/>
      <c r="C325" s="380"/>
      <c r="D325" s="381"/>
      <c r="E325" s="375"/>
      <c r="F325" s="378"/>
      <c r="G325" s="382"/>
      <c r="H325" s="382"/>
      <c r="I325" s="382"/>
      <c r="J325" s="379"/>
      <c r="K325" s="375"/>
      <c r="L325" s="375"/>
    </row>
    <row r="326" spans="1:12" ht="15.75" customHeight="1">
      <c r="A326" s="375"/>
      <c r="B326" s="380"/>
      <c r="C326" s="380"/>
      <c r="D326" s="381"/>
      <c r="E326" s="375"/>
      <c r="F326" s="378"/>
      <c r="G326" s="382"/>
      <c r="H326" s="382"/>
      <c r="I326" s="382"/>
      <c r="J326" s="379"/>
      <c r="K326" s="375"/>
      <c r="L326" s="375"/>
    </row>
    <row r="327" spans="1:12" ht="15.75" customHeight="1">
      <c r="A327" s="375"/>
      <c r="B327" s="380"/>
      <c r="C327" s="380"/>
      <c r="D327" s="381"/>
      <c r="E327" s="375"/>
      <c r="F327" s="378"/>
      <c r="G327" s="382"/>
      <c r="H327" s="382"/>
      <c r="I327" s="382"/>
      <c r="J327" s="379"/>
      <c r="K327" s="375"/>
      <c r="L327" s="375"/>
    </row>
    <row r="328" spans="1:12" ht="15.75" customHeight="1">
      <c r="A328" s="375"/>
      <c r="B328" s="380"/>
      <c r="C328" s="380"/>
      <c r="D328" s="381"/>
      <c r="E328" s="375"/>
      <c r="F328" s="378"/>
      <c r="G328" s="382"/>
      <c r="H328" s="382"/>
      <c r="I328" s="382"/>
      <c r="J328" s="379"/>
      <c r="K328" s="375"/>
      <c r="L328" s="375"/>
    </row>
    <row r="329" spans="1:12" ht="15.75" customHeight="1">
      <c r="A329" s="375"/>
      <c r="B329" s="380"/>
      <c r="C329" s="380"/>
      <c r="D329" s="381"/>
      <c r="E329" s="375"/>
      <c r="F329" s="378"/>
      <c r="G329" s="382"/>
      <c r="H329" s="382"/>
      <c r="I329" s="382"/>
      <c r="J329" s="379"/>
      <c r="K329" s="375"/>
      <c r="L329" s="375"/>
    </row>
    <row r="330" spans="1:12" ht="15.75" customHeight="1">
      <c r="A330" s="375"/>
      <c r="B330" s="380"/>
      <c r="C330" s="380"/>
      <c r="D330" s="381"/>
      <c r="E330" s="375"/>
      <c r="F330" s="378"/>
      <c r="G330" s="382"/>
      <c r="H330" s="382"/>
      <c r="I330" s="382"/>
      <c r="J330" s="379"/>
      <c r="K330" s="375"/>
      <c r="L330" s="375"/>
    </row>
    <row r="331" spans="1:12" ht="15.75" customHeight="1">
      <c r="A331" s="375"/>
      <c r="B331" s="380"/>
      <c r="C331" s="380"/>
      <c r="D331" s="381"/>
      <c r="E331" s="375"/>
      <c r="F331" s="378"/>
      <c r="G331" s="382"/>
      <c r="H331" s="382"/>
      <c r="I331" s="382"/>
      <c r="J331" s="379"/>
      <c r="K331" s="375"/>
      <c r="L331" s="375"/>
    </row>
    <row r="332" spans="1:12" ht="15.75" customHeight="1">
      <c r="A332" s="375"/>
      <c r="B332" s="380"/>
      <c r="C332" s="380"/>
      <c r="D332" s="381"/>
      <c r="E332" s="375"/>
      <c r="F332" s="378"/>
      <c r="G332" s="382"/>
      <c r="H332" s="382"/>
      <c r="I332" s="382"/>
      <c r="J332" s="379"/>
      <c r="K332" s="375"/>
      <c r="L332" s="375"/>
    </row>
    <row r="333" spans="1:12" ht="15.75" customHeight="1">
      <c r="A333" s="375"/>
      <c r="B333" s="380"/>
      <c r="C333" s="380"/>
      <c r="D333" s="381"/>
      <c r="E333" s="375"/>
      <c r="F333" s="378"/>
      <c r="G333" s="382"/>
      <c r="H333" s="382"/>
      <c r="I333" s="382"/>
      <c r="J333" s="379"/>
      <c r="K333" s="375"/>
      <c r="L333" s="375"/>
    </row>
    <row r="334" spans="1:12" ht="15.75" customHeight="1">
      <c r="A334" s="375"/>
      <c r="B334" s="380"/>
      <c r="C334" s="380"/>
      <c r="D334" s="381"/>
      <c r="E334" s="375"/>
      <c r="F334" s="378"/>
      <c r="G334" s="382"/>
      <c r="H334" s="382"/>
      <c r="I334" s="382"/>
      <c r="J334" s="379"/>
      <c r="K334" s="375"/>
      <c r="L334" s="375"/>
    </row>
    <row r="335" spans="1:12" ht="15.75" customHeight="1">
      <c r="A335" s="375"/>
      <c r="B335" s="380"/>
      <c r="C335" s="380"/>
      <c r="D335" s="381"/>
      <c r="E335" s="375"/>
      <c r="F335" s="378"/>
      <c r="G335" s="382"/>
      <c r="H335" s="382"/>
      <c r="I335" s="382"/>
      <c r="J335" s="379"/>
      <c r="K335" s="375"/>
      <c r="L335" s="375"/>
    </row>
    <row r="336" spans="1:12" ht="15.75" customHeight="1">
      <c r="A336" s="375"/>
      <c r="B336" s="380"/>
      <c r="C336" s="380"/>
      <c r="D336" s="381"/>
      <c r="E336" s="375"/>
      <c r="F336" s="378"/>
      <c r="G336" s="382"/>
      <c r="H336" s="382"/>
      <c r="I336" s="382"/>
      <c r="J336" s="379"/>
      <c r="K336" s="375"/>
      <c r="L336" s="375"/>
    </row>
    <row r="337" spans="1:12" ht="15.75" customHeight="1">
      <c r="A337" s="375"/>
      <c r="B337" s="380"/>
      <c r="C337" s="380"/>
      <c r="D337" s="381"/>
      <c r="E337" s="375"/>
      <c r="F337" s="378"/>
      <c r="G337" s="382"/>
      <c r="H337" s="382"/>
      <c r="I337" s="382"/>
      <c r="J337" s="379"/>
      <c r="K337" s="375"/>
      <c r="L337" s="375"/>
    </row>
    <row r="338" spans="1:12" ht="15.75" customHeight="1">
      <c r="A338" s="375"/>
      <c r="B338" s="380"/>
      <c r="C338" s="380"/>
      <c r="D338" s="381"/>
      <c r="E338" s="375"/>
      <c r="F338" s="378"/>
      <c r="G338" s="382"/>
      <c r="H338" s="382"/>
      <c r="I338" s="382"/>
      <c r="J338" s="379"/>
      <c r="K338" s="375"/>
      <c r="L338" s="375"/>
    </row>
    <row r="339" spans="1:12" ht="15.75" customHeight="1">
      <c r="A339" s="375"/>
      <c r="B339" s="380"/>
      <c r="C339" s="380"/>
      <c r="D339" s="381"/>
      <c r="E339" s="375"/>
      <c r="F339" s="378"/>
      <c r="G339" s="382"/>
      <c r="H339" s="382"/>
      <c r="I339" s="382"/>
      <c r="J339" s="379"/>
      <c r="K339" s="375"/>
      <c r="L339" s="375"/>
    </row>
    <row r="340" spans="1:12" ht="15.75" customHeight="1">
      <c r="A340" s="375"/>
      <c r="B340" s="380"/>
      <c r="C340" s="380"/>
      <c r="D340" s="381"/>
      <c r="E340" s="375"/>
      <c r="F340" s="378"/>
      <c r="G340" s="382"/>
      <c r="H340" s="382"/>
      <c r="I340" s="382"/>
      <c r="J340" s="379"/>
      <c r="K340" s="375"/>
      <c r="L340" s="375"/>
    </row>
    <row r="341" spans="1:12" ht="15.75" customHeight="1">
      <c r="A341" s="375"/>
      <c r="B341" s="380"/>
      <c r="C341" s="380"/>
      <c r="D341" s="381"/>
      <c r="E341" s="375"/>
      <c r="F341" s="378"/>
      <c r="G341" s="382"/>
      <c r="H341" s="382"/>
      <c r="I341" s="382"/>
      <c r="J341" s="379"/>
      <c r="K341" s="375"/>
      <c r="L341" s="375"/>
    </row>
    <row r="342" spans="1:12" ht="15.75" customHeight="1">
      <c r="A342" s="375"/>
      <c r="B342" s="380"/>
      <c r="C342" s="380"/>
      <c r="D342" s="381"/>
      <c r="E342" s="375"/>
      <c r="F342" s="378"/>
      <c r="G342" s="382"/>
      <c r="H342" s="382"/>
      <c r="I342" s="382"/>
      <c r="J342" s="379"/>
      <c r="K342" s="375"/>
      <c r="L342" s="375"/>
    </row>
    <row r="343" spans="1:12" ht="15.75" customHeight="1">
      <c r="A343" s="375"/>
      <c r="B343" s="380"/>
      <c r="C343" s="380"/>
      <c r="D343" s="381"/>
      <c r="E343" s="375"/>
      <c r="F343" s="378"/>
      <c r="G343" s="382"/>
      <c r="H343" s="382"/>
      <c r="I343" s="382"/>
      <c r="J343" s="379"/>
      <c r="K343" s="375"/>
      <c r="L343" s="375"/>
    </row>
    <row r="344" spans="1:12" ht="15.75" customHeight="1">
      <c r="A344" s="375"/>
      <c r="B344" s="380"/>
      <c r="C344" s="380"/>
      <c r="D344" s="381"/>
      <c r="E344" s="375"/>
      <c r="F344" s="378"/>
      <c r="G344" s="382"/>
      <c r="H344" s="382"/>
      <c r="I344" s="382"/>
      <c r="J344" s="379"/>
      <c r="K344" s="375"/>
      <c r="L344" s="375"/>
    </row>
    <row r="345" spans="1:12" ht="15.75" customHeight="1">
      <c r="A345" s="375"/>
      <c r="B345" s="380"/>
      <c r="C345" s="380"/>
      <c r="D345" s="381"/>
      <c r="E345" s="375"/>
      <c r="F345" s="378"/>
      <c r="G345" s="382"/>
      <c r="H345" s="382"/>
      <c r="I345" s="382"/>
      <c r="J345" s="379"/>
      <c r="K345" s="375"/>
      <c r="L345" s="375"/>
    </row>
    <row r="346" spans="1:12" ht="15.75" customHeight="1">
      <c r="A346" s="375"/>
      <c r="B346" s="380"/>
      <c r="C346" s="380"/>
      <c r="D346" s="381"/>
      <c r="E346" s="375"/>
      <c r="F346" s="378"/>
      <c r="G346" s="382"/>
      <c r="H346" s="382"/>
      <c r="I346" s="382"/>
      <c r="J346" s="379"/>
      <c r="K346" s="375"/>
      <c r="L346" s="375"/>
    </row>
    <row r="347" spans="1:12" ht="15.75" customHeight="1">
      <c r="A347" s="375"/>
      <c r="B347" s="380"/>
      <c r="C347" s="380"/>
      <c r="D347" s="381"/>
      <c r="E347" s="375"/>
      <c r="F347" s="378"/>
      <c r="G347" s="382"/>
      <c r="H347" s="382"/>
      <c r="I347" s="382"/>
      <c r="J347" s="379"/>
      <c r="K347" s="375"/>
      <c r="L347" s="375"/>
    </row>
    <row r="348" spans="1:12" ht="15.75" customHeight="1">
      <c r="A348" s="375"/>
      <c r="B348" s="380"/>
      <c r="C348" s="380"/>
      <c r="D348" s="381"/>
      <c r="E348" s="375"/>
      <c r="F348" s="378"/>
      <c r="G348" s="382"/>
      <c r="H348" s="382"/>
      <c r="I348" s="382"/>
      <c r="J348" s="379"/>
      <c r="K348" s="375"/>
      <c r="L348" s="375"/>
    </row>
    <row r="349" spans="1:12" ht="15.75" customHeight="1">
      <c r="A349" s="375"/>
      <c r="B349" s="380"/>
      <c r="C349" s="380"/>
      <c r="D349" s="381"/>
      <c r="E349" s="375"/>
      <c r="F349" s="378"/>
      <c r="G349" s="382"/>
      <c r="H349" s="382"/>
      <c r="I349" s="382"/>
      <c r="J349" s="379"/>
      <c r="K349" s="375"/>
      <c r="L349" s="375"/>
    </row>
    <row r="350" spans="1:12" ht="15.75" customHeight="1">
      <c r="A350" s="375"/>
      <c r="B350" s="380"/>
      <c r="C350" s="380"/>
      <c r="D350" s="381"/>
      <c r="E350" s="375"/>
      <c r="F350" s="378"/>
      <c r="G350" s="382"/>
      <c r="H350" s="382"/>
      <c r="I350" s="382"/>
      <c r="J350" s="379"/>
      <c r="K350" s="375"/>
      <c r="L350" s="375"/>
    </row>
    <row r="351" spans="1:12" ht="15.75" customHeight="1">
      <c r="A351" s="375"/>
      <c r="B351" s="380"/>
      <c r="C351" s="380"/>
      <c r="D351" s="381"/>
      <c r="E351" s="375"/>
      <c r="F351" s="378"/>
      <c r="G351" s="382"/>
      <c r="H351" s="382"/>
      <c r="I351" s="382"/>
      <c r="J351" s="379"/>
      <c r="K351" s="375"/>
      <c r="L351" s="375"/>
    </row>
    <row r="352" spans="1:12" ht="15.75" customHeight="1">
      <c r="A352" s="375"/>
      <c r="B352" s="380"/>
      <c r="C352" s="380"/>
      <c r="D352" s="381"/>
      <c r="E352" s="375"/>
      <c r="F352" s="378"/>
      <c r="G352" s="382"/>
      <c r="H352" s="382"/>
      <c r="I352" s="382"/>
      <c r="J352" s="379"/>
      <c r="K352" s="375"/>
      <c r="L352" s="375"/>
    </row>
    <row r="353" spans="1:12" ht="15.75" customHeight="1">
      <c r="A353" s="375"/>
      <c r="B353" s="380"/>
      <c r="C353" s="380"/>
      <c r="D353" s="381"/>
      <c r="E353" s="375"/>
      <c r="F353" s="378"/>
      <c r="G353" s="382"/>
      <c r="H353" s="382"/>
      <c r="I353" s="382"/>
      <c r="J353" s="379"/>
      <c r="K353" s="375"/>
      <c r="L353" s="375"/>
    </row>
    <row r="354" spans="1:12" ht="15.75" customHeight="1">
      <c r="A354" s="375"/>
      <c r="B354" s="380"/>
      <c r="C354" s="380"/>
      <c r="D354" s="381"/>
      <c r="E354" s="375"/>
      <c r="F354" s="378"/>
      <c r="G354" s="382"/>
      <c r="H354" s="382"/>
      <c r="I354" s="382"/>
      <c r="J354" s="379"/>
      <c r="K354" s="375"/>
      <c r="L354" s="375"/>
    </row>
    <row r="355" spans="1:12" ht="15.75" customHeight="1">
      <c r="A355" s="375"/>
      <c r="B355" s="380"/>
      <c r="C355" s="380"/>
      <c r="D355" s="381"/>
      <c r="E355" s="375"/>
      <c r="F355" s="378"/>
      <c r="G355" s="382"/>
      <c r="H355" s="382"/>
      <c r="I355" s="382"/>
      <c r="J355" s="379"/>
      <c r="K355" s="375"/>
      <c r="L355" s="375"/>
    </row>
    <row r="356" spans="1:12" ht="15.75" customHeight="1">
      <c r="A356" s="375"/>
      <c r="B356" s="380"/>
      <c r="C356" s="380"/>
      <c r="D356" s="381"/>
      <c r="E356" s="375"/>
      <c r="F356" s="378"/>
      <c r="G356" s="382"/>
      <c r="H356" s="382"/>
      <c r="I356" s="382"/>
      <c r="J356" s="379"/>
      <c r="K356" s="375"/>
      <c r="L356" s="375"/>
    </row>
    <row r="357" spans="1:12" ht="15.75" customHeight="1">
      <c r="A357" s="375"/>
      <c r="B357" s="380"/>
      <c r="C357" s="380"/>
      <c r="D357" s="381"/>
      <c r="E357" s="375"/>
      <c r="F357" s="378"/>
      <c r="G357" s="382"/>
      <c r="H357" s="382"/>
      <c r="I357" s="382"/>
      <c r="J357" s="379"/>
      <c r="K357" s="375"/>
      <c r="L357" s="375"/>
    </row>
    <row r="358" spans="1:12" ht="15.75" customHeight="1">
      <c r="A358" s="375"/>
      <c r="B358" s="380"/>
      <c r="C358" s="380"/>
      <c r="D358" s="381"/>
      <c r="E358" s="375"/>
      <c r="F358" s="378"/>
      <c r="G358" s="382"/>
      <c r="H358" s="382"/>
      <c r="I358" s="382"/>
      <c r="J358" s="379"/>
      <c r="K358" s="375"/>
      <c r="L358" s="375"/>
    </row>
    <row r="359" spans="1:12" ht="15.75" customHeight="1">
      <c r="A359" s="375"/>
      <c r="B359" s="380"/>
      <c r="C359" s="380"/>
      <c r="D359" s="381"/>
      <c r="E359" s="375"/>
      <c r="F359" s="378"/>
      <c r="G359" s="382"/>
      <c r="H359" s="382"/>
      <c r="I359" s="382"/>
      <c r="J359" s="379"/>
      <c r="K359" s="375"/>
      <c r="L359" s="375"/>
    </row>
    <row r="360" spans="1:12" ht="15.75" customHeight="1">
      <c r="A360" s="375"/>
      <c r="B360" s="380"/>
      <c r="C360" s="380"/>
      <c r="D360" s="381"/>
      <c r="E360" s="375"/>
      <c r="F360" s="378"/>
      <c r="G360" s="382"/>
      <c r="H360" s="382"/>
      <c r="I360" s="382"/>
      <c r="J360" s="379"/>
      <c r="K360" s="375"/>
      <c r="L360" s="375"/>
    </row>
    <row r="361" spans="1:12" ht="15.75" customHeight="1">
      <c r="A361" s="375"/>
      <c r="B361" s="380"/>
      <c r="C361" s="380"/>
      <c r="D361" s="381"/>
      <c r="E361" s="375"/>
      <c r="F361" s="378"/>
      <c r="G361" s="382"/>
      <c r="H361" s="382"/>
      <c r="I361" s="382"/>
      <c r="J361" s="379"/>
      <c r="K361" s="375"/>
      <c r="L361" s="375"/>
    </row>
    <row r="362" spans="1:12" ht="15.75" customHeight="1">
      <c r="A362" s="375"/>
      <c r="B362" s="380"/>
      <c r="C362" s="380"/>
      <c r="D362" s="381"/>
      <c r="E362" s="375"/>
      <c r="F362" s="378"/>
      <c r="G362" s="382"/>
      <c r="H362" s="382"/>
      <c r="I362" s="382"/>
      <c r="J362" s="379"/>
      <c r="K362" s="375"/>
      <c r="L362" s="375"/>
    </row>
    <row r="363" spans="1:12" ht="15.75" customHeight="1">
      <c r="A363" s="375"/>
      <c r="B363" s="380"/>
      <c r="C363" s="380"/>
      <c r="D363" s="381"/>
      <c r="E363" s="375"/>
      <c r="F363" s="378"/>
      <c r="G363" s="382"/>
      <c r="H363" s="382"/>
      <c r="I363" s="382"/>
      <c r="J363" s="379"/>
      <c r="K363" s="375"/>
      <c r="L363" s="375"/>
    </row>
    <row r="364" spans="1:12" ht="15.75" customHeight="1">
      <c r="A364" s="375"/>
      <c r="B364" s="380"/>
      <c r="C364" s="380"/>
      <c r="D364" s="381"/>
      <c r="E364" s="375"/>
      <c r="F364" s="378"/>
      <c r="G364" s="382"/>
      <c r="H364" s="382"/>
      <c r="I364" s="382"/>
      <c r="J364" s="379"/>
      <c r="K364" s="375"/>
      <c r="L364" s="375"/>
    </row>
    <row r="365" spans="1:12" ht="15.75" customHeight="1">
      <c r="A365" s="375"/>
      <c r="B365" s="380"/>
      <c r="C365" s="380"/>
      <c r="D365" s="381"/>
      <c r="E365" s="375"/>
      <c r="F365" s="378"/>
      <c r="G365" s="382"/>
      <c r="H365" s="382"/>
      <c r="I365" s="382"/>
      <c r="J365" s="379"/>
      <c r="K365" s="375"/>
      <c r="L365" s="375"/>
    </row>
    <row r="366" spans="1:12" ht="15.75" customHeight="1">
      <c r="A366" s="375"/>
      <c r="B366" s="380"/>
      <c r="C366" s="380"/>
      <c r="D366" s="381"/>
      <c r="E366" s="375"/>
      <c r="F366" s="378"/>
      <c r="G366" s="382"/>
      <c r="H366" s="382"/>
      <c r="I366" s="382"/>
      <c r="J366" s="379"/>
      <c r="K366" s="375"/>
      <c r="L366" s="375"/>
    </row>
    <row r="367" spans="1:12" ht="15.75" customHeight="1">
      <c r="A367" s="375"/>
      <c r="B367" s="380"/>
      <c r="C367" s="380"/>
      <c r="D367" s="381"/>
      <c r="E367" s="375"/>
      <c r="F367" s="378"/>
      <c r="G367" s="382"/>
      <c r="H367" s="382"/>
      <c r="I367" s="382"/>
      <c r="J367" s="379"/>
      <c r="K367" s="375"/>
      <c r="L367" s="375"/>
    </row>
    <row r="368" spans="1:12" ht="15.75" customHeight="1">
      <c r="A368" s="375"/>
      <c r="B368" s="380"/>
      <c r="C368" s="380"/>
      <c r="D368" s="381"/>
      <c r="E368" s="375"/>
      <c r="F368" s="378"/>
      <c r="G368" s="382"/>
      <c r="H368" s="382"/>
      <c r="I368" s="382"/>
      <c r="J368" s="379"/>
      <c r="K368" s="375"/>
      <c r="L368" s="375"/>
    </row>
    <row r="369" spans="1:12" ht="15.75" customHeight="1">
      <c r="A369" s="375"/>
      <c r="B369" s="380"/>
      <c r="C369" s="380"/>
      <c r="D369" s="381"/>
      <c r="E369" s="375"/>
      <c r="F369" s="378"/>
      <c r="G369" s="382"/>
      <c r="H369" s="382"/>
      <c r="I369" s="382"/>
      <c r="J369" s="379"/>
      <c r="K369" s="375"/>
      <c r="L369" s="375"/>
    </row>
    <row r="370" spans="1:12" ht="15.75" customHeight="1">
      <c r="A370" s="375"/>
      <c r="B370" s="380"/>
      <c r="C370" s="380"/>
      <c r="D370" s="381"/>
      <c r="E370" s="375"/>
      <c r="F370" s="378"/>
      <c r="G370" s="382"/>
      <c r="H370" s="382"/>
      <c r="I370" s="382"/>
      <c r="J370" s="379"/>
      <c r="K370" s="375"/>
      <c r="L370" s="375"/>
    </row>
    <row r="371" spans="1:12" ht="15.75" customHeight="1">
      <c r="A371" s="375"/>
      <c r="B371" s="380"/>
      <c r="C371" s="380"/>
      <c r="D371" s="381"/>
      <c r="E371" s="375"/>
      <c r="F371" s="378"/>
      <c r="G371" s="382"/>
      <c r="H371" s="382"/>
      <c r="I371" s="382"/>
      <c r="J371" s="379"/>
      <c r="K371" s="375"/>
      <c r="L371" s="375"/>
    </row>
    <row r="372" spans="1:12" ht="15.75" customHeight="1">
      <c r="A372" s="375"/>
      <c r="B372" s="380"/>
      <c r="C372" s="380"/>
      <c r="D372" s="381"/>
      <c r="E372" s="375"/>
      <c r="F372" s="378"/>
      <c r="G372" s="382"/>
      <c r="H372" s="382"/>
      <c r="I372" s="382"/>
      <c r="J372" s="379"/>
      <c r="K372" s="375"/>
      <c r="L372" s="375"/>
    </row>
    <row r="373" spans="1:12" ht="15.75" customHeight="1">
      <c r="A373" s="375"/>
      <c r="B373" s="380"/>
      <c r="C373" s="380"/>
      <c r="D373" s="381"/>
      <c r="E373" s="375"/>
      <c r="F373" s="378"/>
      <c r="G373" s="382"/>
      <c r="H373" s="382"/>
      <c r="I373" s="382"/>
      <c r="J373" s="379"/>
      <c r="K373" s="375"/>
      <c r="L373" s="375"/>
    </row>
    <row r="374" spans="1:12" ht="15.75" customHeight="1">
      <c r="A374" s="375"/>
      <c r="B374" s="380"/>
      <c r="C374" s="380"/>
      <c r="D374" s="381"/>
      <c r="E374" s="375"/>
      <c r="F374" s="378"/>
      <c r="G374" s="382"/>
      <c r="H374" s="382"/>
      <c r="I374" s="382"/>
      <c r="J374" s="379"/>
      <c r="K374" s="375"/>
      <c r="L374" s="375"/>
    </row>
    <row r="375" spans="1:12" ht="15.75" customHeight="1">
      <c r="A375" s="375"/>
      <c r="B375" s="380"/>
      <c r="C375" s="380"/>
      <c r="D375" s="381"/>
      <c r="E375" s="375"/>
      <c r="F375" s="378"/>
      <c r="G375" s="382"/>
      <c r="H375" s="382"/>
      <c r="I375" s="382"/>
      <c r="J375" s="379"/>
      <c r="K375" s="375"/>
      <c r="L375" s="375"/>
    </row>
    <row r="376" spans="1:12" ht="15.75" customHeight="1">
      <c r="A376" s="375"/>
      <c r="B376" s="380"/>
      <c r="C376" s="380"/>
      <c r="D376" s="381"/>
      <c r="E376" s="375"/>
      <c r="F376" s="378"/>
      <c r="G376" s="382"/>
      <c r="H376" s="382"/>
      <c r="I376" s="382"/>
      <c r="J376" s="379"/>
      <c r="K376" s="375"/>
      <c r="L376" s="375"/>
    </row>
    <row r="377" spans="1:12" ht="15.75" customHeight="1">
      <c r="A377" s="375"/>
      <c r="B377" s="380"/>
      <c r="C377" s="380"/>
      <c r="D377" s="381"/>
      <c r="E377" s="375"/>
      <c r="F377" s="378"/>
      <c r="G377" s="382"/>
      <c r="H377" s="382"/>
      <c r="I377" s="382"/>
      <c r="J377" s="379"/>
      <c r="K377" s="375"/>
      <c r="L377" s="375"/>
    </row>
    <row r="378" spans="1:12" ht="15.75" customHeight="1">
      <c r="A378" s="375"/>
      <c r="B378" s="380"/>
      <c r="C378" s="380"/>
      <c r="D378" s="381"/>
      <c r="E378" s="375"/>
      <c r="F378" s="378"/>
      <c r="G378" s="382"/>
      <c r="H378" s="382"/>
      <c r="I378" s="382"/>
      <c r="J378" s="379"/>
      <c r="K378" s="375"/>
      <c r="L378" s="375"/>
    </row>
    <row r="379" spans="1:12" ht="15.75" customHeight="1">
      <c r="A379" s="375"/>
      <c r="B379" s="380"/>
      <c r="C379" s="380"/>
      <c r="D379" s="381"/>
      <c r="E379" s="375"/>
      <c r="F379" s="378"/>
      <c r="G379" s="382"/>
      <c r="H379" s="382"/>
      <c r="I379" s="382"/>
      <c r="J379" s="379"/>
      <c r="K379" s="375"/>
      <c r="L379" s="375"/>
    </row>
    <row r="380" spans="1:12" ht="15.75" customHeight="1">
      <c r="A380" s="375"/>
      <c r="B380" s="380"/>
      <c r="C380" s="380"/>
      <c r="D380" s="381"/>
      <c r="E380" s="375"/>
      <c r="F380" s="378"/>
      <c r="G380" s="382"/>
      <c r="H380" s="382"/>
      <c r="I380" s="382"/>
      <c r="J380" s="379"/>
      <c r="K380" s="375"/>
      <c r="L380" s="375"/>
    </row>
    <row r="381" spans="1:12" ht="15.75" customHeight="1">
      <c r="A381" s="375"/>
      <c r="B381" s="380"/>
      <c r="C381" s="380"/>
      <c r="D381" s="381"/>
      <c r="E381" s="375"/>
      <c r="F381" s="378"/>
      <c r="G381" s="382"/>
      <c r="H381" s="382"/>
      <c r="I381" s="382"/>
      <c r="J381" s="379"/>
      <c r="K381" s="375"/>
      <c r="L381" s="375"/>
    </row>
    <row r="382" spans="1:12" ht="15.75" customHeight="1">
      <c r="A382" s="375"/>
      <c r="B382" s="380"/>
      <c r="C382" s="380"/>
      <c r="D382" s="381"/>
      <c r="E382" s="375"/>
      <c r="F382" s="378"/>
      <c r="G382" s="382"/>
      <c r="H382" s="382"/>
      <c r="I382" s="382"/>
      <c r="J382" s="379"/>
      <c r="K382" s="375"/>
      <c r="L382" s="375"/>
    </row>
    <row r="383" spans="1:12" ht="15.75" customHeight="1">
      <c r="A383" s="375"/>
      <c r="B383" s="380"/>
      <c r="C383" s="380"/>
      <c r="D383" s="381"/>
      <c r="E383" s="375"/>
      <c r="F383" s="378"/>
      <c r="G383" s="382"/>
      <c r="H383" s="382"/>
      <c r="I383" s="382"/>
      <c r="J383" s="379"/>
      <c r="K383" s="375"/>
      <c r="L383" s="375"/>
    </row>
    <row r="384" spans="1:12" ht="15.75" customHeight="1">
      <c r="A384" s="375"/>
      <c r="B384" s="380"/>
      <c r="C384" s="380"/>
      <c r="D384" s="381"/>
      <c r="E384" s="375"/>
      <c r="F384" s="378"/>
      <c r="G384" s="382"/>
      <c r="H384" s="382"/>
      <c r="I384" s="382"/>
      <c r="J384" s="379"/>
      <c r="K384" s="375"/>
      <c r="L384" s="375"/>
    </row>
    <row r="385" spans="1:12" ht="15.75" customHeight="1">
      <c r="A385" s="375"/>
      <c r="B385" s="380"/>
      <c r="C385" s="380"/>
      <c r="D385" s="381"/>
      <c r="E385" s="375"/>
      <c r="F385" s="378"/>
      <c r="G385" s="382"/>
      <c r="H385" s="382"/>
      <c r="I385" s="382"/>
      <c r="J385" s="379"/>
      <c r="K385" s="375"/>
      <c r="L385" s="375"/>
    </row>
    <row r="386" spans="1:12" ht="15.75" customHeight="1">
      <c r="A386" s="375"/>
      <c r="B386" s="380"/>
      <c r="C386" s="380"/>
      <c r="D386" s="381"/>
      <c r="E386" s="375"/>
      <c r="F386" s="378"/>
      <c r="G386" s="382"/>
      <c r="H386" s="382"/>
      <c r="I386" s="382"/>
      <c r="J386" s="379"/>
      <c r="K386" s="375"/>
      <c r="L386" s="375"/>
    </row>
    <row r="387" spans="1:12" ht="15.75" customHeight="1">
      <c r="A387" s="375"/>
      <c r="B387" s="380"/>
      <c r="C387" s="380"/>
      <c r="D387" s="381"/>
      <c r="E387" s="375"/>
      <c r="F387" s="378"/>
      <c r="G387" s="382"/>
      <c r="H387" s="382"/>
      <c r="I387" s="382"/>
      <c r="J387" s="379"/>
      <c r="K387" s="375"/>
      <c r="L387" s="375"/>
    </row>
    <row r="388" spans="1:12" ht="15.75" customHeight="1">
      <c r="A388" s="375"/>
      <c r="B388" s="380"/>
      <c r="C388" s="380"/>
      <c r="D388" s="381"/>
      <c r="E388" s="375"/>
      <c r="F388" s="378"/>
      <c r="G388" s="382"/>
      <c r="H388" s="382"/>
      <c r="I388" s="382"/>
      <c r="J388" s="379"/>
      <c r="K388" s="375"/>
      <c r="L388" s="375"/>
    </row>
    <row r="389" spans="1:12" ht="15.75" customHeight="1">
      <c r="A389" s="375"/>
      <c r="B389" s="380"/>
      <c r="C389" s="380"/>
      <c r="D389" s="381"/>
      <c r="E389" s="375"/>
      <c r="F389" s="378"/>
      <c r="G389" s="382"/>
      <c r="H389" s="382"/>
      <c r="I389" s="382"/>
      <c r="J389" s="379"/>
      <c r="K389" s="375"/>
      <c r="L389" s="375"/>
    </row>
    <row r="390" spans="1:12" ht="15.75" customHeight="1">
      <c r="A390" s="375"/>
      <c r="B390" s="380"/>
      <c r="C390" s="380"/>
      <c r="D390" s="381"/>
      <c r="E390" s="375"/>
      <c r="F390" s="378"/>
      <c r="G390" s="382"/>
      <c r="H390" s="382"/>
      <c r="I390" s="382"/>
      <c r="J390" s="379"/>
      <c r="K390" s="375"/>
      <c r="L390" s="375"/>
    </row>
    <row r="391" spans="1:12" ht="15.75" customHeight="1">
      <c r="A391" s="375"/>
      <c r="B391" s="380"/>
      <c r="C391" s="380"/>
      <c r="D391" s="381"/>
      <c r="E391" s="375"/>
      <c r="F391" s="378"/>
      <c r="G391" s="382"/>
      <c r="H391" s="382"/>
      <c r="I391" s="382"/>
      <c r="J391" s="379"/>
      <c r="K391" s="375"/>
      <c r="L391" s="375"/>
    </row>
    <row r="392" spans="1:12" ht="15.75" customHeight="1">
      <c r="A392" s="375"/>
      <c r="B392" s="380"/>
      <c r="C392" s="380"/>
      <c r="D392" s="381"/>
      <c r="E392" s="375"/>
      <c r="F392" s="378"/>
      <c r="G392" s="382"/>
      <c r="H392" s="382"/>
      <c r="I392" s="382"/>
      <c r="J392" s="379"/>
      <c r="K392" s="375"/>
      <c r="L392" s="375"/>
    </row>
    <row r="393" spans="1:12" ht="15.75" customHeight="1">
      <c r="A393" s="375"/>
      <c r="B393" s="380"/>
      <c r="C393" s="380"/>
      <c r="D393" s="381"/>
      <c r="E393" s="375"/>
      <c r="F393" s="378"/>
      <c r="G393" s="382"/>
      <c r="H393" s="382"/>
      <c r="I393" s="382"/>
      <c r="J393" s="379"/>
      <c r="K393" s="375"/>
      <c r="L393" s="375"/>
    </row>
    <row r="394" spans="1:12" ht="15.75" customHeight="1">
      <c r="A394" s="375"/>
      <c r="B394" s="380"/>
      <c r="C394" s="380"/>
      <c r="D394" s="381"/>
      <c r="E394" s="375"/>
      <c r="F394" s="378"/>
      <c r="G394" s="382"/>
      <c r="H394" s="382"/>
      <c r="I394" s="382"/>
      <c r="J394" s="379"/>
      <c r="K394" s="375"/>
      <c r="L394" s="375"/>
    </row>
    <row r="395" spans="1:12" ht="15.75" customHeight="1">
      <c r="A395" s="375"/>
      <c r="B395" s="380"/>
      <c r="C395" s="380"/>
      <c r="D395" s="381"/>
      <c r="E395" s="375"/>
      <c r="F395" s="378"/>
      <c r="G395" s="382"/>
      <c r="H395" s="382"/>
      <c r="I395" s="382"/>
      <c r="J395" s="379"/>
      <c r="K395" s="375"/>
      <c r="L395" s="375"/>
    </row>
    <row r="396" spans="1:12" ht="15.75" customHeight="1">
      <c r="A396" s="375"/>
      <c r="B396" s="380"/>
      <c r="C396" s="380"/>
      <c r="D396" s="381"/>
      <c r="E396" s="375"/>
      <c r="F396" s="378"/>
      <c r="G396" s="382"/>
      <c r="H396" s="382"/>
      <c r="I396" s="382"/>
      <c r="J396" s="379"/>
      <c r="K396" s="375"/>
      <c r="L396" s="375"/>
    </row>
    <row r="397" spans="1:12" ht="15.75" customHeight="1">
      <c r="A397" s="375"/>
      <c r="B397" s="380"/>
      <c r="C397" s="380"/>
      <c r="D397" s="381"/>
      <c r="E397" s="375"/>
      <c r="F397" s="378"/>
      <c r="G397" s="382"/>
      <c r="H397" s="382"/>
      <c r="I397" s="382"/>
      <c r="J397" s="379"/>
      <c r="K397" s="375"/>
      <c r="L397" s="375"/>
    </row>
    <row r="398" spans="1:12" ht="15.75" customHeight="1">
      <c r="A398" s="375"/>
      <c r="B398" s="380"/>
      <c r="C398" s="380"/>
      <c r="D398" s="381"/>
      <c r="E398" s="375"/>
      <c r="F398" s="378"/>
      <c r="G398" s="382"/>
      <c r="H398" s="382"/>
      <c r="I398" s="382"/>
      <c r="J398" s="379"/>
      <c r="K398" s="375"/>
      <c r="L398" s="375"/>
    </row>
    <row r="399" spans="1:12" ht="15.75" customHeight="1">
      <c r="A399" s="375"/>
      <c r="B399" s="380"/>
      <c r="C399" s="380"/>
      <c r="D399" s="381"/>
      <c r="E399" s="375"/>
      <c r="F399" s="378"/>
      <c r="G399" s="382"/>
      <c r="H399" s="382"/>
      <c r="I399" s="382"/>
      <c r="J399" s="379"/>
      <c r="K399" s="375"/>
      <c r="L399" s="375"/>
    </row>
    <row r="400" spans="1:12" ht="15.75" customHeight="1">
      <c r="A400" s="375"/>
      <c r="B400" s="380"/>
      <c r="C400" s="380"/>
      <c r="D400" s="381"/>
      <c r="E400" s="375"/>
      <c r="F400" s="378"/>
      <c r="G400" s="382"/>
      <c r="H400" s="382"/>
      <c r="I400" s="382"/>
      <c r="J400" s="379"/>
      <c r="K400" s="375"/>
      <c r="L400" s="375"/>
    </row>
    <row r="401" spans="1:12" ht="15.75" customHeight="1">
      <c r="A401" s="375"/>
      <c r="B401" s="380"/>
      <c r="C401" s="380"/>
      <c r="D401" s="381"/>
      <c r="E401" s="375"/>
      <c r="F401" s="378"/>
      <c r="G401" s="382"/>
      <c r="H401" s="382"/>
      <c r="I401" s="382"/>
      <c r="J401" s="379"/>
      <c r="K401" s="375"/>
      <c r="L401" s="375"/>
    </row>
    <row r="402" spans="1:12" ht="15.75" customHeight="1">
      <c r="A402" s="375"/>
      <c r="B402" s="380"/>
      <c r="C402" s="380"/>
      <c r="D402" s="381"/>
      <c r="E402" s="375"/>
      <c r="F402" s="378"/>
      <c r="G402" s="382"/>
      <c r="H402" s="382"/>
      <c r="I402" s="382"/>
      <c r="J402" s="379"/>
      <c r="K402" s="375"/>
      <c r="L402" s="375"/>
    </row>
    <row r="403" spans="1:12" ht="15.75" customHeight="1">
      <c r="A403" s="375"/>
      <c r="B403" s="380"/>
      <c r="C403" s="380"/>
      <c r="D403" s="381"/>
      <c r="E403" s="375"/>
      <c r="F403" s="378"/>
      <c r="G403" s="382"/>
      <c r="H403" s="382"/>
      <c r="I403" s="382"/>
      <c r="J403" s="379"/>
      <c r="K403" s="375"/>
      <c r="L403" s="375"/>
    </row>
    <row r="404" spans="1:12" ht="15.75" customHeight="1">
      <c r="A404" s="375"/>
      <c r="B404" s="380"/>
      <c r="C404" s="380"/>
      <c r="D404" s="381"/>
      <c r="E404" s="375"/>
      <c r="F404" s="378"/>
      <c r="G404" s="382"/>
      <c r="H404" s="382"/>
      <c r="I404" s="382"/>
      <c r="J404" s="379"/>
      <c r="K404" s="375"/>
      <c r="L404" s="375"/>
    </row>
    <row r="405" spans="1:12" ht="15.75" customHeight="1">
      <c r="A405" s="375"/>
      <c r="B405" s="380"/>
      <c r="C405" s="380"/>
      <c r="D405" s="381"/>
      <c r="E405" s="375"/>
      <c r="F405" s="378"/>
      <c r="G405" s="382"/>
      <c r="H405" s="382"/>
      <c r="I405" s="382"/>
      <c r="J405" s="379"/>
      <c r="K405" s="375"/>
      <c r="L405" s="375"/>
    </row>
    <row r="406" spans="1:12" ht="15.75" customHeight="1">
      <c r="A406" s="375"/>
      <c r="B406" s="380"/>
      <c r="C406" s="380"/>
      <c r="D406" s="381"/>
      <c r="E406" s="375"/>
      <c r="F406" s="378"/>
      <c r="G406" s="382"/>
      <c r="H406" s="382"/>
      <c r="I406" s="382"/>
      <c r="J406" s="379"/>
      <c r="K406" s="375"/>
      <c r="L406" s="375"/>
    </row>
    <row r="407" spans="1:12" ht="15.75" customHeight="1">
      <c r="A407" s="375"/>
      <c r="B407" s="380"/>
      <c r="C407" s="380"/>
      <c r="D407" s="381"/>
      <c r="E407" s="375"/>
      <c r="F407" s="378"/>
      <c r="G407" s="382"/>
      <c r="H407" s="382"/>
      <c r="I407" s="382"/>
      <c r="J407" s="379"/>
      <c r="K407" s="375"/>
      <c r="L407" s="375"/>
    </row>
    <row r="408" spans="1:12" ht="15.75" customHeight="1">
      <c r="A408" s="375"/>
      <c r="B408" s="380"/>
      <c r="C408" s="380"/>
      <c r="D408" s="381"/>
      <c r="E408" s="375"/>
      <c r="F408" s="378"/>
      <c r="G408" s="382"/>
      <c r="H408" s="382"/>
      <c r="I408" s="382"/>
      <c r="J408" s="379"/>
      <c r="K408" s="375"/>
      <c r="L408" s="375"/>
    </row>
    <row r="409" spans="1:12" ht="15.75" customHeight="1">
      <c r="A409" s="375"/>
      <c r="B409" s="380"/>
      <c r="C409" s="380"/>
      <c r="D409" s="381"/>
      <c r="E409" s="375"/>
      <c r="F409" s="378"/>
      <c r="G409" s="382"/>
      <c r="H409" s="382"/>
      <c r="I409" s="382"/>
      <c r="J409" s="379"/>
      <c r="K409" s="375"/>
      <c r="L409" s="375"/>
    </row>
    <row r="410" spans="1:12" ht="15.75" customHeight="1">
      <c r="A410" s="375"/>
      <c r="B410" s="380"/>
      <c r="C410" s="380"/>
      <c r="D410" s="381"/>
      <c r="E410" s="375"/>
      <c r="F410" s="378"/>
      <c r="G410" s="382"/>
      <c r="H410" s="382"/>
      <c r="I410" s="382"/>
      <c r="J410" s="379"/>
      <c r="K410" s="375"/>
      <c r="L410" s="375"/>
    </row>
    <row r="411" spans="1:12" ht="15.75" customHeight="1">
      <c r="A411" s="375"/>
      <c r="B411" s="380"/>
      <c r="C411" s="380"/>
      <c r="D411" s="381"/>
      <c r="E411" s="375"/>
      <c r="F411" s="378"/>
      <c r="G411" s="382"/>
      <c r="H411" s="382"/>
      <c r="I411" s="382"/>
      <c r="J411" s="379"/>
      <c r="K411" s="375"/>
      <c r="L411" s="375"/>
    </row>
    <row r="412" spans="1:12" ht="15.75" customHeight="1">
      <c r="A412" s="375"/>
      <c r="B412" s="380"/>
      <c r="C412" s="380"/>
      <c r="D412" s="381"/>
      <c r="E412" s="375"/>
      <c r="F412" s="378"/>
      <c r="G412" s="382"/>
      <c r="H412" s="382"/>
      <c r="I412" s="382"/>
      <c r="J412" s="379"/>
      <c r="K412" s="375"/>
      <c r="L412" s="375"/>
    </row>
    <row r="413" spans="1:12" ht="15.75" customHeight="1">
      <c r="A413" s="375"/>
      <c r="B413" s="380"/>
      <c r="C413" s="380"/>
      <c r="D413" s="381"/>
      <c r="E413" s="375"/>
      <c r="F413" s="378"/>
      <c r="G413" s="382"/>
      <c r="H413" s="382"/>
      <c r="I413" s="382"/>
      <c r="J413" s="379"/>
      <c r="K413" s="375"/>
      <c r="L413" s="375"/>
    </row>
    <row r="414" spans="1:12" ht="15.75" customHeight="1">
      <c r="A414" s="375"/>
      <c r="B414" s="380"/>
      <c r="C414" s="380"/>
      <c r="D414" s="381"/>
      <c r="E414" s="375"/>
      <c r="F414" s="378"/>
      <c r="G414" s="382"/>
      <c r="H414" s="382"/>
      <c r="I414" s="382"/>
      <c r="J414" s="379"/>
      <c r="K414" s="375"/>
      <c r="L414" s="375"/>
    </row>
    <row r="415" spans="1:12" ht="15.75" customHeight="1">
      <c r="A415" s="375"/>
      <c r="B415" s="380"/>
      <c r="C415" s="380"/>
      <c r="D415" s="381"/>
      <c r="E415" s="375"/>
      <c r="F415" s="378"/>
      <c r="G415" s="382"/>
      <c r="H415" s="382"/>
      <c r="I415" s="382"/>
      <c r="J415" s="379"/>
      <c r="K415" s="375"/>
      <c r="L415" s="375"/>
    </row>
    <row r="416" spans="1:12" ht="15.75" customHeight="1">
      <c r="A416" s="375"/>
      <c r="B416" s="380"/>
      <c r="C416" s="380"/>
      <c r="D416" s="381"/>
      <c r="E416" s="375"/>
      <c r="F416" s="378"/>
      <c r="G416" s="382"/>
      <c r="H416" s="382"/>
      <c r="I416" s="382"/>
      <c r="J416" s="379"/>
      <c r="K416" s="375"/>
      <c r="L416" s="375"/>
    </row>
    <row r="417" spans="1:12" ht="15.75" customHeight="1">
      <c r="A417" s="375"/>
      <c r="B417" s="380"/>
      <c r="C417" s="380"/>
      <c r="D417" s="381"/>
      <c r="E417" s="375"/>
      <c r="F417" s="378"/>
      <c r="G417" s="382"/>
      <c r="H417" s="382"/>
      <c r="I417" s="382"/>
      <c r="J417" s="379"/>
      <c r="K417" s="375"/>
      <c r="L417" s="375"/>
    </row>
    <row r="418" spans="1:12" ht="15.75" customHeight="1">
      <c r="A418" s="375"/>
      <c r="B418" s="380"/>
      <c r="C418" s="380"/>
      <c r="D418" s="381"/>
      <c r="E418" s="375"/>
      <c r="F418" s="378"/>
      <c r="G418" s="382"/>
      <c r="H418" s="382"/>
      <c r="I418" s="382"/>
      <c r="J418" s="379"/>
      <c r="K418" s="375"/>
      <c r="L418" s="375"/>
    </row>
    <row r="419" spans="1:12" ht="15.75" customHeight="1">
      <c r="A419" s="375"/>
      <c r="B419" s="380"/>
      <c r="C419" s="380"/>
      <c r="D419" s="381"/>
      <c r="E419" s="375"/>
      <c r="F419" s="378"/>
      <c r="G419" s="382"/>
      <c r="H419" s="382"/>
      <c r="I419" s="382"/>
      <c r="J419" s="379"/>
      <c r="K419" s="375"/>
      <c r="L419" s="375"/>
    </row>
    <row r="420" spans="1:12" ht="15.75" customHeight="1">
      <c r="A420" s="375"/>
      <c r="B420" s="380"/>
      <c r="C420" s="380"/>
      <c r="D420" s="381"/>
      <c r="E420" s="375"/>
      <c r="F420" s="378"/>
      <c r="G420" s="382"/>
      <c r="H420" s="382"/>
      <c r="I420" s="382"/>
      <c r="J420" s="379"/>
      <c r="K420" s="375"/>
      <c r="L420" s="375"/>
    </row>
    <row r="421" spans="1:12" ht="15.75" customHeight="1">
      <c r="A421" s="375"/>
      <c r="B421" s="380"/>
      <c r="C421" s="380"/>
      <c r="D421" s="381"/>
      <c r="E421" s="375"/>
      <c r="F421" s="378"/>
      <c r="G421" s="382"/>
      <c r="H421" s="382"/>
      <c r="I421" s="382"/>
      <c r="J421" s="379"/>
      <c r="K421" s="375"/>
      <c r="L421" s="375"/>
    </row>
    <row r="422" spans="1:12" ht="15.75" customHeight="1">
      <c r="A422" s="375"/>
      <c r="B422" s="380"/>
      <c r="C422" s="380"/>
      <c r="D422" s="381"/>
      <c r="E422" s="375"/>
      <c r="F422" s="378"/>
      <c r="G422" s="382"/>
      <c r="H422" s="382"/>
      <c r="I422" s="382"/>
      <c r="J422" s="379"/>
      <c r="K422" s="375"/>
      <c r="L422" s="375"/>
    </row>
    <row r="423" spans="1:12" ht="15.75" customHeight="1">
      <c r="A423" s="375"/>
      <c r="B423" s="380"/>
      <c r="C423" s="380"/>
      <c r="D423" s="381"/>
      <c r="E423" s="375"/>
      <c r="F423" s="378"/>
      <c r="G423" s="382"/>
      <c r="H423" s="382"/>
      <c r="I423" s="382"/>
      <c r="J423" s="379"/>
      <c r="K423" s="375"/>
      <c r="L423" s="375"/>
    </row>
    <row r="424" spans="1:12" ht="15.75" customHeight="1">
      <c r="A424" s="375"/>
      <c r="B424" s="380"/>
      <c r="C424" s="380"/>
      <c r="D424" s="381"/>
      <c r="E424" s="375"/>
      <c r="F424" s="378"/>
      <c r="G424" s="382"/>
      <c r="H424" s="382"/>
      <c r="I424" s="382"/>
      <c r="J424" s="379"/>
      <c r="K424" s="375"/>
      <c r="L424" s="375"/>
    </row>
    <row r="425" spans="1:12" ht="15.75" customHeight="1">
      <c r="A425" s="375"/>
      <c r="B425" s="380"/>
      <c r="C425" s="380"/>
      <c r="D425" s="381"/>
      <c r="E425" s="375"/>
      <c r="F425" s="378"/>
      <c r="G425" s="382"/>
      <c r="H425" s="382"/>
      <c r="I425" s="382"/>
      <c r="J425" s="379"/>
      <c r="K425" s="375"/>
      <c r="L425" s="375"/>
    </row>
    <row r="426" spans="1:12" ht="15.75" customHeight="1">
      <c r="A426" s="375"/>
      <c r="B426" s="380"/>
      <c r="C426" s="380"/>
      <c r="D426" s="381"/>
      <c r="E426" s="375"/>
      <c r="F426" s="378"/>
      <c r="G426" s="382"/>
      <c r="H426" s="382"/>
      <c r="I426" s="382"/>
      <c r="J426" s="379"/>
      <c r="K426" s="375"/>
      <c r="L426" s="375"/>
    </row>
    <row r="427" spans="1:12" ht="15.75" customHeight="1">
      <c r="A427" s="375"/>
      <c r="B427" s="380"/>
      <c r="C427" s="380"/>
      <c r="D427" s="381"/>
      <c r="E427" s="375"/>
      <c r="F427" s="378"/>
      <c r="G427" s="382"/>
      <c r="H427" s="382"/>
      <c r="I427" s="382"/>
      <c r="J427" s="379"/>
      <c r="K427" s="375"/>
      <c r="L427" s="375"/>
    </row>
    <row r="428" spans="1:12" ht="15.75" customHeight="1">
      <c r="A428" s="375"/>
      <c r="B428" s="380"/>
      <c r="C428" s="380"/>
      <c r="D428" s="381"/>
      <c r="E428" s="375"/>
      <c r="F428" s="378"/>
      <c r="G428" s="382"/>
      <c r="H428" s="382"/>
      <c r="I428" s="382"/>
      <c r="J428" s="379"/>
      <c r="K428" s="375"/>
      <c r="L428" s="375"/>
    </row>
    <row r="429" spans="1:12" ht="15.75" customHeight="1">
      <c r="A429" s="375"/>
      <c r="B429" s="380"/>
      <c r="C429" s="380"/>
      <c r="D429" s="381"/>
      <c r="E429" s="375"/>
      <c r="F429" s="378"/>
      <c r="G429" s="382"/>
      <c r="H429" s="382"/>
      <c r="I429" s="382"/>
      <c r="J429" s="379"/>
      <c r="K429" s="375"/>
      <c r="L429" s="375"/>
    </row>
    <row r="430" spans="1:12" ht="15.75" customHeight="1">
      <c r="A430" s="375"/>
      <c r="B430" s="380"/>
      <c r="C430" s="380"/>
      <c r="D430" s="381"/>
      <c r="E430" s="375"/>
      <c r="F430" s="378"/>
      <c r="G430" s="382"/>
      <c r="H430" s="382"/>
      <c r="I430" s="382"/>
      <c r="J430" s="379"/>
      <c r="K430" s="375"/>
      <c r="L430" s="375"/>
    </row>
    <row r="431" spans="1:12" ht="15.75" customHeight="1">
      <c r="A431" s="375"/>
      <c r="B431" s="380"/>
      <c r="C431" s="380"/>
      <c r="D431" s="381"/>
      <c r="E431" s="375"/>
      <c r="F431" s="378"/>
      <c r="G431" s="382"/>
      <c r="H431" s="382"/>
      <c r="I431" s="382"/>
      <c r="J431" s="379"/>
      <c r="K431" s="375"/>
      <c r="L431" s="375"/>
    </row>
    <row r="432" spans="1:12" ht="15.75" customHeight="1">
      <c r="A432" s="375"/>
      <c r="B432" s="380"/>
      <c r="C432" s="380"/>
      <c r="D432" s="381"/>
      <c r="E432" s="375"/>
      <c r="F432" s="378"/>
      <c r="G432" s="382"/>
      <c r="H432" s="382"/>
      <c r="I432" s="382"/>
      <c r="J432" s="379"/>
      <c r="K432" s="375"/>
      <c r="L432" s="375"/>
    </row>
    <row r="433" spans="1:12" ht="15.75" customHeight="1">
      <c r="A433" s="375"/>
      <c r="B433" s="380"/>
      <c r="C433" s="380"/>
      <c r="D433" s="381"/>
      <c r="E433" s="375"/>
      <c r="F433" s="378"/>
      <c r="G433" s="382"/>
      <c r="H433" s="382"/>
      <c r="I433" s="382"/>
      <c r="J433" s="379"/>
      <c r="K433" s="375"/>
      <c r="L433" s="375"/>
    </row>
    <row r="434" spans="1:12" ht="15.75" customHeight="1">
      <c r="A434" s="375"/>
      <c r="B434" s="380"/>
      <c r="C434" s="380"/>
      <c r="D434" s="381"/>
      <c r="E434" s="375"/>
      <c r="F434" s="378"/>
      <c r="G434" s="382"/>
      <c r="H434" s="382"/>
      <c r="I434" s="382"/>
      <c r="J434" s="379"/>
      <c r="K434" s="375"/>
      <c r="L434" s="375"/>
    </row>
    <row r="435" spans="1:12" ht="15.75" customHeight="1">
      <c r="A435" s="375"/>
      <c r="B435" s="380"/>
      <c r="C435" s="380"/>
      <c r="D435" s="381"/>
      <c r="E435" s="375"/>
      <c r="F435" s="378"/>
      <c r="G435" s="382"/>
      <c r="H435" s="382"/>
      <c r="I435" s="382"/>
      <c r="J435" s="379"/>
      <c r="K435" s="375"/>
      <c r="L435" s="375"/>
    </row>
    <row r="436" spans="1:12" ht="15.75" customHeight="1">
      <c r="A436" s="375"/>
      <c r="B436" s="380"/>
      <c r="C436" s="380"/>
      <c r="D436" s="381"/>
      <c r="E436" s="375"/>
      <c r="F436" s="378"/>
      <c r="G436" s="382"/>
      <c r="H436" s="382"/>
      <c r="I436" s="382"/>
      <c r="J436" s="379"/>
      <c r="K436" s="375"/>
      <c r="L436" s="375"/>
    </row>
    <row r="437" spans="1:12" ht="15.75" customHeight="1">
      <c r="A437" s="375"/>
      <c r="B437" s="380"/>
      <c r="C437" s="380"/>
      <c r="D437" s="381"/>
      <c r="E437" s="375"/>
      <c r="F437" s="378"/>
      <c r="G437" s="382"/>
      <c r="H437" s="382"/>
      <c r="I437" s="382"/>
      <c r="J437" s="379"/>
      <c r="K437" s="375"/>
      <c r="L437" s="375"/>
    </row>
    <row r="438" spans="1:12" ht="15.75" customHeight="1">
      <c r="A438" s="375"/>
      <c r="B438" s="380"/>
      <c r="C438" s="380"/>
      <c r="D438" s="381"/>
      <c r="E438" s="375"/>
      <c r="F438" s="378"/>
      <c r="G438" s="382"/>
      <c r="H438" s="382"/>
      <c r="I438" s="382"/>
      <c r="J438" s="379"/>
      <c r="K438" s="375"/>
      <c r="L438" s="375"/>
    </row>
    <row r="439" spans="1:12" ht="15.75" customHeight="1">
      <c r="A439" s="375"/>
      <c r="B439" s="380"/>
      <c r="C439" s="380"/>
      <c r="D439" s="381"/>
      <c r="E439" s="375"/>
      <c r="F439" s="378"/>
      <c r="G439" s="382"/>
      <c r="H439" s="382"/>
      <c r="I439" s="382"/>
      <c r="J439" s="379"/>
      <c r="K439" s="375"/>
      <c r="L439" s="375"/>
    </row>
    <row r="440" spans="1:12" ht="15.75" customHeight="1">
      <c r="A440" s="375"/>
      <c r="B440" s="380"/>
      <c r="C440" s="380"/>
      <c r="D440" s="381"/>
      <c r="E440" s="375"/>
      <c r="F440" s="378"/>
      <c r="G440" s="382"/>
      <c r="H440" s="382"/>
      <c r="I440" s="382"/>
      <c r="J440" s="379"/>
      <c r="K440" s="375"/>
      <c r="L440" s="375"/>
    </row>
    <row r="441" spans="1:12" ht="15.75" customHeight="1">
      <c r="A441" s="375"/>
      <c r="B441" s="380"/>
      <c r="C441" s="380"/>
      <c r="D441" s="381"/>
      <c r="E441" s="375"/>
      <c r="F441" s="378"/>
      <c r="G441" s="382"/>
      <c r="H441" s="382"/>
      <c r="I441" s="382"/>
      <c r="J441" s="379"/>
      <c r="K441" s="375"/>
      <c r="L441" s="375"/>
    </row>
    <row r="442" spans="1:12" ht="15.75" customHeight="1">
      <c r="A442" s="375"/>
      <c r="B442" s="380"/>
      <c r="C442" s="380"/>
      <c r="D442" s="381"/>
      <c r="E442" s="375"/>
      <c r="F442" s="378"/>
      <c r="G442" s="382"/>
      <c r="H442" s="382"/>
      <c r="I442" s="382"/>
      <c r="J442" s="379"/>
      <c r="K442" s="375"/>
      <c r="L442" s="375"/>
    </row>
    <row r="443" spans="1:12" ht="15.75" customHeight="1">
      <c r="A443" s="375"/>
      <c r="B443" s="380"/>
      <c r="C443" s="380"/>
      <c r="D443" s="381"/>
      <c r="E443" s="375"/>
      <c r="F443" s="378"/>
      <c r="G443" s="382"/>
      <c r="H443" s="382"/>
      <c r="I443" s="382"/>
      <c r="J443" s="379"/>
      <c r="K443" s="375"/>
      <c r="L443" s="375"/>
    </row>
    <row r="444" spans="1:12" ht="15.75" customHeight="1">
      <c r="A444" s="375"/>
      <c r="B444" s="380"/>
      <c r="C444" s="380"/>
      <c r="D444" s="381"/>
      <c r="E444" s="375"/>
      <c r="F444" s="378"/>
      <c r="G444" s="382"/>
      <c r="H444" s="382"/>
      <c r="I444" s="382"/>
      <c r="J444" s="379"/>
      <c r="K444" s="375"/>
      <c r="L444" s="375"/>
    </row>
    <row r="445" spans="1:12" ht="15.75" customHeight="1">
      <c r="A445" s="375"/>
      <c r="B445" s="380"/>
      <c r="C445" s="380"/>
      <c r="D445" s="381"/>
      <c r="E445" s="375"/>
      <c r="F445" s="378"/>
      <c r="G445" s="382"/>
      <c r="H445" s="382"/>
      <c r="I445" s="382"/>
      <c r="J445" s="379"/>
      <c r="K445" s="375"/>
      <c r="L445" s="375"/>
    </row>
    <row r="446" spans="1:12" ht="15.75" customHeight="1">
      <c r="A446" s="375"/>
      <c r="B446" s="380"/>
      <c r="C446" s="380"/>
      <c r="D446" s="381"/>
      <c r="E446" s="375"/>
      <c r="F446" s="378"/>
      <c r="G446" s="382"/>
      <c r="H446" s="382"/>
      <c r="I446" s="382"/>
      <c r="J446" s="379"/>
      <c r="K446" s="375"/>
      <c r="L446" s="375"/>
    </row>
    <row r="447" spans="1:12" ht="15.75" customHeight="1">
      <c r="A447" s="375"/>
      <c r="B447" s="380"/>
      <c r="C447" s="380"/>
      <c r="D447" s="381"/>
      <c r="E447" s="375"/>
      <c r="F447" s="378"/>
      <c r="G447" s="382"/>
      <c r="H447" s="382"/>
      <c r="I447" s="382"/>
      <c r="J447" s="379"/>
      <c r="K447" s="375"/>
      <c r="L447" s="375"/>
    </row>
    <row r="448" spans="1:12" ht="15.75" customHeight="1">
      <c r="A448" s="375"/>
      <c r="B448" s="380"/>
      <c r="C448" s="380"/>
      <c r="D448" s="381"/>
      <c r="E448" s="375"/>
      <c r="F448" s="378"/>
      <c r="G448" s="382"/>
      <c r="H448" s="382"/>
      <c r="I448" s="382"/>
      <c r="J448" s="379"/>
      <c r="K448" s="375"/>
      <c r="L448" s="375"/>
    </row>
    <row r="449" spans="1:12" ht="15.75" customHeight="1">
      <c r="A449" s="375"/>
      <c r="B449" s="380"/>
      <c r="C449" s="380"/>
      <c r="D449" s="381"/>
      <c r="E449" s="375"/>
      <c r="F449" s="378"/>
      <c r="G449" s="382"/>
      <c r="H449" s="382"/>
      <c r="I449" s="382"/>
      <c r="J449" s="379"/>
      <c r="K449" s="375"/>
      <c r="L449" s="375"/>
    </row>
    <row r="450" spans="1:12" ht="15.75" customHeight="1">
      <c r="A450" s="375"/>
      <c r="B450" s="380"/>
      <c r="C450" s="380"/>
      <c r="D450" s="381"/>
      <c r="E450" s="375"/>
      <c r="F450" s="378"/>
      <c r="G450" s="382"/>
      <c r="H450" s="382"/>
      <c r="I450" s="382"/>
      <c r="J450" s="379"/>
      <c r="K450" s="375"/>
      <c r="L450" s="375"/>
    </row>
    <row r="451" spans="1:12" ht="15.75" customHeight="1">
      <c r="A451" s="375"/>
      <c r="B451" s="380"/>
      <c r="C451" s="380"/>
      <c r="D451" s="381"/>
      <c r="E451" s="375"/>
      <c r="F451" s="378"/>
      <c r="G451" s="382"/>
      <c r="H451" s="382"/>
      <c r="I451" s="382"/>
      <c r="J451" s="379"/>
      <c r="K451" s="375"/>
      <c r="L451" s="375"/>
    </row>
    <row r="452" spans="1:12" ht="15.75" customHeight="1">
      <c r="A452" s="375"/>
      <c r="B452" s="380"/>
      <c r="C452" s="380"/>
      <c r="D452" s="381"/>
      <c r="E452" s="375"/>
      <c r="F452" s="378"/>
      <c r="G452" s="382"/>
      <c r="H452" s="382"/>
      <c r="I452" s="382"/>
      <c r="J452" s="379"/>
      <c r="K452" s="375"/>
      <c r="L452" s="375"/>
    </row>
    <row r="453" spans="1:12" ht="15.75" customHeight="1">
      <c r="A453" s="375"/>
      <c r="B453" s="380"/>
      <c r="C453" s="380"/>
      <c r="D453" s="381"/>
      <c r="E453" s="375"/>
      <c r="F453" s="378"/>
      <c r="G453" s="382"/>
      <c r="H453" s="382"/>
      <c r="I453" s="382"/>
      <c r="J453" s="379"/>
      <c r="K453" s="375"/>
      <c r="L453" s="375"/>
    </row>
    <row r="454" spans="1:12" ht="15.75" customHeight="1">
      <c r="A454" s="375"/>
      <c r="B454" s="380"/>
      <c r="C454" s="380"/>
      <c r="D454" s="381"/>
      <c r="E454" s="375"/>
      <c r="F454" s="378"/>
      <c r="G454" s="382"/>
      <c r="H454" s="382"/>
      <c r="I454" s="382"/>
      <c r="J454" s="379"/>
      <c r="K454" s="375"/>
      <c r="L454" s="375"/>
    </row>
    <row r="455" spans="1:12" ht="15.75" customHeight="1">
      <c r="A455" s="375"/>
      <c r="B455" s="380"/>
      <c r="C455" s="380"/>
      <c r="D455" s="381"/>
      <c r="E455" s="375"/>
      <c r="F455" s="378"/>
      <c r="G455" s="382"/>
      <c r="H455" s="382"/>
      <c r="I455" s="382"/>
      <c r="J455" s="379"/>
      <c r="K455" s="375"/>
      <c r="L455" s="375"/>
    </row>
    <row r="456" spans="1:12" ht="15.75" customHeight="1">
      <c r="A456" s="375"/>
      <c r="B456" s="380"/>
      <c r="C456" s="380"/>
      <c r="D456" s="381"/>
      <c r="E456" s="375"/>
      <c r="F456" s="378"/>
      <c r="G456" s="382"/>
      <c r="H456" s="382"/>
      <c r="I456" s="382"/>
      <c r="J456" s="379"/>
      <c r="K456" s="375"/>
      <c r="L456" s="375"/>
    </row>
    <row r="457" spans="1:12" ht="15.75" customHeight="1">
      <c r="A457" s="375"/>
      <c r="B457" s="380"/>
      <c r="C457" s="380"/>
      <c r="D457" s="381"/>
      <c r="E457" s="375"/>
      <c r="F457" s="378"/>
      <c r="G457" s="382"/>
      <c r="H457" s="382"/>
      <c r="I457" s="382"/>
      <c r="J457" s="379"/>
      <c r="K457" s="375"/>
      <c r="L457" s="375"/>
    </row>
    <row r="458" spans="1:12" ht="15.75" customHeight="1">
      <c r="A458" s="375"/>
      <c r="B458" s="380"/>
      <c r="C458" s="380"/>
      <c r="D458" s="381"/>
      <c r="E458" s="375"/>
      <c r="F458" s="378"/>
      <c r="G458" s="382"/>
      <c r="H458" s="382"/>
      <c r="I458" s="382"/>
      <c r="J458" s="379"/>
      <c r="K458" s="375"/>
      <c r="L458" s="375"/>
    </row>
    <row r="459" spans="1:12" ht="15.75" customHeight="1">
      <c r="A459" s="375"/>
      <c r="B459" s="380"/>
      <c r="C459" s="380"/>
      <c r="D459" s="381"/>
      <c r="E459" s="375"/>
      <c r="F459" s="378"/>
      <c r="G459" s="382"/>
      <c r="H459" s="382"/>
      <c r="I459" s="382"/>
      <c r="J459" s="379"/>
      <c r="K459" s="375"/>
      <c r="L459" s="375"/>
    </row>
    <row r="460" spans="1:12" ht="15.75" customHeight="1">
      <c r="A460" s="375"/>
      <c r="B460" s="380"/>
      <c r="C460" s="380"/>
      <c r="D460" s="381"/>
      <c r="E460" s="375"/>
      <c r="F460" s="378"/>
      <c r="G460" s="382"/>
      <c r="H460" s="382"/>
      <c r="I460" s="382"/>
      <c r="J460" s="379"/>
      <c r="K460" s="375"/>
      <c r="L460" s="375"/>
    </row>
    <row r="461" spans="1:12" ht="15.75" customHeight="1">
      <c r="A461" s="375"/>
      <c r="B461" s="380"/>
      <c r="C461" s="380"/>
      <c r="D461" s="381"/>
      <c r="E461" s="375"/>
      <c r="F461" s="378"/>
      <c r="G461" s="382"/>
      <c r="H461" s="382"/>
      <c r="I461" s="382"/>
      <c r="J461" s="379"/>
      <c r="K461" s="375"/>
      <c r="L461" s="375"/>
    </row>
    <row r="462" spans="1:12" ht="15.75" customHeight="1">
      <c r="A462" s="375"/>
      <c r="B462" s="380"/>
      <c r="C462" s="380"/>
      <c r="D462" s="381"/>
      <c r="E462" s="375"/>
      <c r="F462" s="378"/>
      <c r="G462" s="382"/>
      <c r="H462" s="382"/>
      <c r="I462" s="382"/>
      <c r="J462" s="379"/>
      <c r="K462" s="375"/>
      <c r="L462" s="375"/>
    </row>
    <row r="463" spans="1:12" ht="15.75" customHeight="1">
      <c r="A463" s="375"/>
      <c r="B463" s="380"/>
      <c r="C463" s="380"/>
      <c r="D463" s="381"/>
      <c r="E463" s="375"/>
      <c r="F463" s="378"/>
      <c r="G463" s="382"/>
      <c r="H463" s="382"/>
      <c r="I463" s="382"/>
      <c r="J463" s="379"/>
      <c r="K463" s="375"/>
      <c r="L463" s="375"/>
    </row>
    <row r="464" spans="1:12" ht="15.75" customHeight="1">
      <c r="A464" s="375"/>
      <c r="B464" s="380"/>
      <c r="C464" s="380"/>
      <c r="D464" s="381"/>
      <c r="E464" s="375"/>
      <c r="F464" s="378"/>
      <c r="G464" s="382"/>
      <c r="H464" s="382"/>
      <c r="I464" s="382"/>
      <c r="J464" s="379"/>
      <c r="K464" s="375"/>
      <c r="L464" s="375"/>
    </row>
    <row r="465" spans="1:12" ht="15.75" customHeight="1">
      <c r="A465" s="375"/>
      <c r="B465" s="380"/>
      <c r="C465" s="380"/>
      <c r="D465" s="381"/>
      <c r="E465" s="375"/>
      <c r="F465" s="378"/>
      <c r="G465" s="382"/>
      <c r="H465" s="382"/>
      <c r="I465" s="382"/>
      <c r="J465" s="379"/>
      <c r="K465" s="375"/>
      <c r="L465" s="375"/>
    </row>
    <row r="466" spans="1:12" ht="15.75" customHeight="1">
      <c r="A466" s="375"/>
      <c r="B466" s="380"/>
      <c r="C466" s="380"/>
      <c r="D466" s="381"/>
      <c r="E466" s="375"/>
      <c r="F466" s="378"/>
      <c r="G466" s="382"/>
      <c r="H466" s="382"/>
      <c r="I466" s="382"/>
      <c r="J466" s="379"/>
      <c r="K466" s="375"/>
      <c r="L466" s="375"/>
    </row>
    <row r="467" spans="1:12" ht="15.75" customHeight="1">
      <c r="A467" s="375"/>
      <c r="B467" s="380"/>
      <c r="C467" s="380"/>
      <c r="D467" s="381"/>
      <c r="E467" s="375"/>
      <c r="F467" s="378"/>
      <c r="G467" s="382"/>
      <c r="H467" s="382"/>
      <c r="I467" s="382"/>
      <c r="J467" s="379"/>
      <c r="K467" s="375"/>
      <c r="L467" s="375"/>
    </row>
    <row r="468" spans="1:12" ht="15.75" customHeight="1">
      <c r="A468" s="375"/>
      <c r="B468" s="380"/>
      <c r="C468" s="380"/>
      <c r="D468" s="381"/>
      <c r="E468" s="375"/>
      <c r="F468" s="378"/>
      <c r="G468" s="382"/>
      <c r="H468" s="382"/>
      <c r="I468" s="382"/>
      <c r="J468" s="379"/>
      <c r="K468" s="375"/>
      <c r="L468" s="375"/>
    </row>
    <row r="469" spans="1:12" ht="15.75" customHeight="1">
      <c r="A469" s="375"/>
      <c r="B469" s="380"/>
      <c r="C469" s="380"/>
      <c r="D469" s="381"/>
      <c r="E469" s="375"/>
      <c r="F469" s="378"/>
      <c r="G469" s="382"/>
      <c r="H469" s="382"/>
      <c r="I469" s="382"/>
      <c r="J469" s="379"/>
      <c r="K469" s="375"/>
      <c r="L469" s="375"/>
    </row>
    <row r="470" spans="1:12" ht="15.75" customHeight="1">
      <c r="A470" s="375"/>
      <c r="B470" s="380"/>
      <c r="C470" s="380"/>
      <c r="D470" s="381"/>
      <c r="E470" s="375"/>
      <c r="F470" s="378"/>
      <c r="G470" s="382"/>
      <c r="H470" s="382"/>
      <c r="I470" s="382"/>
      <c r="J470" s="379"/>
      <c r="K470" s="375"/>
      <c r="L470" s="375"/>
    </row>
    <row r="471" spans="1:12" ht="15.75" customHeight="1">
      <c r="A471" s="375"/>
      <c r="B471" s="380"/>
      <c r="C471" s="380"/>
      <c r="D471" s="381"/>
      <c r="E471" s="375"/>
      <c r="F471" s="378"/>
      <c r="G471" s="382"/>
      <c r="H471" s="382"/>
      <c r="I471" s="382"/>
      <c r="J471" s="379"/>
      <c r="K471" s="375"/>
      <c r="L471" s="375"/>
    </row>
    <row r="472" spans="1:12" ht="15.75" customHeight="1">
      <c r="A472" s="375"/>
      <c r="B472" s="380"/>
      <c r="C472" s="380"/>
      <c r="D472" s="381"/>
      <c r="E472" s="375"/>
      <c r="F472" s="378"/>
      <c r="G472" s="382"/>
      <c r="H472" s="382"/>
      <c r="I472" s="382"/>
      <c r="J472" s="379"/>
      <c r="K472" s="375"/>
      <c r="L472" s="375"/>
    </row>
    <row r="473" spans="1:12" ht="15.75" customHeight="1">
      <c r="A473" s="375"/>
      <c r="B473" s="380"/>
      <c r="C473" s="380"/>
      <c r="D473" s="381"/>
      <c r="E473" s="375"/>
      <c r="F473" s="378"/>
      <c r="G473" s="382"/>
      <c r="H473" s="382"/>
      <c r="I473" s="382"/>
      <c r="J473" s="379"/>
      <c r="K473" s="375"/>
      <c r="L473" s="375"/>
    </row>
    <row r="474" spans="1:12" ht="15.75" customHeight="1">
      <c r="A474" s="375"/>
      <c r="B474" s="380"/>
      <c r="C474" s="380"/>
      <c r="D474" s="381"/>
      <c r="E474" s="375"/>
      <c r="F474" s="378"/>
      <c r="G474" s="382"/>
      <c r="H474" s="382"/>
      <c r="I474" s="382"/>
      <c r="J474" s="379"/>
      <c r="K474" s="375"/>
      <c r="L474" s="375"/>
    </row>
    <row r="475" spans="1:12" ht="15.75" customHeight="1">
      <c r="A475" s="375"/>
      <c r="B475" s="380"/>
      <c r="C475" s="380"/>
      <c r="D475" s="381"/>
      <c r="E475" s="375"/>
      <c r="F475" s="378"/>
      <c r="G475" s="382"/>
      <c r="H475" s="382"/>
      <c r="I475" s="382"/>
      <c r="J475" s="379"/>
      <c r="K475" s="375"/>
      <c r="L475" s="375"/>
    </row>
    <row r="476" spans="1:12" ht="15.75" customHeight="1">
      <c r="A476" s="375"/>
      <c r="B476" s="380"/>
      <c r="C476" s="380"/>
      <c r="D476" s="381"/>
      <c r="E476" s="375"/>
      <c r="F476" s="378"/>
      <c r="G476" s="382"/>
      <c r="H476" s="382"/>
      <c r="I476" s="382"/>
      <c r="J476" s="379"/>
      <c r="K476" s="375"/>
      <c r="L476" s="375"/>
    </row>
    <row r="477" spans="1:12" ht="15.75" customHeight="1">
      <c r="A477" s="375"/>
      <c r="B477" s="380"/>
      <c r="C477" s="380"/>
      <c r="D477" s="381"/>
      <c r="E477" s="375"/>
      <c r="F477" s="378"/>
      <c r="G477" s="382"/>
      <c r="H477" s="382"/>
      <c r="I477" s="382"/>
      <c r="J477" s="379"/>
      <c r="K477" s="375"/>
      <c r="L477" s="375"/>
    </row>
    <row r="478" spans="1:12" ht="15.75" customHeight="1">
      <c r="A478" s="375"/>
      <c r="B478" s="380"/>
      <c r="C478" s="380"/>
      <c r="D478" s="381"/>
      <c r="E478" s="375"/>
      <c r="F478" s="378"/>
      <c r="G478" s="382"/>
      <c r="H478" s="382"/>
      <c r="I478" s="382"/>
      <c r="J478" s="379"/>
      <c r="K478" s="375"/>
      <c r="L478" s="375"/>
    </row>
    <row r="479" spans="1:12" ht="15.75" customHeight="1">
      <c r="A479" s="375"/>
      <c r="B479" s="380"/>
      <c r="C479" s="380"/>
      <c r="D479" s="381"/>
      <c r="E479" s="375"/>
      <c r="F479" s="378"/>
      <c r="G479" s="382"/>
      <c r="H479" s="382"/>
      <c r="I479" s="382"/>
      <c r="J479" s="379"/>
      <c r="K479" s="375"/>
      <c r="L479" s="375"/>
    </row>
    <row r="480" spans="1:12" ht="15.75" customHeight="1">
      <c r="A480" s="375"/>
      <c r="B480" s="380"/>
      <c r="C480" s="380"/>
      <c r="D480" s="381"/>
      <c r="E480" s="375"/>
      <c r="F480" s="378"/>
      <c r="G480" s="382"/>
      <c r="H480" s="382"/>
      <c r="I480" s="382"/>
      <c r="J480" s="379"/>
      <c r="K480" s="375"/>
      <c r="L480" s="375"/>
    </row>
    <row r="481" spans="1:12" ht="15.75" customHeight="1">
      <c r="A481" s="375"/>
      <c r="B481" s="380"/>
      <c r="C481" s="380"/>
      <c r="D481" s="381"/>
      <c r="E481" s="375"/>
      <c r="F481" s="378"/>
      <c r="G481" s="382"/>
      <c r="H481" s="382"/>
      <c r="I481" s="382"/>
      <c r="J481" s="379"/>
      <c r="K481" s="375"/>
      <c r="L481" s="375"/>
    </row>
    <row r="482" spans="1:12" ht="15.75" customHeight="1">
      <c r="A482" s="375"/>
      <c r="B482" s="380"/>
      <c r="C482" s="380"/>
      <c r="D482" s="381"/>
      <c r="E482" s="375"/>
      <c r="F482" s="378"/>
      <c r="G482" s="382"/>
      <c r="H482" s="382"/>
      <c r="I482" s="382"/>
      <c r="J482" s="379"/>
      <c r="K482" s="375"/>
      <c r="L482" s="375"/>
    </row>
    <row r="483" spans="1:12" ht="15.75" customHeight="1">
      <c r="A483" s="375"/>
      <c r="B483" s="380"/>
      <c r="C483" s="380"/>
      <c r="D483" s="381"/>
      <c r="E483" s="375"/>
      <c r="F483" s="378"/>
      <c r="G483" s="382"/>
      <c r="H483" s="382"/>
      <c r="I483" s="382"/>
      <c r="J483" s="379"/>
      <c r="K483" s="375"/>
      <c r="L483" s="375"/>
    </row>
    <row r="484" spans="1:12" ht="15.75" customHeight="1">
      <c r="A484" s="375"/>
      <c r="B484" s="380"/>
      <c r="C484" s="380"/>
      <c r="D484" s="381"/>
      <c r="E484" s="375"/>
      <c r="F484" s="378"/>
      <c r="G484" s="382"/>
      <c r="H484" s="382"/>
      <c r="I484" s="382"/>
      <c r="J484" s="379"/>
      <c r="K484" s="375"/>
      <c r="L484" s="375"/>
    </row>
    <row r="485" spans="1:12" ht="15.75" customHeight="1">
      <c r="A485" s="375"/>
      <c r="B485" s="380"/>
      <c r="C485" s="380"/>
      <c r="D485" s="381"/>
      <c r="E485" s="375"/>
      <c r="F485" s="378"/>
      <c r="G485" s="382"/>
      <c r="H485" s="382"/>
      <c r="I485" s="382"/>
      <c r="J485" s="379"/>
      <c r="K485" s="375"/>
      <c r="L485" s="375"/>
    </row>
    <row r="486" spans="1:12" ht="15.75" customHeight="1">
      <c r="A486" s="375"/>
      <c r="B486" s="380"/>
      <c r="C486" s="380"/>
      <c r="D486" s="381"/>
      <c r="E486" s="375"/>
      <c r="F486" s="378"/>
      <c r="G486" s="382"/>
      <c r="H486" s="382"/>
      <c r="I486" s="382"/>
      <c r="J486" s="379"/>
      <c r="K486" s="375"/>
      <c r="L486" s="375"/>
    </row>
    <row r="487" spans="1:12" ht="15.75" customHeight="1">
      <c r="A487" s="375"/>
      <c r="B487" s="380"/>
      <c r="C487" s="380"/>
      <c r="D487" s="381"/>
      <c r="E487" s="375"/>
      <c r="F487" s="378"/>
      <c r="G487" s="382"/>
      <c r="H487" s="382"/>
      <c r="I487" s="382"/>
      <c r="J487" s="379"/>
      <c r="K487" s="375"/>
      <c r="L487" s="375"/>
    </row>
    <row r="488" spans="1:12" ht="15.75" customHeight="1">
      <c r="A488" s="375"/>
      <c r="B488" s="380"/>
      <c r="C488" s="380"/>
      <c r="D488" s="381"/>
      <c r="E488" s="375"/>
      <c r="F488" s="378"/>
      <c r="G488" s="382"/>
      <c r="H488" s="382"/>
      <c r="I488" s="382"/>
      <c r="J488" s="379"/>
      <c r="K488" s="375"/>
      <c r="L488" s="375"/>
    </row>
    <row r="489" spans="1:12" ht="15.75" customHeight="1">
      <c r="A489" s="375"/>
      <c r="B489" s="380"/>
      <c r="C489" s="380"/>
      <c r="D489" s="381"/>
      <c r="E489" s="375"/>
      <c r="F489" s="378"/>
      <c r="G489" s="382"/>
      <c r="H489" s="382"/>
      <c r="I489" s="382"/>
      <c r="J489" s="379"/>
      <c r="K489" s="375"/>
      <c r="L489" s="375"/>
    </row>
    <row r="490" spans="1:12" ht="15.75" customHeight="1">
      <c r="A490" s="375"/>
      <c r="B490" s="380"/>
      <c r="C490" s="380"/>
      <c r="D490" s="381"/>
      <c r="E490" s="375"/>
      <c r="F490" s="378"/>
      <c r="G490" s="382"/>
      <c r="H490" s="382"/>
      <c r="I490" s="382"/>
      <c r="J490" s="379"/>
      <c r="K490" s="375"/>
      <c r="L490" s="375"/>
    </row>
    <row r="491" spans="1:12" ht="15.75" customHeight="1">
      <c r="A491" s="375"/>
      <c r="B491" s="380"/>
      <c r="C491" s="380"/>
      <c r="D491" s="381"/>
      <c r="E491" s="375"/>
      <c r="F491" s="378"/>
      <c r="G491" s="382"/>
      <c r="H491" s="382"/>
      <c r="I491" s="382"/>
      <c r="J491" s="379"/>
      <c r="K491" s="375"/>
      <c r="L491" s="375"/>
    </row>
    <row r="492" spans="1:12" ht="15.75" customHeight="1">
      <c r="A492" s="375"/>
      <c r="B492" s="380"/>
      <c r="C492" s="380"/>
      <c r="D492" s="381"/>
      <c r="E492" s="375"/>
      <c r="F492" s="378"/>
      <c r="G492" s="382"/>
      <c r="H492" s="382"/>
      <c r="I492" s="382"/>
      <c r="J492" s="379"/>
      <c r="K492" s="375"/>
      <c r="L492" s="375"/>
    </row>
    <row r="493" spans="1:12" ht="15.75" customHeight="1">
      <c r="A493" s="375"/>
      <c r="B493" s="380"/>
      <c r="C493" s="380"/>
      <c r="D493" s="381"/>
      <c r="E493" s="375"/>
      <c r="F493" s="378"/>
      <c r="G493" s="382"/>
      <c r="H493" s="382"/>
      <c r="I493" s="382"/>
      <c r="J493" s="379"/>
      <c r="K493" s="375"/>
      <c r="L493" s="375"/>
    </row>
    <row r="494" spans="1:12" ht="15.75" customHeight="1">
      <c r="A494" s="375"/>
      <c r="B494" s="380"/>
      <c r="C494" s="380"/>
      <c r="D494" s="381"/>
      <c r="E494" s="375"/>
      <c r="F494" s="378"/>
      <c r="G494" s="382"/>
      <c r="H494" s="382"/>
      <c r="I494" s="382"/>
      <c r="J494" s="379"/>
      <c r="K494" s="375"/>
      <c r="L494" s="375"/>
    </row>
    <row r="495" spans="1:12" ht="15.75" customHeight="1">
      <c r="A495" s="375"/>
      <c r="B495" s="380"/>
      <c r="C495" s="380"/>
      <c r="D495" s="381"/>
      <c r="E495" s="375"/>
      <c r="F495" s="378"/>
      <c r="G495" s="382"/>
      <c r="H495" s="382"/>
      <c r="I495" s="382"/>
      <c r="J495" s="379"/>
      <c r="K495" s="375"/>
      <c r="L495" s="375"/>
    </row>
    <row r="496" spans="1:12" ht="15.75" customHeight="1">
      <c r="A496" s="375"/>
      <c r="B496" s="380"/>
      <c r="C496" s="380"/>
      <c r="D496" s="381"/>
      <c r="E496" s="375"/>
      <c r="F496" s="378"/>
      <c r="G496" s="382"/>
      <c r="H496" s="382"/>
      <c r="I496" s="382"/>
      <c r="J496" s="379"/>
      <c r="K496" s="375"/>
      <c r="L496" s="375"/>
    </row>
    <row r="497" spans="1:12" ht="15.75" customHeight="1">
      <c r="A497" s="375"/>
      <c r="B497" s="380"/>
      <c r="C497" s="380"/>
      <c r="D497" s="381"/>
      <c r="E497" s="375"/>
      <c r="F497" s="378"/>
      <c r="G497" s="382"/>
      <c r="H497" s="382"/>
      <c r="I497" s="382"/>
      <c r="J497" s="379"/>
      <c r="K497" s="375"/>
      <c r="L497" s="375"/>
    </row>
    <row r="498" spans="1:12" ht="15.75" customHeight="1">
      <c r="A498" s="375"/>
      <c r="B498" s="380"/>
      <c r="C498" s="380"/>
      <c r="D498" s="381"/>
      <c r="E498" s="375"/>
      <c r="F498" s="378"/>
      <c r="G498" s="382"/>
      <c r="H498" s="382"/>
      <c r="I498" s="382"/>
      <c r="J498" s="379"/>
      <c r="K498" s="375"/>
      <c r="L498" s="375"/>
    </row>
    <row r="499" spans="1:12" ht="15.75" customHeight="1">
      <c r="A499" s="375"/>
      <c r="B499" s="380"/>
      <c r="C499" s="380"/>
      <c r="D499" s="381"/>
      <c r="E499" s="375"/>
      <c r="F499" s="378"/>
      <c r="G499" s="382"/>
      <c r="H499" s="382"/>
      <c r="I499" s="382"/>
      <c r="J499" s="379"/>
      <c r="K499" s="375"/>
      <c r="L499" s="375"/>
    </row>
    <row r="500" spans="1:12" ht="15.75" customHeight="1">
      <c r="A500" s="375"/>
      <c r="B500" s="380"/>
      <c r="C500" s="380"/>
      <c r="D500" s="381"/>
      <c r="E500" s="375"/>
      <c r="F500" s="378"/>
      <c r="G500" s="382"/>
      <c r="H500" s="382"/>
      <c r="I500" s="382"/>
      <c r="J500" s="379"/>
      <c r="K500" s="375"/>
      <c r="L500" s="375"/>
    </row>
    <row r="501" spans="1:12" ht="15.75" customHeight="1">
      <c r="A501" s="375"/>
      <c r="B501" s="380"/>
      <c r="C501" s="380"/>
      <c r="D501" s="381"/>
      <c r="E501" s="375"/>
      <c r="F501" s="378"/>
      <c r="G501" s="382"/>
      <c r="H501" s="382"/>
      <c r="I501" s="382"/>
      <c r="J501" s="379"/>
      <c r="K501" s="375"/>
      <c r="L501" s="375"/>
    </row>
    <row r="502" spans="1:12" ht="15.75" customHeight="1">
      <c r="A502" s="375"/>
      <c r="B502" s="380"/>
      <c r="C502" s="380"/>
      <c r="D502" s="381"/>
      <c r="E502" s="375"/>
      <c r="F502" s="378"/>
      <c r="G502" s="382"/>
      <c r="H502" s="382"/>
      <c r="I502" s="382"/>
      <c r="J502" s="379"/>
      <c r="K502" s="375"/>
      <c r="L502" s="375"/>
    </row>
    <row r="503" spans="1:12" ht="15.75" customHeight="1">
      <c r="A503" s="375"/>
      <c r="B503" s="380"/>
      <c r="C503" s="380"/>
      <c r="D503" s="381"/>
      <c r="E503" s="375"/>
      <c r="F503" s="378"/>
      <c r="G503" s="382"/>
      <c r="H503" s="382"/>
      <c r="I503" s="382"/>
      <c r="J503" s="379"/>
      <c r="K503" s="375"/>
      <c r="L503" s="375"/>
    </row>
    <row r="504" spans="1:12" ht="15.75" customHeight="1">
      <c r="A504" s="375"/>
      <c r="B504" s="380"/>
      <c r="C504" s="380"/>
      <c r="D504" s="381"/>
      <c r="E504" s="375"/>
      <c r="F504" s="378"/>
      <c r="G504" s="382"/>
      <c r="H504" s="382"/>
      <c r="I504" s="382"/>
      <c r="J504" s="379"/>
      <c r="K504" s="375"/>
      <c r="L504" s="375"/>
    </row>
    <row r="505" spans="1:12" ht="15.75" customHeight="1">
      <c r="A505" s="375"/>
      <c r="B505" s="380"/>
      <c r="C505" s="380"/>
      <c r="D505" s="381"/>
      <c r="E505" s="375"/>
      <c r="F505" s="378"/>
      <c r="G505" s="382"/>
      <c r="H505" s="382"/>
      <c r="I505" s="382"/>
      <c r="J505" s="379"/>
      <c r="K505" s="375"/>
      <c r="L505" s="375"/>
    </row>
    <row r="506" spans="1:12" ht="15.75" customHeight="1">
      <c r="A506" s="375"/>
      <c r="B506" s="380"/>
      <c r="C506" s="380"/>
      <c r="D506" s="381"/>
      <c r="E506" s="375"/>
      <c r="F506" s="378"/>
      <c r="G506" s="382"/>
      <c r="H506" s="382"/>
      <c r="I506" s="382"/>
      <c r="J506" s="379"/>
      <c r="K506" s="375"/>
      <c r="L506" s="375"/>
    </row>
    <row r="507" spans="1:12" ht="15.75" customHeight="1">
      <c r="A507" s="375"/>
      <c r="B507" s="380"/>
      <c r="C507" s="380"/>
      <c r="D507" s="381"/>
      <c r="E507" s="375"/>
      <c r="F507" s="378"/>
      <c r="G507" s="382"/>
      <c r="H507" s="382"/>
      <c r="I507" s="382"/>
      <c r="J507" s="379"/>
      <c r="K507" s="375"/>
      <c r="L507" s="375"/>
    </row>
    <row r="508" spans="1:12" ht="15.75" customHeight="1">
      <c r="A508" s="375"/>
      <c r="B508" s="380"/>
      <c r="C508" s="380"/>
      <c r="D508" s="381"/>
      <c r="E508" s="375"/>
      <c r="F508" s="378"/>
      <c r="G508" s="382"/>
      <c r="H508" s="382"/>
      <c r="I508" s="382"/>
      <c r="J508" s="379"/>
      <c r="K508" s="375"/>
      <c r="L508" s="375"/>
    </row>
    <row r="509" spans="1:12" ht="15.75" customHeight="1">
      <c r="A509" s="375"/>
      <c r="B509" s="380"/>
      <c r="C509" s="380"/>
      <c r="D509" s="381"/>
      <c r="E509" s="375"/>
      <c r="F509" s="378"/>
      <c r="G509" s="382"/>
      <c r="H509" s="382"/>
      <c r="I509" s="382"/>
      <c r="J509" s="379"/>
      <c r="K509" s="375"/>
      <c r="L509" s="375"/>
    </row>
    <row r="510" spans="1:12" ht="15.75" customHeight="1">
      <c r="A510" s="375"/>
      <c r="B510" s="380"/>
      <c r="C510" s="380"/>
      <c r="D510" s="381"/>
      <c r="E510" s="375"/>
      <c r="F510" s="378"/>
      <c r="G510" s="382"/>
      <c r="H510" s="382"/>
      <c r="I510" s="382"/>
      <c r="J510" s="379"/>
      <c r="K510" s="375"/>
      <c r="L510" s="375"/>
    </row>
    <row r="511" spans="1:12" ht="15.75" customHeight="1">
      <c r="A511" s="375"/>
      <c r="B511" s="380"/>
      <c r="C511" s="380"/>
      <c r="D511" s="381"/>
      <c r="E511" s="375"/>
      <c r="F511" s="378"/>
      <c r="G511" s="382"/>
      <c r="H511" s="382"/>
      <c r="I511" s="382"/>
      <c r="J511" s="379"/>
      <c r="K511" s="375"/>
      <c r="L511" s="375"/>
    </row>
    <row r="512" spans="1:12" ht="15.75" customHeight="1">
      <c r="A512" s="375"/>
      <c r="B512" s="380"/>
      <c r="C512" s="380"/>
      <c r="D512" s="381"/>
      <c r="E512" s="375"/>
      <c r="F512" s="378"/>
      <c r="G512" s="382"/>
      <c r="H512" s="382"/>
      <c r="I512" s="382"/>
      <c r="J512" s="379"/>
      <c r="K512" s="375"/>
      <c r="L512" s="375"/>
    </row>
    <row r="513" spans="1:12" ht="15.75" customHeight="1">
      <c r="A513" s="375"/>
      <c r="B513" s="380"/>
      <c r="C513" s="380"/>
      <c r="D513" s="381"/>
      <c r="E513" s="375"/>
      <c r="F513" s="378"/>
      <c r="G513" s="382"/>
      <c r="H513" s="382"/>
      <c r="I513" s="382"/>
      <c r="J513" s="379"/>
      <c r="K513" s="375"/>
      <c r="L513" s="375"/>
    </row>
    <row r="514" spans="1:12" ht="15.75" customHeight="1">
      <c r="A514" s="375"/>
      <c r="B514" s="380"/>
      <c r="C514" s="380"/>
      <c r="D514" s="381"/>
      <c r="E514" s="375"/>
      <c r="F514" s="378"/>
      <c r="G514" s="382"/>
      <c r="H514" s="382"/>
      <c r="I514" s="382"/>
      <c r="J514" s="379"/>
      <c r="K514" s="375"/>
      <c r="L514" s="375"/>
    </row>
    <row r="515" spans="1:12" ht="15.75" customHeight="1">
      <c r="A515" s="375"/>
      <c r="B515" s="380"/>
      <c r="C515" s="380"/>
      <c r="D515" s="381"/>
      <c r="E515" s="375"/>
      <c r="F515" s="378"/>
      <c r="G515" s="382"/>
      <c r="H515" s="382"/>
      <c r="I515" s="382"/>
      <c r="J515" s="379"/>
      <c r="K515" s="375"/>
      <c r="L515" s="375"/>
    </row>
    <row r="516" spans="1:12" ht="15.75" customHeight="1">
      <c r="A516" s="375"/>
      <c r="B516" s="380"/>
      <c r="C516" s="380"/>
      <c r="D516" s="381"/>
      <c r="E516" s="375"/>
      <c r="F516" s="378"/>
      <c r="G516" s="382"/>
      <c r="H516" s="382"/>
      <c r="I516" s="382"/>
      <c r="J516" s="379"/>
      <c r="K516" s="375"/>
      <c r="L516" s="375"/>
    </row>
    <row r="517" spans="1:12" ht="15.75" customHeight="1">
      <c r="A517" s="375"/>
      <c r="B517" s="380"/>
      <c r="C517" s="380"/>
      <c r="D517" s="381"/>
      <c r="E517" s="375"/>
      <c r="F517" s="378"/>
      <c r="G517" s="382"/>
      <c r="H517" s="382"/>
      <c r="I517" s="382"/>
      <c r="J517" s="379"/>
      <c r="K517" s="375"/>
      <c r="L517" s="375"/>
    </row>
    <row r="518" spans="1:12" ht="15.75" customHeight="1">
      <c r="A518" s="375"/>
      <c r="B518" s="380"/>
      <c r="C518" s="380"/>
      <c r="D518" s="381"/>
      <c r="E518" s="375"/>
      <c r="F518" s="378"/>
      <c r="G518" s="382"/>
      <c r="H518" s="382"/>
      <c r="I518" s="382"/>
      <c r="J518" s="379"/>
      <c r="K518" s="375"/>
      <c r="L518" s="375"/>
    </row>
    <row r="519" spans="1:12" ht="15.75" customHeight="1">
      <c r="A519" s="375"/>
      <c r="B519" s="380"/>
      <c r="C519" s="380"/>
      <c r="D519" s="381"/>
      <c r="E519" s="375"/>
      <c r="F519" s="378"/>
      <c r="G519" s="382"/>
      <c r="H519" s="382"/>
      <c r="I519" s="382"/>
      <c r="J519" s="379"/>
      <c r="K519" s="375"/>
      <c r="L519" s="375"/>
    </row>
    <row r="520" spans="1:12" ht="15.75" customHeight="1">
      <c r="A520" s="375"/>
      <c r="B520" s="380"/>
      <c r="C520" s="380"/>
      <c r="D520" s="381"/>
      <c r="E520" s="375"/>
      <c r="F520" s="378"/>
      <c r="G520" s="382"/>
      <c r="H520" s="382"/>
      <c r="I520" s="382"/>
      <c r="J520" s="379"/>
      <c r="K520" s="375"/>
      <c r="L520" s="375"/>
    </row>
    <row r="521" spans="1:12" ht="15.75" customHeight="1">
      <c r="A521" s="375"/>
      <c r="B521" s="380"/>
      <c r="C521" s="380"/>
      <c r="D521" s="381"/>
      <c r="E521" s="375"/>
      <c r="F521" s="378"/>
      <c r="G521" s="382"/>
      <c r="H521" s="382"/>
      <c r="I521" s="382"/>
      <c r="J521" s="379"/>
      <c r="K521" s="375"/>
      <c r="L521" s="375"/>
    </row>
    <row r="522" spans="1:12" ht="15.75" customHeight="1">
      <c r="A522" s="375"/>
      <c r="B522" s="380"/>
      <c r="C522" s="380"/>
      <c r="D522" s="381"/>
      <c r="E522" s="375"/>
      <c r="F522" s="378"/>
      <c r="G522" s="382"/>
      <c r="H522" s="382"/>
      <c r="I522" s="382"/>
      <c r="J522" s="379"/>
      <c r="K522" s="375"/>
      <c r="L522" s="375"/>
    </row>
    <row r="523" spans="1:12" ht="15.75" customHeight="1">
      <c r="A523" s="375"/>
      <c r="B523" s="380"/>
      <c r="C523" s="380"/>
      <c r="D523" s="381"/>
      <c r="E523" s="375"/>
      <c r="F523" s="378"/>
      <c r="G523" s="382"/>
      <c r="H523" s="382"/>
      <c r="I523" s="382"/>
      <c r="J523" s="379"/>
      <c r="K523" s="375"/>
      <c r="L523" s="375"/>
    </row>
    <row r="524" spans="1:12" ht="15.75" customHeight="1">
      <c r="A524" s="375"/>
      <c r="B524" s="380"/>
      <c r="C524" s="380"/>
      <c r="D524" s="381"/>
      <c r="E524" s="375"/>
      <c r="F524" s="378"/>
      <c r="G524" s="382"/>
      <c r="H524" s="382"/>
      <c r="I524" s="382"/>
      <c r="J524" s="379"/>
      <c r="K524" s="375"/>
      <c r="L524" s="375"/>
    </row>
    <row r="525" spans="1:12" ht="15.75" customHeight="1">
      <c r="A525" s="375"/>
      <c r="B525" s="380"/>
      <c r="C525" s="380"/>
      <c r="D525" s="381"/>
      <c r="E525" s="375"/>
      <c r="F525" s="378"/>
      <c r="G525" s="382"/>
      <c r="H525" s="382"/>
      <c r="I525" s="382"/>
      <c r="J525" s="379"/>
      <c r="K525" s="375"/>
      <c r="L525" s="375"/>
    </row>
    <row r="526" spans="1:12" ht="15.75" customHeight="1">
      <c r="A526" s="375"/>
      <c r="B526" s="380"/>
      <c r="C526" s="380"/>
      <c r="D526" s="381"/>
      <c r="E526" s="375"/>
      <c r="F526" s="378"/>
      <c r="G526" s="382"/>
      <c r="H526" s="382"/>
      <c r="I526" s="382"/>
      <c r="J526" s="379"/>
      <c r="K526" s="375"/>
      <c r="L526" s="375"/>
    </row>
    <row r="527" spans="1:12" ht="15.75" customHeight="1">
      <c r="A527" s="375"/>
      <c r="B527" s="380"/>
      <c r="C527" s="380"/>
      <c r="D527" s="381"/>
      <c r="E527" s="375"/>
      <c r="F527" s="378"/>
      <c r="G527" s="382"/>
      <c r="H527" s="382"/>
      <c r="I527" s="382"/>
      <c r="J527" s="379"/>
      <c r="K527" s="375"/>
      <c r="L527" s="375"/>
    </row>
    <row r="528" spans="1:12" ht="15.75" customHeight="1">
      <c r="A528" s="375"/>
      <c r="B528" s="380"/>
      <c r="C528" s="380"/>
      <c r="D528" s="381"/>
      <c r="E528" s="375"/>
      <c r="F528" s="378"/>
      <c r="G528" s="382"/>
      <c r="H528" s="382"/>
      <c r="I528" s="382"/>
      <c r="J528" s="379"/>
      <c r="K528" s="375"/>
      <c r="L528" s="375"/>
    </row>
    <row r="529" spans="1:12" ht="15.75" customHeight="1">
      <c r="A529" s="375"/>
      <c r="B529" s="380"/>
      <c r="C529" s="380"/>
      <c r="D529" s="381"/>
      <c r="E529" s="375"/>
      <c r="F529" s="378"/>
      <c r="G529" s="382"/>
      <c r="H529" s="382"/>
      <c r="I529" s="382"/>
      <c r="J529" s="379"/>
      <c r="K529" s="375"/>
      <c r="L529" s="375"/>
    </row>
    <row r="530" spans="1:12" ht="15.75" customHeight="1">
      <c r="A530" s="375"/>
      <c r="B530" s="380"/>
      <c r="C530" s="380"/>
      <c r="D530" s="381"/>
      <c r="E530" s="375"/>
      <c r="F530" s="378"/>
      <c r="G530" s="382"/>
      <c r="H530" s="382"/>
      <c r="I530" s="382"/>
      <c r="J530" s="379"/>
      <c r="K530" s="375"/>
      <c r="L530" s="375"/>
    </row>
    <row r="531" spans="1:12" ht="15.75" customHeight="1">
      <c r="A531" s="375"/>
      <c r="B531" s="380"/>
      <c r="C531" s="380"/>
      <c r="D531" s="381"/>
      <c r="E531" s="375"/>
      <c r="F531" s="378"/>
      <c r="G531" s="382"/>
      <c r="H531" s="382"/>
      <c r="I531" s="382"/>
      <c r="J531" s="379"/>
      <c r="K531" s="375"/>
      <c r="L531" s="375"/>
    </row>
    <row r="532" spans="1:12" ht="15.75" customHeight="1">
      <c r="A532" s="375"/>
      <c r="B532" s="380"/>
      <c r="C532" s="380"/>
      <c r="D532" s="381"/>
      <c r="E532" s="375"/>
      <c r="F532" s="378"/>
      <c r="G532" s="382"/>
      <c r="H532" s="382"/>
      <c r="I532" s="382"/>
      <c r="J532" s="379"/>
      <c r="K532" s="375"/>
      <c r="L532" s="375"/>
    </row>
    <row r="533" spans="1:12" ht="15.75" customHeight="1">
      <c r="A533" s="375"/>
      <c r="B533" s="380"/>
      <c r="C533" s="380"/>
      <c r="D533" s="381"/>
      <c r="E533" s="375"/>
      <c r="F533" s="378"/>
      <c r="G533" s="382"/>
      <c r="H533" s="382"/>
      <c r="I533" s="382"/>
      <c r="J533" s="379"/>
      <c r="K533" s="375"/>
      <c r="L533" s="375"/>
    </row>
    <row r="534" spans="1:12" ht="15.75" customHeight="1">
      <c r="A534" s="375"/>
      <c r="B534" s="380"/>
      <c r="C534" s="380"/>
      <c r="D534" s="381"/>
      <c r="E534" s="375"/>
      <c r="F534" s="378"/>
      <c r="G534" s="382"/>
      <c r="H534" s="382"/>
      <c r="I534" s="382"/>
      <c r="J534" s="379"/>
      <c r="K534" s="375"/>
      <c r="L534" s="375"/>
    </row>
    <row r="535" spans="1:12" ht="15.75" customHeight="1">
      <c r="A535" s="375"/>
      <c r="B535" s="380"/>
      <c r="C535" s="380"/>
      <c r="D535" s="381"/>
      <c r="E535" s="375"/>
      <c r="F535" s="378"/>
      <c r="G535" s="382"/>
      <c r="H535" s="382"/>
      <c r="I535" s="382"/>
      <c r="J535" s="379"/>
      <c r="K535" s="375"/>
      <c r="L535" s="375"/>
    </row>
    <row r="536" spans="1:12" ht="15.75" customHeight="1">
      <c r="A536" s="375"/>
      <c r="B536" s="380"/>
      <c r="C536" s="380"/>
      <c r="D536" s="381"/>
      <c r="E536" s="375"/>
      <c r="F536" s="378"/>
      <c r="G536" s="382"/>
      <c r="H536" s="382"/>
      <c r="I536" s="382"/>
      <c r="J536" s="379"/>
      <c r="K536" s="375"/>
      <c r="L536" s="375"/>
    </row>
    <row r="537" spans="1:12" ht="15.75" customHeight="1">
      <c r="A537" s="375"/>
      <c r="B537" s="380"/>
      <c r="C537" s="380"/>
      <c r="D537" s="381"/>
      <c r="E537" s="375"/>
      <c r="F537" s="378"/>
      <c r="G537" s="382"/>
      <c r="H537" s="382"/>
      <c r="I537" s="382"/>
      <c r="J537" s="379"/>
      <c r="K537" s="375"/>
      <c r="L537" s="375"/>
    </row>
    <row r="538" spans="1:12" ht="15.75" customHeight="1">
      <c r="A538" s="375"/>
      <c r="B538" s="380"/>
      <c r="C538" s="380"/>
      <c r="D538" s="381"/>
      <c r="E538" s="375"/>
      <c r="F538" s="378"/>
      <c r="G538" s="382"/>
      <c r="H538" s="382"/>
      <c r="I538" s="382"/>
      <c r="J538" s="379"/>
      <c r="K538" s="375"/>
      <c r="L538" s="375"/>
    </row>
    <row r="539" spans="1:12" ht="15.75" customHeight="1">
      <c r="A539" s="375"/>
      <c r="B539" s="380"/>
      <c r="C539" s="380"/>
      <c r="D539" s="381"/>
      <c r="E539" s="375"/>
      <c r="F539" s="378"/>
      <c r="G539" s="382"/>
      <c r="H539" s="382"/>
      <c r="I539" s="382"/>
      <c r="J539" s="379"/>
      <c r="K539" s="375"/>
      <c r="L539" s="375"/>
    </row>
    <row r="540" spans="1:12" ht="15.75" customHeight="1">
      <c r="A540" s="375"/>
      <c r="B540" s="380"/>
      <c r="C540" s="380"/>
      <c r="D540" s="381"/>
      <c r="E540" s="375"/>
      <c r="F540" s="378"/>
      <c r="G540" s="382"/>
      <c r="H540" s="382"/>
      <c r="I540" s="382"/>
      <c r="J540" s="379"/>
      <c r="K540" s="375"/>
      <c r="L540" s="375"/>
    </row>
    <row r="541" spans="1:12" ht="15.75" customHeight="1">
      <c r="A541" s="375"/>
      <c r="B541" s="380"/>
      <c r="C541" s="380"/>
      <c r="D541" s="381"/>
      <c r="E541" s="375"/>
      <c r="F541" s="378"/>
      <c r="G541" s="382"/>
      <c r="H541" s="382"/>
      <c r="I541" s="382"/>
      <c r="J541" s="379"/>
      <c r="K541" s="375"/>
      <c r="L541" s="375"/>
    </row>
    <row r="542" spans="1:12" ht="15.75" customHeight="1">
      <c r="A542" s="375"/>
      <c r="B542" s="380"/>
      <c r="C542" s="380"/>
      <c r="D542" s="381"/>
      <c r="E542" s="375"/>
      <c r="F542" s="378"/>
      <c r="G542" s="382"/>
      <c r="H542" s="382"/>
      <c r="I542" s="382"/>
      <c r="J542" s="379"/>
      <c r="K542" s="375"/>
      <c r="L542" s="375"/>
    </row>
    <row r="543" spans="1:12" ht="15.75" customHeight="1">
      <c r="A543" s="375"/>
      <c r="B543" s="380"/>
      <c r="C543" s="380"/>
      <c r="D543" s="381"/>
      <c r="E543" s="375"/>
      <c r="F543" s="378"/>
      <c r="G543" s="382"/>
      <c r="H543" s="382"/>
      <c r="I543" s="382"/>
      <c r="J543" s="379"/>
      <c r="K543" s="375"/>
      <c r="L543" s="375"/>
    </row>
    <row r="544" spans="1:12" ht="15.75" customHeight="1">
      <c r="A544" s="375"/>
      <c r="B544" s="380"/>
      <c r="C544" s="380"/>
      <c r="D544" s="381"/>
      <c r="E544" s="375"/>
      <c r="F544" s="378"/>
      <c r="G544" s="382"/>
      <c r="H544" s="382"/>
      <c r="I544" s="382"/>
      <c r="J544" s="379"/>
      <c r="K544" s="375"/>
      <c r="L544" s="375"/>
    </row>
    <row r="545" spans="1:12" ht="15.75" customHeight="1">
      <c r="A545" s="375"/>
      <c r="B545" s="380"/>
      <c r="C545" s="380"/>
      <c r="D545" s="381"/>
      <c r="E545" s="375"/>
      <c r="F545" s="378"/>
      <c r="G545" s="382"/>
      <c r="H545" s="382"/>
      <c r="I545" s="382"/>
      <c r="J545" s="379"/>
      <c r="K545" s="375"/>
      <c r="L545" s="375"/>
    </row>
    <row r="546" spans="1:12" ht="15.75" customHeight="1">
      <c r="A546" s="375"/>
      <c r="B546" s="380"/>
      <c r="C546" s="380"/>
      <c r="D546" s="381"/>
      <c r="E546" s="375"/>
      <c r="F546" s="378"/>
      <c r="G546" s="382"/>
      <c r="H546" s="382"/>
      <c r="I546" s="382"/>
      <c r="J546" s="379"/>
      <c r="K546" s="375"/>
      <c r="L546" s="375"/>
    </row>
    <row r="547" spans="1:12" ht="15.75" customHeight="1">
      <c r="A547" s="375"/>
      <c r="B547" s="380"/>
      <c r="C547" s="380"/>
      <c r="D547" s="381"/>
      <c r="E547" s="375"/>
      <c r="F547" s="378"/>
      <c r="G547" s="382"/>
      <c r="H547" s="382"/>
      <c r="I547" s="382"/>
      <c r="J547" s="379"/>
      <c r="K547" s="375"/>
      <c r="L547" s="375"/>
    </row>
    <row r="548" spans="1:12" ht="15.75" customHeight="1">
      <c r="A548" s="375"/>
      <c r="B548" s="380"/>
      <c r="C548" s="380"/>
      <c r="D548" s="381"/>
      <c r="E548" s="375"/>
      <c r="F548" s="378"/>
      <c r="G548" s="382"/>
      <c r="H548" s="382"/>
      <c r="I548" s="382"/>
      <c r="J548" s="379"/>
      <c r="K548" s="375"/>
      <c r="L548" s="375"/>
    </row>
    <row r="549" spans="1:12" ht="15.75" customHeight="1">
      <c r="A549" s="375"/>
      <c r="B549" s="380"/>
      <c r="C549" s="380"/>
      <c r="D549" s="381"/>
      <c r="E549" s="375"/>
      <c r="F549" s="378"/>
      <c r="G549" s="382"/>
      <c r="H549" s="382"/>
      <c r="I549" s="382"/>
      <c r="J549" s="379"/>
      <c r="K549" s="375"/>
      <c r="L549" s="375"/>
    </row>
    <row r="550" spans="1:12" ht="15.75" customHeight="1">
      <c r="A550" s="375"/>
      <c r="B550" s="380"/>
      <c r="C550" s="380"/>
      <c r="D550" s="381"/>
      <c r="E550" s="375"/>
      <c r="F550" s="378"/>
      <c r="G550" s="382"/>
      <c r="H550" s="382"/>
      <c r="I550" s="382"/>
      <c r="J550" s="379"/>
      <c r="K550" s="375"/>
      <c r="L550" s="375"/>
    </row>
    <row r="551" spans="1:12" ht="15.75" customHeight="1">
      <c r="A551" s="375"/>
      <c r="B551" s="380"/>
      <c r="C551" s="380"/>
      <c r="D551" s="381"/>
      <c r="E551" s="375"/>
      <c r="F551" s="378"/>
      <c r="G551" s="382"/>
      <c r="H551" s="382"/>
      <c r="I551" s="382"/>
      <c r="J551" s="379"/>
      <c r="K551" s="375"/>
      <c r="L551" s="375"/>
    </row>
    <row r="552" spans="1:12" ht="15.75" customHeight="1">
      <c r="A552" s="375"/>
      <c r="B552" s="380"/>
      <c r="C552" s="380"/>
      <c r="D552" s="381"/>
      <c r="E552" s="375"/>
      <c r="F552" s="378"/>
      <c r="G552" s="382"/>
      <c r="H552" s="382"/>
      <c r="I552" s="382"/>
      <c r="J552" s="379"/>
      <c r="K552" s="375"/>
      <c r="L552" s="375"/>
    </row>
    <row r="553" spans="1:12" ht="15.75" customHeight="1">
      <c r="A553" s="375"/>
      <c r="B553" s="380"/>
      <c r="C553" s="380"/>
      <c r="D553" s="381"/>
      <c r="E553" s="375"/>
      <c r="F553" s="378"/>
      <c r="G553" s="382"/>
      <c r="H553" s="382"/>
      <c r="I553" s="382"/>
      <c r="J553" s="379"/>
      <c r="K553" s="375"/>
      <c r="L553" s="375"/>
    </row>
    <row r="554" spans="1:12" ht="15.75" customHeight="1">
      <c r="A554" s="375"/>
      <c r="B554" s="380"/>
      <c r="C554" s="380"/>
      <c r="D554" s="381"/>
      <c r="E554" s="375"/>
      <c r="F554" s="378"/>
      <c r="G554" s="382"/>
      <c r="H554" s="382"/>
      <c r="I554" s="382"/>
      <c r="J554" s="379"/>
      <c r="K554" s="375"/>
      <c r="L554" s="375"/>
    </row>
    <row r="555" spans="1:12" ht="15.75" customHeight="1">
      <c r="A555" s="375"/>
      <c r="B555" s="380"/>
      <c r="C555" s="380"/>
      <c r="D555" s="381"/>
      <c r="E555" s="375"/>
      <c r="F555" s="378"/>
      <c r="G555" s="382"/>
      <c r="H555" s="382"/>
      <c r="I555" s="382"/>
      <c r="J555" s="379"/>
      <c r="K555" s="375"/>
      <c r="L555" s="375"/>
    </row>
    <row r="556" spans="1:12" ht="15.75" customHeight="1">
      <c r="A556" s="375"/>
      <c r="B556" s="380"/>
      <c r="C556" s="380"/>
      <c r="D556" s="381"/>
      <c r="E556" s="375"/>
      <c r="F556" s="378"/>
      <c r="G556" s="382"/>
      <c r="H556" s="382"/>
      <c r="I556" s="382"/>
      <c r="J556" s="379"/>
      <c r="K556" s="375"/>
      <c r="L556" s="375"/>
    </row>
    <row r="557" spans="1:12" ht="15.75" customHeight="1">
      <c r="A557" s="375"/>
      <c r="B557" s="380"/>
      <c r="C557" s="380"/>
      <c r="D557" s="381"/>
      <c r="E557" s="375"/>
      <c r="F557" s="378"/>
      <c r="G557" s="382"/>
      <c r="H557" s="382"/>
      <c r="I557" s="382"/>
      <c r="J557" s="379"/>
      <c r="K557" s="375"/>
      <c r="L557" s="375"/>
    </row>
    <row r="558" spans="1:12" ht="15.75" customHeight="1">
      <c r="A558" s="375"/>
      <c r="B558" s="380"/>
      <c r="C558" s="380"/>
      <c r="D558" s="381"/>
      <c r="E558" s="375"/>
      <c r="F558" s="378"/>
      <c r="G558" s="382"/>
      <c r="H558" s="382"/>
      <c r="I558" s="382"/>
      <c r="J558" s="379"/>
      <c r="K558" s="375"/>
      <c r="L558" s="375"/>
    </row>
    <row r="559" spans="1:12" ht="15.75" customHeight="1">
      <c r="A559" s="375"/>
      <c r="B559" s="380"/>
      <c r="C559" s="380"/>
      <c r="D559" s="381"/>
      <c r="E559" s="375"/>
      <c r="F559" s="378"/>
      <c r="G559" s="382"/>
      <c r="H559" s="382"/>
      <c r="I559" s="382"/>
      <c r="J559" s="379"/>
      <c r="K559" s="375"/>
      <c r="L559" s="375"/>
    </row>
    <row r="560" spans="1:12" ht="15.75" customHeight="1">
      <c r="A560" s="375"/>
      <c r="B560" s="380"/>
      <c r="C560" s="380"/>
      <c r="D560" s="381"/>
      <c r="E560" s="375"/>
      <c r="F560" s="378"/>
      <c r="G560" s="382"/>
      <c r="H560" s="382"/>
      <c r="I560" s="382"/>
      <c r="J560" s="379"/>
      <c r="K560" s="375"/>
      <c r="L560" s="375"/>
    </row>
    <row r="561" spans="1:12" ht="15.75" customHeight="1">
      <c r="A561" s="375"/>
      <c r="B561" s="380"/>
      <c r="C561" s="380"/>
      <c r="D561" s="381"/>
      <c r="E561" s="375"/>
      <c r="F561" s="378"/>
      <c r="G561" s="382"/>
      <c r="H561" s="382"/>
      <c r="I561" s="382"/>
      <c r="J561" s="379"/>
      <c r="K561" s="375"/>
      <c r="L561" s="375"/>
    </row>
    <row r="562" spans="1:12" ht="15.75" customHeight="1">
      <c r="A562" s="375"/>
      <c r="B562" s="380"/>
      <c r="C562" s="380"/>
      <c r="D562" s="381"/>
      <c r="E562" s="375"/>
      <c r="F562" s="378"/>
      <c r="G562" s="382"/>
      <c r="H562" s="382"/>
      <c r="I562" s="382"/>
      <c r="J562" s="379"/>
      <c r="K562" s="375"/>
      <c r="L562" s="375"/>
    </row>
    <row r="563" spans="1:12" ht="15.75" customHeight="1">
      <c r="A563" s="375"/>
      <c r="B563" s="380"/>
      <c r="C563" s="380"/>
      <c r="D563" s="381"/>
      <c r="E563" s="375"/>
      <c r="F563" s="378"/>
      <c r="G563" s="382"/>
      <c r="H563" s="382"/>
      <c r="I563" s="382"/>
      <c r="J563" s="379"/>
      <c r="K563" s="375"/>
      <c r="L563" s="375"/>
    </row>
    <row r="564" spans="1:12" ht="15.75" customHeight="1">
      <c r="A564" s="375"/>
      <c r="B564" s="380"/>
      <c r="C564" s="380"/>
      <c r="D564" s="381"/>
      <c r="E564" s="375"/>
      <c r="F564" s="378"/>
      <c r="G564" s="382"/>
      <c r="H564" s="382"/>
      <c r="I564" s="382"/>
      <c r="J564" s="379"/>
      <c r="K564" s="375"/>
      <c r="L564" s="375"/>
    </row>
    <row r="565" spans="1:12" ht="15.75" customHeight="1">
      <c r="A565" s="375"/>
      <c r="B565" s="380"/>
      <c r="C565" s="380"/>
      <c r="D565" s="381"/>
      <c r="E565" s="375"/>
      <c r="F565" s="378"/>
      <c r="G565" s="382"/>
      <c r="H565" s="382"/>
      <c r="I565" s="382"/>
      <c r="J565" s="379"/>
      <c r="K565" s="375"/>
      <c r="L565" s="375"/>
    </row>
    <row r="566" spans="1:12" ht="15.75" customHeight="1">
      <c r="A566" s="375"/>
      <c r="B566" s="380"/>
      <c r="C566" s="380"/>
      <c r="D566" s="381"/>
      <c r="E566" s="375"/>
      <c r="F566" s="378"/>
      <c r="G566" s="382"/>
      <c r="H566" s="382"/>
      <c r="I566" s="382"/>
      <c r="J566" s="379"/>
      <c r="K566" s="375"/>
      <c r="L566" s="375"/>
    </row>
    <row r="567" spans="1:12" ht="15.75" customHeight="1">
      <c r="A567" s="375"/>
      <c r="B567" s="380"/>
      <c r="C567" s="380"/>
      <c r="D567" s="381"/>
      <c r="E567" s="375"/>
      <c r="F567" s="378"/>
      <c r="G567" s="382"/>
      <c r="H567" s="382"/>
      <c r="I567" s="382"/>
      <c r="J567" s="379"/>
      <c r="K567" s="375"/>
      <c r="L567" s="375"/>
    </row>
    <row r="568" spans="1:12" ht="15.75" customHeight="1">
      <c r="A568" s="375"/>
      <c r="B568" s="380"/>
      <c r="C568" s="380"/>
      <c r="D568" s="381"/>
      <c r="E568" s="375"/>
      <c r="F568" s="378"/>
      <c r="G568" s="382"/>
      <c r="H568" s="382"/>
      <c r="I568" s="382"/>
      <c r="J568" s="379"/>
      <c r="K568" s="375"/>
      <c r="L568" s="375"/>
    </row>
    <row r="569" spans="1:12" ht="15.75" customHeight="1">
      <c r="A569" s="375"/>
      <c r="B569" s="380"/>
      <c r="C569" s="380"/>
      <c r="D569" s="381"/>
      <c r="E569" s="375"/>
      <c r="F569" s="378"/>
      <c r="G569" s="382"/>
      <c r="H569" s="382"/>
      <c r="I569" s="382"/>
      <c r="J569" s="379"/>
      <c r="K569" s="375"/>
      <c r="L569" s="375"/>
    </row>
    <row r="570" spans="1:12" ht="15.75" customHeight="1">
      <c r="A570" s="375"/>
      <c r="B570" s="380"/>
      <c r="C570" s="380"/>
      <c r="D570" s="381"/>
      <c r="E570" s="375"/>
      <c r="F570" s="378"/>
      <c r="G570" s="382"/>
      <c r="H570" s="382"/>
      <c r="I570" s="382"/>
      <c r="J570" s="379"/>
      <c r="K570" s="375"/>
      <c r="L570" s="375"/>
    </row>
    <row r="571" spans="1:12" ht="15.75" customHeight="1">
      <c r="A571" s="375"/>
      <c r="B571" s="380"/>
      <c r="C571" s="380"/>
      <c r="D571" s="381"/>
      <c r="E571" s="375"/>
      <c r="F571" s="378"/>
      <c r="G571" s="382"/>
      <c r="H571" s="382"/>
      <c r="I571" s="382"/>
      <c r="J571" s="379"/>
      <c r="K571" s="375"/>
      <c r="L571" s="375"/>
    </row>
    <row r="572" spans="1:12" ht="15.75" customHeight="1">
      <c r="A572" s="375"/>
      <c r="B572" s="380"/>
      <c r="C572" s="380"/>
      <c r="D572" s="381"/>
      <c r="E572" s="375"/>
      <c r="F572" s="378"/>
      <c r="G572" s="382"/>
      <c r="H572" s="382"/>
      <c r="I572" s="382"/>
      <c r="J572" s="379"/>
      <c r="K572" s="375"/>
      <c r="L572" s="375"/>
    </row>
    <row r="573" spans="1:12" ht="15.75" customHeight="1">
      <c r="A573" s="375"/>
      <c r="B573" s="380"/>
      <c r="C573" s="380"/>
      <c r="D573" s="381"/>
      <c r="E573" s="375"/>
      <c r="F573" s="378"/>
      <c r="G573" s="382"/>
      <c r="H573" s="382"/>
      <c r="I573" s="382"/>
      <c r="J573" s="379"/>
      <c r="K573" s="375"/>
      <c r="L573" s="375"/>
    </row>
    <row r="574" spans="1:12" ht="15.75" customHeight="1">
      <c r="A574" s="375"/>
      <c r="B574" s="380"/>
      <c r="C574" s="380"/>
      <c r="D574" s="381"/>
      <c r="E574" s="375"/>
      <c r="F574" s="378"/>
      <c r="G574" s="382"/>
      <c r="H574" s="382"/>
      <c r="I574" s="382"/>
      <c r="J574" s="379"/>
      <c r="K574" s="375"/>
      <c r="L574" s="375"/>
    </row>
    <row r="575" spans="1:12" ht="15.75" customHeight="1">
      <c r="A575" s="375"/>
      <c r="B575" s="380"/>
      <c r="C575" s="380"/>
      <c r="D575" s="381"/>
      <c r="E575" s="375"/>
      <c r="F575" s="378"/>
      <c r="G575" s="382"/>
      <c r="H575" s="382"/>
      <c r="I575" s="382"/>
      <c r="J575" s="379"/>
      <c r="K575" s="375"/>
      <c r="L575" s="375"/>
    </row>
    <row r="576" spans="1:12" ht="15.75" customHeight="1">
      <c r="A576" s="375"/>
      <c r="B576" s="380"/>
      <c r="C576" s="380"/>
      <c r="D576" s="381"/>
      <c r="E576" s="375"/>
      <c r="F576" s="378"/>
      <c r="G576" s="382"/>
      <c r="H576" s="382"/>
      <c r="I576" s="382"/>
      <c r="J576" s="379"/>
      <c r="K576" s="375"/>
      <c r="L576" s="375"/>
    </row>
    <row r="577" spans="1:12" ht="15.75" customHeight="1">
      <c r="A577" s="375"/>
      <c r="B577" s="380"/>
      <c r="C577" s="380"/>
      <c r="D577" s="381"/>
      <c r="E577" s="375"/>
      <c r="F577" s="378"/>
      <c r="G577" s="382"/>
      <c r="H577" s="382"/>
      <c r="I577" s="382"/>
      <c r="J577" s="379"/>
      <c r="K577" s="375"/>
      <c r="L577" s="375"/>
    </row>
    <row r="578" spans="1:12" ht="15.75" customHeight="1">
      <c r="A578" s="375"/>
      <c r="B578" s="380"/>
      <c r="C578" s="380"/>
      <c r="D578" s="381"/>
      <c r="E578" s="375"/>
      <c r="F578" s="378"/>
      <c r="G578" s="382"/>
      <c r="H578" s="382"/>
      <c r="I578" s="382"/>
      <c r="J578" s="379"/>
      <c r="K578" s="375"/>
      <c r="L578" s="375"/>
    </row>
    <row r="579" spans="1:12" ht="15.75" customHeight="1">
      <c r="A579" s="375"/>
      <c r="B579" s="380"/>
      <c r="C579" s="380"/>
      <c r="D579" s="381"/>
      <c r="E579" s="375"/>
      <c r="F579" s="378"/>
      <c r="G579" s="382"/>
      <c r="H579" s="382"/>
      <c r="I579" s="382"/>
      <c r="J579" s="379"/>
      <c r="K579" s="375"/>
      <c r="L579" s="375"/>
    </row>
    <row r="580" spans="1:12" ht="15.75" customHeight="1">
      <c r="A580" s="375"/>
      <c r="B580" s="380"/>
      <c r="C580" s="380"/>
      <c r="D580" s="381"/>
      <c r="E580" s="375"/>
      <c r="F580" s="378"/>
      <c r="G580" s="382"/>
      <c r="H580" s="382"/>
      <c r="I580" s="382"/>
      <c r="J580" s="379"/>
      <c r="K580" s="375"/>
      <c r="L580" s="375"/>
    </row>
    <row r="581" spans="1:12" ht="15.75" customHeight="1">
      <c r="A581" s="375"/>
      <c r="B581" s="380"/>
      <c r="C581" s="380"/>
      <c r="D581" s="381"/>
      <c r="E581" s="375"/>
      <c r="F581" s="378"/>
      <c r="G581" s="382"/>
      <c r="H581" s="382"/>
      <c r="I581" s="382"/>
      <c r="J581" s="379"/>
      <c r="K581" s="375"/>
      <c r="L581" s="375"/>
    </row>
    <row r="582" spans="1:12" ht="15.75" customHeight="1">
      <c r="A582" s="375"/>
      <c r="B582" s="380"/>
      <c r="C582" s="380"/>
      <c r="D582" s="381"/>
      <c r="E582" s="375"/>
      <c r="F582" s="378"/>
      <c r="G582" s="382"/>
      <c r="H582" s="382"/>
      <c r="I582" s="382"/>
      <c r="J582" s="379"/>
      <c r="K582" s="375"/>
      <c r="L582" s="375"/>
    </row>
    <row r="583" spans="1:12" ht="15.75" customHeight="1">
      <c r="A583" s="375"/>
      <c r="B583" s="380"/>
      <c r="C583" s="380"/>
      <c r="D583" s="381"/>
      <c r="E583" s="375"/>
      <c r="F583" s="378"/>
      <c r="G583" s="382"/>
      <c r="H583" s="382"/>
      <c r="I583" s="382"/>
      <c r="J583" s="379"/>
      <c r="K583" s="375"/>
      <c r="L583" s="375"/>
    </row>
    <row r="584" spans="1:12" ht="15.75" customHeight="1">
      <c r="A584" s="375"/>
      <c r="B584" s="380"/>
      <c r="C584" s="380"/>
      <c r="D584" s="381"/>
      <c r="E584" s="375"/>
      <c r="F584" s="378"/>
      <c r="G584" s="382"/>
      <c r="H584" s="382"/>
      <c r="I584" s="382"/>
      <c r="J584" s="379"/>
      <c r="K584" s="375"/>
      <c r="L584" s="375"/>
    </row>
    <row r="585" spans="1:12" ht="15.75" customHeight="1">
      <c r="A585" s="375"/>
      <c r="B585" s="380"/>
      <c r="C585" s="380"/>
      <c r="D585" s="381"/>
      <c r="E585" s="375"/>
      <c r="F585" s="378"/>
      <c r="G585" s="382"/>
      <c r="H585" s="382"/>
      <c r="I585" s="382"/>
      <c r="J585" s="379"/>
      <c r="K585" s="375"/>
      <c r="L585" s="375"/>
    </row>
    <row r="586" spans="1:12" ht="15.75" customHeight="1">
      <c r="A586" s="375"/>
      <c r="B586" s="380"/>
      <c r="C586" s="380"/>
      <c r="D586" s="381"/>
      <c r="E586" s="375"/>
      <c r="F586" s="378"/>
      <c r="G586" s="382"/>
      <c r="H586" s="382"/>
      <c r="I586" s="382"/>
      <c r="J586" s="379"/>
      <c r="K586" s="375"/>
      <c r="L586" s="375"/>
    </row>
    <row r="587" spans="1:12" ht="15.75" customHeight="1">
      <c r="A587" s="375"/>
      <c r="B587" s="380"/>
      <c r="C587" s="380"/>
      <c r="D587" s="381"/>
      <c r="E587" s="375"/>
      <c r="F587" s="378"/>
      <c r="G587" s="382"/>
      <c r="H587" s="382"/>
      <c r="I587" s="382"/>
      <c r="J587" s="379"/>
      <c r="K587" s="375"/>
      <c r="L587" s="375"/>
    </row>
    <row r="588" spans="1:12" ht="15.75" customHeight="1">
      <c r="A588" s="375"/>
      <c r="B588" s="380"/>
      <c r="C588" s="380"/>
      <c r="D588" s="381"/>
      <c r="E588" s="375"/>
      <c r="F588" s="378"/>
      <c r="G588" s="382"/>
      <c r="H588" s="382"/>
      <c r="I588" s="382"/>
      <c r="J588" s="379"/>
      <c r="K588" s="375"/>
      <c r="L588" s="375"/>
    </row>
    <row r="589" spans="1:12" ht="15.75" customHeight="1">
      <c r="A589" s="375"/>
      <c r="B589" s="380"/>
      <c r="C589" s="380"/>
      <c r="D589" s="381"/>
      <c r="E589" s="375"/>
      <c r="F589" s="378"/>
      <c r="G589" s="382"/>
      <c r="H589" s="382"/>
      <c r="I589" s="382"/>
      <c r="J589" s="379"/>
      <c r="K589" s="375"/>
      <c r="L589" s="375"/>
    </row>
    <row r="590" spans="1:12" ht="15.75" customHeight="1">
      <c r="A590" s="375"/>
      <c r="B590" s="380"/>
      <c r="C590" s="380"/>
      <c r="D590" s="381"/>
      <c r="E590" s="375"/>
      <c r="F590" s="378"/>
      <c r="G590" s="382"/>
      <c r="H590" s="382"/>
      <c r="I590" s="382"/>
      <c r="J590" s="379"/>
      <c r="K590" s="375"/>
      <c r="L590" s="375"/>
    </row>
    <row r="591" spans="1:12" ht="15.75" customHeight="1">
      <c r="A591" s="375"/>
      <c r="B591" s="380"/>
      <c r="C591" s="380"/>
      <c r="D591" s="381"/>
      <c r="E591" s="375"/>
      <c r="F591" s="378"/>
      <c r="G591" s="382"/>
      <c r="H591" s="382"/>
      <c r="I591" s="382"/>
      <c r="J591" s="379"/>
      <c r="K591" s="375"/>
      <c r="L591" s="375"/>
    </row>
    <row r="592" spans="1:12" ht="15.75" customHeight="1">
      <c r="A592" s="375"/>
      <c r="B592" s="380"/>
      <c r="C592" s="380"/>
      <c r="D592" s="381"/>
      <c r="E592" s="375"/>
      <c r="F592" s="378"/>
      <c r="G592" s="382"/>
      <c r="H592" s="382"/>
      <c r="I592" s="382"/>
      <c r="J592" s="379"/>
      <c r="K592" s="375"/>
      <c r="L592" s="375"/>
    </row>
    <row r="593" spans="1:12" ht="15.75" customHeight="1">
      <c r="A593" s="375"/>
      <c r="B593" s="380"/>
      <c r="C593" s="380"/>
      <c r="D593" s="381"/>
      <c r="E593" s="375"/>
      <c r="F593" s="378"/>
      <c r="G593" s="382"/>
      <c r="H593" s="382"/>
      <c r="I593" s="382"/>
      <c r="J593" s="379"/>
      <c r="K593" s="375"/>
      <c r="L593" s="375"/>
    </row>
    <row r="594" spans="1:12" ht="15.75" customHeight="1">
      <c r="A594" s="375"/>
      <c r="B594" s="380"/>
      <c r="C594" s="380"/>
      <c r="D594" s="381"/>
      <c r="E594" s="375"/>
      <c r="F594" s="378"/>
      <c r="G594" s="382"/>
      <c r="H594" s="382"/>
      <c r="I594" s="382"/>
      <c r="J594" s="379"/>
      <c r="K594" s="375"/>
      <c r="L594" s="375"/>
    </row>
    <row r="595" spans="1:12" ht="15.75" customHeight="1">
      <c r="A595" s="375"/>
      <c r="B595" s="380"/>
      <c r="C595" s="380"/>
      <c r="D595" s="381"/>
      <c r="E595" s="375"/>
      <c r="F595" s="378"/>
      <c r="G595" s="382"/>
      <c r="H595" s="382"/>
      <c r="I595" s="382"/>
      <c r="J595" s="379"/>
      <c r="K595" s="375"/>
      <c r="L595" s="375"/>
    </row>
    <row r="596" spans="1:12" ht="15.75" customHeight="1">
      <c r="A596" s="375"/>
      <c r="B596" s="380"/>
      <c r="C596" s="380"/>
      <c r="D596" s="381"/>
      <c r="E596" s="375"/>
      <c r="F596" s="378"/>
      <c r="G596" s="382"/>
      <c r="H596" s="382"/>
      <c r="I596" s="382"/>
      <c r="J596" s="379"/>
      <c r="K596" s="375"/>
      <c r="L596" s="375"/>
    </row>
    <row r="597" spans="1:12" ht="15.75" customHeight="1">
      <c r="A597" s="375"/>
      <c r="B597" s="380"/>
      <c r="C597" s="380"/>
      <c r="D597" s="381"/>
      <c r="E597" s="375"/>
      <c r="F597" s="378"/>
      <c r="G597" s="382"/>
      <c r="H597" s="382"/>
      <c r="I597" s="382"/>
      <c r="J597" s="379"/>
      <c r="K597" s="375"/>
      <c r="L597" s="375"/>
    </row>
    <row r="598" spans="1:12" ht="15.75" customHeight="1">
      <c r="A598" s="375"/>
      <c r="B598" s="380"/>
      <c r="C598" s="380"/>
      <c r="D598" s="381"/>
      <c r="E598" s="375"/>
      <c r="F598" s="378"/>
      <c r="G598" s="382"/>
      <c r="H598" s="382"/>
      <c r="I598" s="382"/>
      <c r="J598" s="379"/>
      <c r="K598" s="375"/>
      <c r="L598" s="375"/>
    </row>
    <row r="599" spans="1:12" ht="15.75" customHeight="1">
      <c r="A599" s="375"/>
      <c r="B599" s="380"/>
      <c r="C599" s="380"/>
      <c r="D599" s="381"/>
      <c r="E599" s="375"/>
      <c r="F599" s="378"/>
      <c r="G599" s="382"/>
      <c r="H599" s="382"/>
      <c r="I599" s="382"/>
      <c r="J599" s="379"/>
      <c r="K599" s="375"/>
      <c r="L599" s="375"/>
    </row>
    <row r="600" spans="1:12" ht="15.75" customHeight="1">
      <c r="A600" s="375"/>
      <c r="B600" s="380"/>
      <c r="C600" s="380"/>
      <c r="D600" s="381"/>
      <c r="E600" s="375"/>
      <c r="F600" s="378"/>
      <c r="G600" s="382"/>
      <c r="H600" s="382"/>
      <c r="I600" s="382"/>
      <c r="J600" s="379"/>
      <c r="K600" s="375"/>
      <c r="L600" s="375"/>
    </row>
    <row r="601" spans="1:12" ht="15.75" customHeight="1">
      <c r="A601" s="375"/>
      <c r="B601" s="380"/>
      <c r="C601" s="380"/>
      <c r="D601" s="381"/>
      <c r="E601" s="375"/>
      <c r="F601" s="378"/>
      <c r="G601" s="382"/>
      <c r="H601" s="382"/>
      <c r="I601" s="382"/>
      <c r="J601" s="379"/>
      <c r="K601" s="375"/>
      <c r="L601" s="375"/>
    </row>
    <row r="602" spans="1:12" ht="15.75" customHeight="1">
      <c r="A602" s="375"/>
      <c r="B602" s="380"/>
      <c r="C602" s="380"/>
      <c r="D602" s="381"/>
      <c r="E602" s="375"/>
      <c r="F602" s="378"/>
      <c r="G602" s="382"/>
      <c r="H602" s="382"/>
      <c r="I602" s="382"/>
      <c r="J602" s="379"/>
      <c r="K602" s="375"/>
      <c r="L602" s="375"/>
    </row>
    <row r="603" spans="1:12" ht="15.75" customHeight="1">
      <c r="A603" s="375"/>
      <c r="B603" s="380"/>
      <c r="C603" s="380"/>
      <c r="D603" s="381"/>
      <c r="E603" s="375"/>
      <c r="F603" s="378"/>
      <c r="G603" s="382"/>
      <c r="H603" s="382"/>
      <c r="I603" s="382"/>
      <c r="J603" s="379"/>
      <c r="K603" s="375"/>
      <c r="L603" s="375"/>
    </row>
    <row r="604" spans="1:12" ht="15.75" customHeight="1">
      <c r="A604" s="375"/>
      <c r="B604" s="380"/>
      <c r="C604" s="380"/>
      <c r="D604" s="381"/>
      <c r="E604" s="375"/>
      <c r="F604" s="378"/>
      <c r="G604" s="382"/>
      <c r="H604" s="382"/>
      <c r="I604" s="382"/>
      <c r="J604" s="379"/>
      <c r="K604" s="375"/>
      <c r="L604" s="375"/>
    </row>
    <row r="605" spans="1:12" ht="15.75" customHeight="1">
      <c r="A605" s="375"/>
      <c r="B605" s="380"/>
      <c r="C605" s="380"/>
      <c r="D605" s="381"/>
      <c r="E605" s="375"/>
      <c r="F605" s="378"/>
      <c r="G605" s="382"/>
      <c r="H605" s="382"/>
      <c r="I605" s="382"/>
      <c r="J605" s="379"/>
      <c r="K605" s="375"/>
      <c r="L605" s="375"/>
    </row>
    <row r="606" spans="1:12" ht="15.75" customHeight="1">
      <c r="A606" s="375"/>
      <c r="B606" s="380"/>
      <c r="C606" s="380"/>
      <c r="D606" s="381"/>
      <c r="E606" s="375"/>
      <c r="F606" s="378"/>
      <c r="G606" s="382"/>
      <c r="H606" s="382"/>
      <c r="I606" s="382"/>
      <c r="J606" s="379"/>
      <c r="K606" s="375"/>
      <c r="L606" s="375"/>
    </row>
    <row r="607" spans="1:12" ht="15.75" customHeight="1">
      <c r="A607" s="375"/>
      <c r="B607" s="380"/>
      <c r="C607" s="380"/>
      <c r="D607" s="381"/>
      <c r="E607" s="375"/>
      <c r="F607" s="378"/>
      <c r="G607" s="382"/>
      <c r="H607" s="382"/>
      <c r="I607" s="382"/>
      <c r="J607" s="379"/>
      <c r="K607" s="375"/>
      <c r="L607" s="375"/>
    </row>
    <row r="608" spans="1:12" ht="15.75" customHeight="1">
      <c r="A608" s="375"/>
      <c r="B608" s="380"/>
      <c r="C608" s="380"/>
      <c r="D608" s="381"/>
      <c r="E608" s="375"/>
      <c r="F608" s="378"/>
      <c r="G608" s="382"/>
      <c r="H608" s="382"/>
      <c r="I608" s="382"/>
      <c r="J608" s="379"/>
      <c r="K608" s="375"/>
      <c r="L608" s="375"/>
    </row>
    <row r="609" spans="1:12" ht="15.75" customHeight="1">
      <c r="A609" s="375"/>
      <c r="B609" s="380"/>
      <c r="C609" s="380"/>
      <c r="D609" s="381"/>
      <c r="E609" s="375"/>
      <c r="F609" s="378"/>
      <c r="G609" s="382"/>
      <c r="H609" s="382"/>
      <c r="I609" s="382"/>
      <c r="J609" s="379"/>
      <c r="K609" s="375"/>
      <c r="L609" s="375"/>
    </row>
    <row r="610" spans="1:12" ht="15.75" customHeight="1">
      <c r="A610" s="375"/>
      <c r="B610" s="380"/>
      <c r="C610" s="380"/>
      <c r="D610" s="381"/>
      <c r="E610" s="375"/>
      <c r="F610" s="378"/>
      <c r="G610" s="382"/>
      <c r="H610" s="382"/>
      <c r="I610" s="382"/>
      <c r="J610" s="379"/>
      <c r="K610" s="375"/>
      <c r="L610" s="375"/>
    </row>
    <row r="611" spans="1:12" ht="15.75" customHeight="1">
      <c r="A611" s="375"/>
      <c r="B611" s="380"/>
      <c r="C611" s="380"/>
      <c r="D611" s="381"/>
      <c r="E611" s="375"/>
      <c r="F611" s="378"/>
      <c r="G611" s="382"/>
      <c r="H611" s="382"/>
      <c r="I611" s="382"/>
      <c r="J611" s="379"/>
      <c r="K611" s="375"/>
      <c r="L611" s="375"/>
    </row>
    <row r="612" spans="1:12" ht="15.75" customHeight="1">
      <c r="A612" s="375"/>
      <c r="B612" s="380"/>
      <c r="C612" s="380"/>
      <c r="D612" s="381"/>
      <c r="E612" s="375"/>
      <c r="F612" s="378"/>
      <c r="G612" s="382"/>
      <c r="H612" s="382"/>
      <c r="I612" s="382"/>
      <c r="J612" s="379"/>
      <c r="K612" s="375"/>
      <c r="L612" s="375"/>
    </row>
    <row r="613" spans="1:12" ht="15.75" customHeight="1">
      <c r="A613" s="375"/>
      <c r="B613" s="380"/>
      <c r="C613" s="380"/>
      <c r="D613" s="381"/>
      <c r="E613" s="375"/>
      <c r="F613" s="378"/>
      <c r="G613" s="382"/>
      <c r="H613" s="382"/>
      <c r="I613" s="382"/>
      <c r="J613" s="379"/>
      <c r="K613" s="375"/>
      <c r="L613" s="375"/>
    </row>
    <row r="614" spans="1:12" ht="15.75" customHeight="1">
      <c r="A614" s="375"/>
      <c r="B614" s="380"/>
      <c r="C614" s="380"/>
      <c r="D614" s="381"/>
      <c r="E614" s="375"/>
      <c r="F614" s="378"/>
      <c r="G614" s="382"/>
      <c r="H614" s="382"/>
      <c r="I614" s="382"/>
      <c r="J614" s="379"/>
      <c r="K614" s="375"/>
      <c r="L614" s="375"/>
    </row>
    <row r="615" spans="1:12" ht="15.75" customHeight="1">
      <c r="A615" s="375"/>
      <c r="B615" s="380"/>
      <c r="C615" s="380"/>
      <c r="D615" s="381"/>
      <c r="E615" s="375"/>
      <c r="F615" s="378"/>
      <c r="G615" s="382"/>
      <c r="H615" s="382"/>
      <c r="I615" s="382"/>
      <c r="J615" s="379"/>
      <c r="K615" s="375"/>
      <c r="L615" s="375"/>
    </row>
    <row r="616" spans="1:12" ht="15.75" customHeight="1">
      <c r="A616" s="375"/>
      <c r="B616" s="380"/>
      <c r="C616" s="380"/>
      <c r="D616" s="381"/>
      <c r="E616" s="375"/>
      <c r="F616" s="378"/>
      <c r="G616" s="382"/>
      <c r="H616" s="382"/>
      <c r="I616" s="382"/>
      <c r="J616" s="379"/>
      <c r="K616" s="375"/>
      <c r="L616" s="375"/>
    </row>
    <row r="617" spans="1:12" ht="15.75" customHeight="1">
      <c r="A617" s="375"/>
      <c r="B617" s="380"/>
      <c r="C617" s="380"/>
      <c r="D617" s="381"/>
      <c r="E617" s="375"/>
      <c r="F617" s="378"/>
      <c r="G617" s="382"/>
      <c r="H617" s="382"/>
      <c r="I617" s="382"/>
      <c r="J617" s="379"/>
      <c r="K617" s="375"/>
      <c r="L617" s="375"/>
    </row>
    <row r="618" spans="1:12" ht="15.75" customHeight="1">
      <c r="A618" s="375"/>
      <c r="B618" s="380"/>
      <c r="C618" s="380"/>
      <c r="D618" s="381"/>
      <c r="E618" s="375"/>
      <c r="F618" s="378"/>
      <c r="G618" s="382"/>
      <c r="H618" s="382"/>
      <c r="I618" s="382"/>
      <c r="J618" s="379"/>
      <c r="K618" s="375"/>
      <c r="L618" s="375"/>
    </row>
    <row r="619" spans="1:12" ht="15.75" customHeight="1">
      <c r="A619" s="375"/>
      <c r="B619" s="380"/>
      <c r="C619" s="380"/>
      <c r="D619" s="381"/>
      <c r="E619" s="375"/>
      <c r="F619" s="378"/>
      <c r="G619" s="382"/>
      <c r="H619" s="382"/>
      <c r="I619" s="382"/>
      <c r="J619" s="379"/>
      <c r="K619" s="375"/>
      <c r="L619" s="375"/>
    </row>
    <row r="620" spans="1:12" ht="15.75" customHeight="1">
      <c r="A620" s="375"/>
      <c r="B620" s="380"/>
      <c r="C620" s="380"/>
      <c r="D620" s="381"/>
      <c r="E620" s="375"/>
      <c r="F620" s="378"/>
      <c r="G620" s="382"/>
      <c r="H620" s="382"/>
      <c r="I620" s="382"/>
      <c r="J620" s="379"/>
      <c r="K620" s="375"/>
      <c r="L620" s="375"/>
    </row>
    <row r="621" spans="1:12" ht="15.75" customHeight="1">
      <c r="A621" s="375"/>
      <c r="B621" s="380"/>
      <c r="C621" s="380"/>
      <c r="D621" s="381"/>
      <c r="E621" s="375"/>
      <c r="F621" s="378"/>
      <c r="G621" s="382"/>
      <c r="H621" s="382"/>
      <c r="I621" s="382"/>
      <c r="J621" s="379"/>
      <c r="K621" s="375"/>
      <c r="L621" s="375"/>
    </row>
    <row r="622" spans="1:12" ht="15.75" customHeight="1">
      <c r="A622" s="375"/>
      <c r="B622" s="380"/>
      <c r="C622" s="380"/>
      <c r="D622" s="381"/>
      <c r="E622" s="375"/>
      <c r="F622" s="378"/>
      <c r="G622" s="382"/>
      <c r="H622" s="382"/>
      <c r="I622" s="382"/>
      <c r="J622" s="379"/>
      <c r="K622" s="375"/>
      <c r="L622" s="375"/>
    </row>
    <row r="623" spans="1:12" ht="15.75" customHeight="1">
      <c r="A623" s="375"/>
      <c r="B623" s="380"/>
      <c r="C623" s="380"/>
      <c r="D623" s="381"/>
      <c r="E623" s="375"/>
      <c r="F623" s="378"/>
      <c r="G623" s="382"/>
      <c r="H623" s="382"/>
      <c r="I623" s="382"/>
      <c r="J623" s="379"/>
      <c r="K623" s="375"/>
      <c r="L623" s="375"/>
    </row>
    <row r="624" spans="1:12" ht="15.75" customHeight="1">
      <c r="A624" s="375"/>
      <c r="B624" s="380"/>
      <c r="C624" s="380"/>
      <c r="D624" s="381"/>
      <c r="E624" s="375"/>
      <c r="F624" s="378"/>
      <c r="G624" s="382"/>
      <c r="H624" s="382"/>
      <c r="I624" s="382"/>
      <c r="J624" s="379"/>
      <c r="K624" s="375"/>
      <c r="L624" s="375"/>
    </row>
    <row r="625" spans="1:12" ht="15.75" customHeight="1">
      <c r="A625" s="375"/>
      <c r="B625" s="380"/>
      <c r="C625" s="380"/>
      <c r="D625" s="381"/>
      <c r="E625" s="375"/>
      <c r="F625" s="378"/>
      <c r="G625" s="382"/>
      <c r="H625" s="382"/>
      <c r="I625" s="382"/>
      <c r="J625" s="379"/>
      <c r="K625" s="375"/>
      <c r="L625" s="375"/>
    </row>
    <row r="626" spans="1:12" ht="15.75" customHeight="1">
      <c r="A626" s="375"/>
      <c r="B626" s="380"/>
      <c r="C626" s="380"/>
      <c r="D626" s="381"/>
      <c r="E626" s="375"/>
      <c r="F626" s="378"/>
      <c r="G626" s="382"/>
      <c r="H626" s="382"/>
      <c r="I626" s="382"/>
      <c r="J626" s="379"/>
      <c r="K626" s="375"/>
      <c r="L626" s="375"/>
    </row>
    <row r="627" spans="1:12" ht="15.75" customHeight="1">
      <c r="A627" s="375"/>
      <c r="B627" s="380"/>
      <c r="C627" s="380"/>
      <c r="D627" s="381"/>
      <c r="E627" s="375"/>
      <c r="F627" s="378"/>
      <c r="G627" s="382"/>
      <c r="H627" s="382"/>
      <c r="I627" s="382"/>
      <c r="J627" s="379"/>
      <c r="K627" s="375"/>
      <c r="L627" s="375"/>
    </row>
    <row r="628" spans="1:12" ht="15.75" customHeight="1">
      <c r="A628" s="375"/>
      <c r="B628" s="380"/>
      <c r="C628" s="380"/>
      <c r="D628" s="381"/>
      <c r="E628" s="375"/>
      <c r="F628" s="378"/>
      <c r="G628" s="382"/>
      <c r="H628" s="382"/>
      <c r="I628" s="382"/>
      <c r="J628" s="379"/>
      <c r="K628" s="375"/>
      <c r="L628" s="375"/>
    </row>
    <row r="629" spans="1:12" ht="15.75" customHeight="1">
      <c r="A629" s="375"/>
      <c r="B629" s="380"/>
      <c r="C629" s="380"/>
      <c r="D629" s="381"/>
      <c r="E629" s="375"/>
      <c r="F629" s="378"/>
      <c r="G629" s="382"/>
      <c r="H629" s="382"/>
      <c r="I629" s="382"/>
      <c r="J629" s="379"/>
      <c r="K629" s="375"/>
      <c r="L629" s="375"/>
    </row>
    <row r="630" spans="1:12" ht="15.75" customHeight="1">
      <c r="A630" s="375"/>
      <c r="B630" s="380"/>
      <c r="C630" s="380"/>
      <c r="D630" s="381"/>
      <c r="E630" s="375"/>
      <c r="F630" s="378"/>
      <c r="G630" s="382"/>
      <c r="H630" s="382"/>
      <c r="I630" s="382"/>
      <c r="J630" s="379"/>
      <c r="K630" s="375"/>
      <c r="L630" s="375"/>
    </row>
    <row r="631" spans="1:12" ht="15.75" customHeight="1">
      <c r="A631" s="375"/>
      <c r="B631" s="380"/>
      <c r="C631" s="380"/>
      <c r="D631" s="381"/>
      <c r="E631" s="375"/>
      <c r="F631" s="378"/>
      <c r="G631" s="382"/>
      <c r="H631" s="382"/>
      <c r="I631" s="382"/>
      <c r="J631" s="379"/>
      <c r="K631" s="375"/>
      <c r="L631" s="375"/>
    </row>
    <row r="632" spans="1:12" ht="15.75" customHeight="1">
      <c r="A632" s="375"/>
      <c r="B632" s="380"/>
      <c r="C632" s="380"/>
      <c r="D632" s="381"/>
      <c r="E632" s="375"/>
      <c r="F632" s="378"/>
      <c r="G632" s="382"/>
      <c r="H632" s="382"/>
      <c r="I632" s="382"/>
      <c r="J632" s="379"/>
      <c r="K632" s="375"/>
      <c r="L632" s="375"/>
    </row>
    <row r="633" spans="1:12" ht="15.75" customHeight="1">
      <c r="A633" s="375"/>
      <c r="B633" s="380"/>
      <c r="C633" s="380"/>
      <c r="D633" s="381"/>
      <c r="E633" s="375"/>
      <c r="F633" s="378"/>
      <c r="G633" s="382"/>
      <c r="H633" s="382"/>
      <c r="I633" s="382"/>
      <c r="J633" s="379"/>
      <c r="K633" s="375"/>
      <c r="L633" s="375"/>
    </row>
    <row r="634" spans="1:12" ht="15.75" customHeight="1">
      <c r="A634" s="375"/>
      <c r="B634" s="380"/>
      <c r="C634" s="380"/>
      <c r="D634" s="381"/>
      <c r="E634" s="375"/>
      <c r="F634" s="378"/>
      <c r="G634" s="382"/>
      <c r="H634" s="382"/>
      <c r="I634" s="382"/>
      <c r="J634" s="379"/>
      <c r="K634" s="375"/>
      <c r="L634" s="375"/>
    </row>
    <row r="635" spans="1:12" ht="15.75" customHeight="1">
      <c r="A635" s="375"/>
      <c r="B635" s="380"/>
      <c r="C635" s="380"/>
      <c r="D635" s="381"/>
      <c r="E635" s="375"/>
      <c r="F635" s="378"/>
      <c r="G635" s="382"/>
      <c r="H635" s="382"/>
      <c r="I635" s="382"/>
      <c r="J635" s="379"/>
      <c r="K635" s="375"/>
      <c r="L635" s="375"/>
    </row>
    <row r="636" spans="1:12" ht="15.75" customHeight="1">
      <c r="A636" s="375"/>
      <c r="B636" s="380"/>
      <c r="C636" s="380"/>
      <c r="D636" s="381"/>
      <c r="E636" s="375"/>
      <c r="F636" s="378"/>
      <c r="G636" s="382"/>
      <c r="H636" s="382"/>
      <c r="I636" s="382"/>
      <c r="J636" s="379"/>
      <c r="K636" s="375"/>
      <c r="L636" s="375"/>
    </row>
    <row r="637" spans="1:12" ht="15.75" customHeight="1">
      <c r="A637" s="375"/>
      <c r="B637" s="380"/>
      <c r="C637" s="380"/>
      <c r="D637" s="381"/>
      <c r="E637" s="375"/>
      <c r="F637" s="378"/>
      <c r="G637" s="382"/>
      <c r="H637" s="382"/>
      <c r="I637" s="382"/>
      <c r="J637" s="379"/>
      <c r="K637" s="375"/>
      <c r="L637" s="375"/>
    </row>
    <row r="638" spans="1:12" ht="15.75" customHeight="1">
      <c r="A638" s="375"/>
      <c r="B638" s="380"/>
      <c r="C638" s="380"/>
      <c r="D638" s="381"/>
      <c r="E638" s="375"/>
      <c r="F638" s="378"/>
      <c r="G638" s="382"/>
      <c r="H638" s="382"/>
      <c r="I638" s="382"/>
      <c r="J638" s="379"/>
      <c r="K638" s="375"/>
      <c r="L638" s="375"/>
    </row>
    <row r="639" spans="1:12" ht="15.75" customHeight="1">
      <c r="A639" s="375"/>
      <c r="B639" s="380"/>
      <c r="C639" s="380"/>
      <c r="D639" s="381"/>
      <c r="E639" s="375"/>
      <c r="F639" s="378"/>
      <c r="G639" s="382"/>
      <c r="H639" s="382"/>
      <c r="I639" s="382"/>
      <c r="J639" s="379"/>
      <c r="K639" s="375"/>
      <c r="L639" s="375"/>
    </row>
    <row r="640" spans="1:12" ht="15.75" customHeight="1">
      <c r="A640" s="375"/>
      <c r="B640" s="380"/>
      <c r="C640" s="380"/>
      <c r="D640" s="381"/>
      <c r="E640" s="375"/>
      <c r="F640" s="378"/>
      <c r="G640" s="382"/>
      <c r="H640" s="382"/>
      <c r="I640" s="382"/>
      <c r="J640" s="379"/>
      <c r="K640" s="375"/>
      <c r="L640" s="375"/>
    </row>
    <row r="641" spans="1:12" ht="15.75" customHeight="1">
      <c r="A641" s="375"/>
      <c r="B641" s="380"/>
      <c r="C641" s="380"/>
      <c r="D641" s="381"/>
      <c r="E641" s="375"/>
      <c r="F641" s="378"/>
      <c r="G641" s="382"/>
      <c r="H641" s="382"/>
      <c r="I641" s="382"/>
      <c r="J641" s="379"/>
      <c r="K641" s="375"/>
      <c r="L641" s="375"/>
    </row>
    <row r="642" spans="1:12" ht="15.75" customHeight="1">
      <c r="A642" s="375"/>
      <c r="B642" s="380"/>
      <c r="C642" s="380"/>
      <c r="D642" s="381"/>
      <c r="E642" s="375"/>
      <c r="F642" s="378"/>
      <c r="G642" s="382"/>
      <c r="H642" s="382"/>
      <c r="I642" s="382"/>
      <c r="J642" s="379"/>
      <c r="K642" s="375"/>
      <c r="L642" s="375"/>
    </row>
    <row r="643" spans="1:12" ht="15.75" customHeight="1">
      <c r="A643" s="375"/>
      <c r="B643" s="380"/>
      <c r="C643" s="380"/>
      <c r="D643" s="381"/>
      <c r="E643" s="375"/>
      <c r="F643" s="378"/>
      <c r="G643" s="382"/>
      <c r="H643" s="382"/>
      <c r="I643" s="382"/>
      <c r="J643" s="379"/>
      <c r="K643" s="375"/>
      <c r="L643" s="375"/>
    </row>
    <row r="644" spans="1:12" ht="15.75" customHeight="1">
      <c r="A644" s="375"/>
      <c r="B644" s="380"/>
      <c r="C644" s="380"/>
      <c r="D644" s="381"/>
      <c r="E644" s="375"/>
      <c r="F644" s="378"/>
      <c r="G644" s="382"/>
      <c r="H644" s="382"/>
      <c r="I644" s="382"/>
      <c r="J644" s="379"/>
      <c r="K644" s="375"/>
      <c r="L644" s="375"/>
    </row>
    <row r="645" spans="1:12" ht="15.75" customHeight="1">
      <c r="A645" s="375"/>
      <c r="B645" s="380"/>
      <c r="C645" s="380"/>
      <c r="D645" s="381"/>
      <c r="E645" s="375"/>
      <c r="F645" s="378"/>
      <c r="G645" s="382"/>
      <c r="H645" s="382"/>
      <c r="I645" s="382"/>
      <c r="J645" s="379"/>
      <c r="K645" s="375"/>
      <c r="L645" s="375"/>
    </row>
    <row r="646" spans="1:12" ht="15.75" customHeight="1">
      <c r="A646" s="375"/>
      <c r="B646" s="380"/>
      <c r="C646" s="380"/>
      <c r="D646" s="381"/>
      <c r="E646" s="375"/>
      <c r="F646" s="378"/>
      <c r="G646" s="382"/>
      <c r="H646" s="382"/>
      <c r="I646" s="382"/>
      <c r="J646" s="379"/>
      <c r="K646" s="375"/>
      <c r="L646" s="375"/>
    </row>
    <row r="647" spans="1:12" ht="15.75" customHeight="1">
      <c r="A647" s="375"/>
      <c r="B647" s="380"/>
      <c r="C647" s="380"/>
      <c r="D647" s="381"/>
      <c r="E647" s="375"/>
      <c r="F647" s="378"/>
      <c r="G647" s="382"/>
      <c r="H647" s="382"/>
      <c r="I647" s="382"/>
      <c r="J647" s="379"/>
      <c r="K647" s="375"/>
      <c r="L647" s="375"/>
    </row>
    <row r="648" spans="1:12" ht="15.75" customHeight="1">
      <c r="A648" s="375"/>
      <c r="B648" s="380"/>
      <c r="C648" s="380"/>
      <c r="D648" s="381"/>
      <c r="E648" s="375"/>
      <c r="F648" s="378"/>
      <c r="G648" s="382"/>
      <c r="H648" s="382"/>
      <c r="I648" s="382"/>
      <c r="J648" s="379"/>
      <c r="K648" s="375"/>
      <c r="L648" s="375"/>
    </row>
    <row r="649" spans="1:12" ht="15.75" customHeight="1">
      <c r="A649" s="375"/>
      <c r="B649" s="380"/>
      <c r="C649" s="380"/>
      <c r="D649" s="381"/>
      <c r="E649" s="375"/>
      <c r="F649" s="378"/>
      <c r="G649" s="382"/>
      <c r="H649" s="382"/>
      <c r="I649" s="382"/>
      <c r="J649" s="379"/>
      <c r="K649" s="375"/>
      <c r="L649" s="375"/>
    </row>
    <row r="650" spans="1:12" ht="15.75" customHeight="1">
      <c r="A650" s="375"/>
      <c r="B650" s="380"/>
      <c r="C650" s="380"/>
      <c r="D650" s="381"/>
      <c r="E650" s="375"/>
      <c r="F650" s="378"/>
      <c r="G650" s="382"/>
      <c r="H650" s="382"/>
      <c r="I650" s="382"/>
      <c r="J650" s="379"/>
      <c r="K650" s="375"/>
      <c r="L650" s="375"/>
    </row>
    <row r="651" spans="1:12" ht="15.75" customHeight="1">
      <c r="A651" s="375"/>
      <c r="B651" s="380"/>
      <c r="C651" s="380"/>
      <c r="D651" s="381"/>
      <c r="E651" s="375"/>
      <c r="F651" s="378"/>
      <c r="G651" s="382"/>
      <c r="H651" s="382"/>
      <c r="I651" s="382"/>
      <c r="J651" s="379"/>
      <c r="K651" s="375"/>
      <c r="L651" s="375"/>
    </row>
    <row r="652" spans="1:12" ht="15.75" customHeight="1">
      <c r="A652" s="375"/>
      <c r="B652" s="380"/>
      <c r="C652" s="380"/>
      <c r="D652" s="381"/>
      <c r="E652" s="375"/>
      <c r="F652" s="378"/>
      <c r="G652" s="382"/>
      <c r="H652" s="382"/>
      <c r="I652" s="382"/>
      <c r="J652" s="379"/>
      <c r="K652" s="375"/>
      <c r="L652" s="375"/>
    </row>
    <row r="653" spans="1:12" ht="15.75" customHeight="1">
      <c r="A653" s="375"/>
      <c r="B653" s="380"/>
      <c r="C653" s="380"/>
      <c r="D653" s="381"/>
      <c r="E653" s="375"/>
      <c r="F653" s="378"/>
      <c r="G653" s="382"/>
      <c r="H653" s="382"/>
      <c r="I653" s="382"/>
      <c r="J653" s="379"/>
      <c r="K653" s="375"/>
      <c r="L653" s="375"/>
    </row>
    <row r="654" spans="1:12" ht="15.75" customHeight="1">
      <c r="A654" s="375"/>
      <c r="B654" s="380"/>
      <c r="C654" s="380"/>
      <c r="D654" s="381"/>
      <c r="E654" s="375"/>
      <c r="F654" s="378"/>
      <c r="G654" s="382"/>
      <c r="H654" s="382"/>
      <c r="I654" s="382"/>
      <c r="J654" s="379"/>
      <c r="K654" s="375"/>
      <c r="L654" s="375"/>
    </row>
    <row r="655" spans="1:12" ht="15.75" customHeight="1">
      <c r="A655" s="375"/>
      <c r="B655" s="380"/>
      <c r="C655" s="380"/>
      <c r="D655" s="381"/>
      <c r="E655" s="375"/>
      <c r="F655" s="378"/>
      <c r="G655" s="382"/>
      <c r="H655" s="382"/>
      <c r="I655" s="382"/>
      <c r="J655" s="379"/>
      <c r="K655" s="375"/>
      <c r="L655" s="375"/>
    </row>
    <row r="656" spans="1:12" ht="15.75" customHeight="1">
      <c r="A656" s="375"/>
      <c r="B656" s="380"/>
      <c r="C656" s="380"/>
      <c r="D656" s="381"/>
      <c r="E656" s="375"/>
      <c r="F656" s="378"/>
      <c r="G656" s="382"/>
      <c r="H656" s="382"/>
      <c r="I656" s="382"/>
      <c r="J656" s="379"/>
      <c r="K656" s="375"/>
      <c r="L656" s="375"/>
    </row>
    <row r="657" spans="1:12" ht="15.75" customHeight="1">
      <c r="A657" s="375"/>
      <c r="B657" s="380"/>
      <c r="C657" s="380"/>
      <c r="D657" s="381"/>
      <c r="E657" s="375"/>
      <c r="F657" s="378"/>
      <c r="G657" s="382"/>
      <c r="H657" s="382"/>
      <c r="I657" s="382"/>
      <c r="J657" s="379"/>
      <c r="K657" s="375"/>
      <c r="L657" s="375"/>
    </row>
    <row r="658" spans="1:12" ht="15.75" customHeight="1">
      <c r="A658" s="375"/>
      <c r="B658" s="380"/>
      <c r="C658" s="380"/>
      <c r="D658" s="381"/>
      <c r="E658" s="375"/>
      <c r="F658" s="378"/>
      <c r="G658" s="382"/>
      <c r="H658" s="382"/>
      <c r="I658" s="382"/>
      <c r="J658" s="379"/>
      <c r="K658" s="375"/>
      <c r="L658" s="375"/>
    </row>
    <row r="659" spans="1:12" ht="15.75" customHeight="1">
      <c r="A659" s="375"/>
      <c r="B659" s="380"/>
      <c r="C659" s="380"/>
      <c r="D659" s="381"/>
      <c r="E659" s="375"/>
      <c r="F659" s="378"/>
      <c r="G659" s="382"/>
      <c r="H659" s="382"/>
      <c r="I659" s="382"/>
      <c r="J659" s="379"/>
      <c r="K659" s="375"/>
      <c r="L659" s="375"/>
    </row>
    <row r="660" spans="1:12" ht="15.75" customHeight="1">
      <c r="A660" s="375"/>
      <c r="B660" s="380"/>
      <c r="C660" s="380"/>
      <c r="D660" s="381"/>
      <c r="E660" s="375"/>
      <c r="F660" s="378"/>
      <c r="G660" s="382"/>
      <c r="H660" s="382"/>
      <c r="I660" s="382"/>
      <c r="J660" s="379"/>
      <c r="K660" s="375"/>
      <c r="L660" s="375"/>
    </row>
    <row r="661" spans="1:12" ht="15.75" customHeight="1">
      <c r="A661" s="375"/>
      <c r="B661" s="380"/>
      <c r="C661" s="380"/>
      <c r="D661" s="381"/>
      <c r="E661" s="375"/>
      <c r="F661" s="378"/>
      <c r="G661" s="382"/>
      <c r="H661" s="382"/>
      <c r="I661" s="382"/>
      <c r="J661" s="379"/>
      <c r="K661" s="375"/>
      <c r="L661" s="375"/>
    </row>
    <row r="662" spans="1:12" ht="15.75" customHeight="1">
      <c r="A662" s="375"/>
      <c r="B662" s="380"/>
      <c r="C662" s="380"/>
      <c r="D662" s="381"/>
      <c r="E662" s="375"/>
      <c r="F662" s="378"/>
      <c r="G662" s="382"/>
      <c r="H662" s="382"/>
      <c r="I662" s="382"/>
      <c r="J662" s="379"/>
      <c r="K662" s="375"/>
      <c r="L662" s="375"/>
    </row>
    <row r="663" spans="1:12" ht="15.75" customHeight="1">
      <c r="A663" s="375"/>
      <c r="B663" s="380"/>
      <c r="C663" s="380"/>
      <c r="D663" s="381"/>
      <c r="E663" s="375"/>
      <c r="F663" s="378"/>
      <c r="G663" s="382"/>
      <c r="H663" s="382"/>
      <c r="I663" s="382"/>
      <c r="J663" s="379"/>
      <c r="K663" s="375"/>
      <c r="L663" s="375"/>
    </row>
    <row r="664" spans="1:12" ht="15.75" customHeight="1">
      <c r="A664" s="375"/>
      <c r="B664" s="380"/>
      <c r="C664" s="380"/>
      <c r="D664" s="381"/>
      <c r="E664" s="375"/>
      <c r="F664" s="378"/>
      <c r="G664" s="382"/>
      <c r="H664" s="382"/>
      <c r="I664" s="382"/>
      <c r="J664" s="379"/>
      <c r="K664" s="375"/>
      <c r="L664" s="375"/>
    </row>
    <row r="665" spans="1:12" ht="15.75" customHeight="1">
      <c r="A665" s="375"/>
      <c r="B665" s="380"/>
      <c r="C665" s="380"/>
      <c r="D665" s="381"/>
      <c r="E665" s="375"/>
      <c r="F665" s="378"/>
      <c r="G665" s="382"/>
      <c r="H665" s="382"/>
      <c r="I665" s="382"/>
      <c r="J665" s="379"/>
      <c r="K665" s="375"/>
      <c r="L665" s="375"/>
    </row>
    <row r="666" spans="1:12" ht="15.75" customHeight="1">
      <c r="A666" s="375"/>
      <c r="B666" s="380"/>
      <c r="C666" s="380"/>
      <c r="D666" s="381"/>
      <c r="E666" s="375"/>
      <c r="F666" s="378"/>
      <c r="G666" s="382"/>
      <c r="H666" s="382"/>
      <c r="I666" s="382"/>
      <c r="J666" s="379"/>
      <c r="K666" s="375"/>
      <c r="L666" s="375"/>
    </row>
    <row r="667" spans="1:12" ht="15.75" customHeight="1">
      <c r="A667" s="375"/>
      <c r="B667" s="380"/>
      <c r="C667" s="380"/>
      <c r="D667" s="381"/>
      <c r="E667" s="375"/>
      <c r="F667" s="378"/>
      <c r="G667" s="382"/>
      <c r="H667" s="382"/>
      <c r="I667" s="382"/>
      <c r="J667" s="379"/>
      <c r="K667" s="375"/>
      <c r="L667" s="375"/>
    </row>
    <row r="668" spans="1:12" ht="15.75" customHeight="1">
      <c r="A668" s="375"/>
      <c r="B668" s="380"/>
      <c r="C668" s="380"/>
      <c r="D668" s="381"/>
      <c r="E668" s="375"/>
      <c r="F668" s="378"/>
      <c r="G668" s="382"/>
      <c r="H668" s="382"/>
      <c r="I668" s="382"/>
      <c r="J668" s="379"/>
      <c r="K668" s="375"/>
      <c r="L668" s="375"/>
    </row>
    <row r="669" spans="1:12" ht="15.75" customHeight="1">
      <c r="A669" s="375"/>
      <c r="B669" s="380"/>
      <c r="C669" s="380"/>
      <c r="D669" s="381"/>
      <c r="E669" s="375"/>
      <c r="F669" s="378"/>
      <c r="G669" s="382"/>
      <c r="H669" s="382"/>
      <c r="I669" s="382"/>
      <c r="J669" s="379"/>
      <c r="K669" s="375"/>
      <c r="L669" s="375"/>
    </row>
    <row r="670" spans="1:12" ht="15.75" customHeight="1">
      <c r="A670" s="375"/>
      <c r="B670" s="380"/>
      <c r="C670" s="380"/>
      <c r="D670" s="381"/>
      <c r="E670" s="375"/>
      <c r="F670" s="378"/>
      <c r="G670" s="382"/>
      <c r="H670" s="382"/>
      <c r="I670" s="382"/>
      <c r="J670" s="379"/>
      <c r="K670" s="375"/>
      <c r="L670" s="375"/>
    </row>
    <row r="671" spans="1:12" ht="15.75" customHeight="1">
      <c r="A671" s="375"/>
      <c r="B671" s="380"/>
      <c r="C671" s="380"/>
      <c r="D671" s="381"/>
      <c r="E671" s="375"/>
      <c r="F671" s="378"/>
      <c r="G671" s="382"/>
      <c r="H671" s="382"/>
      <c r="I671" s="382"/>
      <c r="J671" s="379"/>
      <c r="K671" s="375"/>
      <c r="L671" s="375"/>
    </row>
    <row r="672" spans="1:12" ht="15.75" customHeight="1">
      <c r="A672" s="375"/>
      <c r="B672" s="380"/>
      <c r="C672" s="380"/>
      <c r="D672" s="381"/>
      <c r="E672" s="375"/>
      <c r="F672" s="378"/>
      <c r="G672" s="382"/>
      <c r="H672" s="382"/>
      <c r="I672" s="382"/>
      <c r="J672" s="379"/>
      <c r="K672" s="375"/>
      <c r="L672" s="375"/>
    </row>
    <row r="673" spans="1:12" ht="15.75" customHeight="1">
      <c r="A673" s="375"/>
      <c r="B673" s="380"/>
      <c r="C673" s="380"/>
      <c r="D673" s="381"/>
      <c r="E673" s="375"/>
      <c r="F673" s="378"/>
      <c r="G673" s="382"/>
      <c r="H673" s="382"/>
      <c r="I673" s="382"/>
      <c r="J673" s="379"/>
      <c r="K673" s="375"/>
      <c r="L673" s="375"/>
    </row>
    <row r="674" spans="1:12" ht="15.75" customHeight="1">
      <c r="A674" s="375"/>
      <c r="B674" s="380"/>
      <c r="C674" s="380"/>
      <c r="D674" s="381"/>
      <c r="E674" s="375"/>
      <c r="F674" s="378"/>
      <c r="G674" s="382"/>
      <c r="H674" s="382"/>
      <c r="I674" s="382"/>
      <c r="J674" s="379"/>
      <c r="K674" s="375"/>
      <c r="L674" s="375"/>
    </row>
    <row r="675" spans="1:12" ht="15.75" customHeight="1">
      <c r="A675" s="375"/>
      <c r="B675" s="380"/>
      <c r="C675" s="380"/>
      <c r="D675" s="381"/>
      <c r="E675" s="375"/>
      <c r="F675" s="378"/>
      <c r="G675" s="382"/>
      <c r="H675" s="382"/>
      <c r="I675" s="382"/>
      <c r="J675" s="379"/>
      <c r="K675" s="375"/>
      <c r="L675" s="375"/>
    </row>
    <row r="676" spans="1:12" ht="15.75" customHeight="1">
      <c r="A676" s="375"/>
      <c r="B676" s="380"/>
      <c r="C676" s="380"/>
      <c r="D676" s="381"/>
      <c r="E676" s="375"/>
      <c r="F676" s="378"/>
      <c r="G676" s="382"/>
      <c r="H676" s="382"/>
      <c r="I676" s="382"/>
      <c r="J676" s="379"/>
      <c r="K676" s="375"/>
      <c r="L676" s="375"/>
    </row>
    <row r="677" spans="1:12" ht="15.75" customHeight="1">
      <c r="A677" s="375"/>
      <c r="B677" s="380"/>
      <c r="C677" s="380"/>
      <c r="D677" s="381"/>
      <c r="E677" s="375"/>
      <c r="F677" s="378"/>
      <c r="G677" s="382"/>
      <c r="H677" s="382"/>
      <c r="I677" s="382"/>
      <c r="J677" s="379"/>
      <c r="K677" s="375"/>
      <c r="L677" s="375"/>
    </row>
    <row r="678" spans="1:12" ht="15.75" customHeight="1">
      <c r="A678" s="375"/>
      <c r="B678" s="380"/>
      <c r="C678" s="380"/>
      <c r="D678" s="381"/>
      <c r="E678" s="375"/>
      <c r="F678" s="378"/>
      <c r="G678" s="382"/>
      <c r="H678" s="382"/>
      <c r="I678" s="382"/>
      <c r="J678" s="379"/>
      <c r="K678" s="375"/>
      <c r="L678" s="375"/>
    </row>
    <row r="679" spans="1:12" ht="15.75" customHeight="1">
      <c r="A679" s="375"/>
      <c r="B679" s="380"/>
      <c r="C679" s="380"/>
      <c r="D679" s="381"/>
      <c r="E679" s="375"/>
      <c r="F679" s="378"/>
      <c r="G679" s="382"/>
      <c r="H679" s="382"/>
      <c r="I679" s="382"/>
      <c r="J679" s="379"/>
      <c r="K679" s="375"/>
      <c r="L679" s="375"/>
    </row>
    <row r="680" spans="1:12" ht="15.75" customHeight="1">
      <c r="A680" s="375"/>
      <c r="B680" s="380"/>
      <c r="C680" s="380"/>
      <c r="D680" s="381"/>
      <c r="E680" s="375"/>
      <c r="F680" s="378"/>
      <c r="G680" s="382"/>
      <c r="H680" s="382"/>
      <c r="I680" s="382"/>
      <c r="J680" s="379"/>
      <c r="K680" s="375"/>
      <c r="L680" s="375"/>
    </row>
    <row r="681" spans="1:12" ht="15.75" customHeight="1">
      <c r="A681" s="375"/>
      <c r="B681" s="380"/>
      <c r="C681" s="380"/>
      <c r="D681" s="381"/>
      <c r="E681" s="375"/>
      <c r="F681" s="378"/>
      <c r="G681" s="382"/>
      <c r="H681" s="382"/>
      <c r="I681" s="382"/>
      <c r="J681" s="379"/>
      <c r="K681" s="375"/>
      <c r="L681" s="375"/>
    </row>
    <row r="682" spans="1:12" ht="15.75" customHeight="1">
      <c r="A682" s="375"/>
      <c r="B682" s="380"/>
      <c r="C682" s="380"/>
      <c r="D682" s="381"/>
      <c r="E682" s="375"/>
      <c r="F682" s="378"/>
      <c r="G682" s="382"/>
      <c r="H682" s="382"/>
      <c r="I682" s="382"/>
      <c r="J682" s="379"/>
      <c r="K682" s="375"/>
      <c r="L682" s="375"/>
    </row>
    <row r="683" spans="1:12" ht="15.75" customHeight="1">
      <c r="A683" s="375"/>
      <c r="B683" s="380"/>
      <c r="C683" s="380"/>
      <c r="D683" s="381"/>
      <c r="E683" s="375"/>
      <c r="F683" s="378"/>
      <c r="G683" s="382"/>
      <c r="H683" s="382"/>
      <c r="I683" s="382"/>
      <c r="J683" s="379"/>
      <c r="K683" s="375"/>
      <c r="L683" s="375"/>
    </row>
    <row r="684" spans="1:12" ht="15.75" customHeight="1">
      <c r="A684" s="375"/>
      <c r="B684" s="380"/>
      <c r="C684" s="380"/>
      <c r="D684" s="381"/>
      <c r="E684" s="375"/>
      <c r="F684" s="378"/>
      <c r="G684" s="382"/>
      <c r="H684" s="382"/>
      <c r="I684" s="382"/>
      <c r="J684" s="379"/>
      <c r="K684" s="375"/>
      <c r="L684" s="375"/>
    </row>
    <row r="685" spans="1:12" ht="15.75" customHeight="1">
      <c r="A685" s="375"/>
      <c r="B685" s="380"/>
      <c r="C685" s="380"/>
      <c r="D685" s="381"/>
      <c r="E685" s="375"/>
      <c r="F685" s="378"/>
      <c r="G685" s="382"/>
      <c r="H685" s="382"/>
      <c r="I685" s="382"/>
      <c r="J685" s="379"/>
      <c r="K685" s="375"/>
      <c r="L685" s="375"/>
    </row>
    <row r="686" spans="1:12" ht="15.75" customHeight="1">
      <c r="A686" s="375"/>
      <c r="B686" s="380"/>
      <c r="C686" s="380"/>
      <c r="D686" s="381"/>
      <c r="E686" s="375"/>
      <c r="F686" s="378"/>
      <c r="G686" s="382"/>
      <c r="H686" s="382"/>
      <c r="I686" s="382"/>
      <c r="J686" s="379"/>
      <c r="K686" s="375"/>
      <c r="L686" s="375"/>
    </row>
    <row r="687" spans="1:12" ht="15.75" customHeight="1">
      <c r="A687" s="375"/>
      <c r="B687" s="380"/>
      <c r="C687" s="380"/>
      <c r="D687" s="381"/>
      <c r="E687" s="375"/>
      <c r="F687" s="378"/>
      <c r="G687" s="382"/>
      <c r="H687" s="382"/>
      <c r="I687" s="382"/>
      <c r="J687" s="379"/>
      <c r="K687" s="375"/>
      <c r="L687" s="375"/>
    </row>
    <row r="688" spans="1:12" ht="15.75" customHeight="1">
      <c r="A688" s="375"/>
      <c r="B688" s="380"/>
      <c r="C688" s="380"/>
      <c r="D688" s="381"/>
      <c r="E688" s="375"/>
      <c r="F688" s="378"/>
      <c r="G688" s="382"/>
      <c r="H688" s="382"/>
      <c r="I688" s="382"/>
      <c r="J688" s="379"/>
      <c r="K688" s="375"/>
      <c r="L688" s="375"/>
    </row>
    <row r="689" spans="1:12" ht="15.75" customHeight="1">
      <c r="A689" s="375"/>
      <c r="B689" s="380"/>
      <c r="C689" s="380"/>
      <c r="D689" s="381"/>
      <c r="E689" s="375"/>
      <c r="F689" s="378"/>
      <c r="G689" s="382"/>
      <c r="H689" s="382"/>
      <c r="I689" s="382"/>
      <c r="J689" s="379"/>
      <c r="K689" s="375"/>
      <c r="L689" s="375"/>
    </row>
    <row r="690" spans="1:12" ht="15.75" customHeight="1">
      <c r="A690" s="375"/>
      <c r="B690" s="380"/>
      <c r="C690" s="380"/>
      <c r="D690" s="381"/>
      <c r="E690" s="375"/>
      <c r="F690" s="378"/>
      <c r="G690" s="382"/>
      <c r="H690" s="382"/>
      <c r="I690" s="382"/>
      <c r="J690" s="379"/>
      <c r="K690" s="375"/>
      <c r="L690" s="375"/>
    </row>
    <row r="691" spans="1:12" ht="15.75" customHeight="1">
      <c r="A691" s="375"/>
      <c r="B691" s="380"/>
      <c r="C691" s="380"/>
      <c r="D691" s="381"/>
      <c r="E691" s="375"/>
      <c r="F691" s="378"/>
      <c r="G691" s="382"/>
      <c r="H691" s="382"/>
      <c r="I691" s="382"/>
      <c r="J691" s="379"/>
      <c r="K691" s="375"/>
      <c r="L691" s="375"/>
    </row>
    <row r="692" spans="1:12" ht="15.75" customHeight="1">
      <c r="A692" s="375"/>
      <c r="B692" s="380"/>
      <c r="C692" s="380"/>
      <c r="D692" s="381"/>
      <c r="E692" s="375"/>
      <c r="F692" s="378"/>
      <c r="G692" s="382"/>
      <c r="H692" s="382"/>
      <c r="I692" s="382"/>
      <c r="J692" s="379"/>
      <c r="K692" s="375"/>
      <c r="L692" s="375"/>
    </row>
    <row r="693" spans="1:12" ht="15.75" customHeight="1">
      <c r="A693" s="375"/>
      <c r="B693" s="380"/>
      <c r="C693" s="380"/>
      <c r="D693" s="381"/>
      <c r="E693" s="375"/>
      <c r="F693" s="378"/>
      <c r="G693" s="382"/>
      <c r="H693" s="382"/>
      <c r="I693" s="382"/>
      <c r="J693" s="379"/>
      <c r="K693" s="375"/>
      <c r="L693" s="375"/>
    </row>
    <row r="694" spans="1:12" ht="15.75" customHeight="1">
      <c r="A694" s="375"/>
      <c r="B694" s="380"/>
      <c r="C694" s="380"/>
      <c r="D694" s="381"/>
      <c r="E694" s="375"/>
      <c r="F694" s="378"/>
      <c r="G694" s="382"/>
      <c r="H694" s="382"/>
      <c r="I694" s="382"/>
      <c r="J694" s="379"/>
      <c r="K694" s="375"/>
      <c r="L694" s="375"/>
    </row>
    <row r="695" spans="1:12" ht="15.75" customHeight="1">
      <c r="A695" s="375"/>
      <c r="B695" s="380"/>
      <c r="C695" s="380"/>
      <c r="D695" s="381"/>
      <c r="E695" s="375"/>
      <c r="F695" s="378"/>
      <c r="G695" s="382"/>
      <c r="H695" s="382"/>
      <c r="I695" s="382"/>
      <c r="J695" s="379"/>
      <c r="K695" s="375"/>
      <c r="L695" s="375"/>
    </row>
    <row r="696" spans="1:12" ht="15.75" customHeight="1">
      <c r="A696" s="375"/>
      <c r="B696" s="380"/>
      <c r="C696" s="380"/>
      <c r="D696" s="381"/>
      <c r="E696" s="375"/>
      <c r="F696" s="378"/>
      <c r="G696" s="382"/>
      <c r="H696" s="382"/>
      <c r="I696" s="382"/>
      <c r="J696" s="379"/>
      <c r="K696" s="375"/>
      <c r="L696" s="375"/>
    </row>
    <row r="697" spans="1:12" ht="15.75" customHeight="1">
      <c r="A697" s="375"/>
      <c r="B697" s="380"/>
      <c r="C697" s="380"/>
      <c r="D697" s="381"/>
      <c r="E697" s="375"/>
      <c r="F697" s="378"/>
      <c r="G697" s="382"/>
      <c r="H697" s="382"/>
      <c r="I697" s="382"/>
      <c r="J697" s="379"/>
      <c r="K697" s="375"/>
      <c r="L697" s="375"/>
    </row>
    <row r="698" spans="1:12" ht="15.75" customHeight="1">
      <c r="A698" s="375"/>
      <c r="B698" s="380"/>
      <c r="C698" s="380"/>
      <c r="D698" s="381"/>
      <c r="E698" s="375"/>
      <c r="F698" s="378"/>
      <c r="G698" s="382"/>
      <c r="H698" s="382"/>
      <c r="I698" s="382"/>
      <c r="J698" s="379"/>
      <c r="K698" s="375"/>
      <c r="L698" s="375"/>
    </row>
    <row r="699" spans="1:12" ht="15.75" customHeight="1">
      <c r="A699" s="375"/>
      <c r="B699" s="380"/>
      <c r="C699" s="380"/>
      <c r="D699" s="381"/>
      <c r="E699" s="375"/>
      <c r="F699" s="378"/>
      <c r="G699" s="382"/>
      <c r="H699" s="382"/>
      <c r="I699" s="382"/>
      <c r="J699" s="379"/>
      <c r="K699" s="375"/>
      <c r="L699" s="375"/>
    </row>
    <row r="700" spans="1:12" ht="15.75" customHeight="1">
      <c r="A700" s="375"/>
      <c r="B700" s="380"/>
      <c r="C700" s="380"/>
      <c r="D700" s="381"/>
      <c r="E700" s="375"/>
      <c r="F700" s="378"/>
      <c r="G700" s="382"/>
      <c r="H700" s="382"/>
      <c r="I700" s="382"/>
      <c r="J700" s="379"/>
      <c r="K700" s="375"/>
      <c r="L700" s="375"/>
    </row>
    <row r="701" spans="1:12" ht="15.75" customHeight="1">
      <c r="A701" s="375"/>
      <c r="B701" s="380"/>
      <c r="C701" s="380"/>
      <c r="D701" s="381"/>
      <c r="E701" s="375"/>
      <c r="F701" s="378"/>
      <c r="G701" s="382"/>
      <c r="H701" s="382"/>
      <c r="I701" s="382"/>
      <c r="J701" s="379"/>
      <c r="K701" s="375"/>
      <c r="L701" s="375"/>
    </row>
    <row r="702" spans="1:12" ht="15.75" customHeight="1">
      <c r="A702" s="375"/>
      <c r="B702" s="380"/>
      <c r="C702" s="380"/>
      <c r="D702" s="381"/>
      <c r="E702" s="375"/>
      <c r="F702" s="378"/>
      <c r="G702" s="382"/>
      <c r="H702" s="382"/>
      <c r="I702" s="382"/>
      <c r="J702" s="379"/>
      <c r="K702" s="375"/>
      <c r="L702" s="375"/>
    </row>
    <row r="703" spans="1:12" ht="15.75" customHeight="1">
      <c r="A703" s="375"/>
      <c r="B703" s="380"/>
      <c r="C703" s="380"/>
      <c r="D703" s="381"/>
      <c r="E703" s="375"/>
      <c r="F703" s="378"/>
      <c r="G703" s="382"/>
      <c r="H703" s="382"/>
      <c r="I703" s="382"/>
      <c r="J703" s="379"/>
      <c r="K703" s="375"/>
      <c r="L703" s="375"/>
    </row>
    <row r="704" spans="1:12" ht="15.75" customHeight="1">
      <c r="A704" s="375"/>
      <c r="B704" s="380"/>
      <c r="C704" s="380"/>
      <c r="D704" s="381"/>
      <c r="E704" s="375"/>
      <c r="F704" s="378"/>
      <c r="G704" s="382"/>
      <c r="H704" s="382"/>
      <c r="I704" s="382"/>
      <c r="J704" s="379"/>
      <c r="K704" s="375"/>
      <c r="L704" s="375"/>
    </row>
    <row r="705" spans="1:12" ht="15.75" customHeight="1">
      <c r="A705" s="375"/>
      <c r="B705" s="380"/>
      <c r="C705" s="380"/>
      <c r="D705" s="381"/>
      <c r="E705" s="375"/>
      <c r="F705" s="378"/>
      <c r="G705" s="382"/>
      <c r="H705" s="382"/>
      <c r="I705" s="382"/>
      <c r="J705" s="379"/>
      <c r="K705" s="375"/>
      <c r="L705" s="375"/>
    </row>
    <row r="706" spans="1:12" ht="15.75" customHeight="1">
      <c r="A706" s="375"/>
      <c r="B706" s="380"/>
      <c r="C706" s="380"/>
      <c r="D706" s="381"/>
      <c r="E706" s="375"/>
      <c r="F706" s="378"/>
      <c r="G706" s="382"/>
      <c r="H706" s="382"/>
      <c r="I706" s="382"/>
      <c r="J706" s="379"/>
      <c r="K706" s="375"/>
      <c r="L706" s="375"/>
    </row>
    <row r="707" spans="1:12" ht="15.75" customHeight="1">
      <c r="A707" s="375"/>
      <c r="B707" s="380"/>
      <c r="C707" s="380"/>
      <c r="D707" s="381"/>
      <c r="E707" s="375"/>
      <c r="F707" s="378"/>
      <c r="G707" s="382"/>
      <c r="H707" s="382"/>
      <c r="I707" s="382"/>
      <c r="J707" s="379"/>
      <c r="K707" s="375"/>
      <c r="L707" s="375"/>
    </row>
    <row r="708" spans="1:12" ht="15.75" customHeight="1">
      <c r="A708" s="375"/>
      <c r="B708" s="380"/>
      <c r="C708" s="380"/>
      <c r="D708" s="381"/>
      <c r="E708" s="375"/>
      <c r="F708" s="378"/>
      <c r="G708" s="382"/>
      <c r="H708" s="382"/>
      <c r="I708" s="382"/>
      <c r="J708" s="379"/>
      <c r="K708" s="375"/>
      <c r="L708" s="375"/>
    </row>
    <row r="709" spans="1:12" ht="15.75" customHeight="1">
      <c r="A709" s="375"/>
      <c r="B709" s="380"/>
      <c r="C709" s="380"/>
      <c r="D709" s="381"/>
      <c r="E709" s="375"/>
      <c r="F709" s="378"/>
      <c r="G709" s="382"/>
      <c r="H709" s="382"/>
      <c r="I709" s="382"/>
      <c r="J709" s="379"/>
      <c r="K709" s="375"/>
      <c r="L709" s="375"/>
    </row>
    <row r="710" spans="1:12" ht="15.75" customHeight="1">
      <c r="A710" s="375"/>
      <c r="B710" s="380"/>
      <c r="C710" s="380"/>
      <c r="D710" s="381"/>
      <c r="E710" s="375"/>
      <c r="F710" s="378"/>
      <c r="G710" s="382"/>
      <c r="H710" s="382"/>
      <c r="I710" s="382"/>
      <c r="J710" s="379"/>
      <c r="K710" s="375"/>
      <c r="L710" s="375"/>
    </row>
    <row r="711" spans="1:12" ht="15.75" customHeight="1">
      <c r="A711" s="375"/>
      <c r="B711" s="380"/>
      <c r="C711" s="380"/>
      <c r="D711" s="381"/>
      <c r="E711" s="375"/>
      <c r="F711" s="378"/>
      <c r="G711" s="382"/>
      <c r="H711" s="382"/>
      <c r="I711" s="382"/>
      <c r="J711" s="379"/>
      <c r="K711" s="375"/>
      <c r="L711" s="375"/>
    </row>
    <row r="712" spans="1:12" ht="15.75" customHeight="1">
      <c r="A712" s="375"/>
      <c r="B712" s="380"/>
      <c r="C712" s="380"/>
      <c r="D712" s="381"/>
      <c r="E712" s="375"/>
      <c r="F712" s="378"/>
      <c r="G712" s="382"/>
      <c r="H712" s="382"/>
      <c r="I712" s="382"/>
      <c r="J712" s="379"/>
      <c r="K712" s="375"/>
      <c r="L712" s="375"/>
    </row>
    <row r="713" spans="1:12" ht="15.75" customHeight="1">
      <c r="A713" s="375"/>
      <c r="B713" s="380"/>
      <c r="C713" s="380"/>
      <c r="D713" s="381"/>
      <c r="E713" s="375"/>
      <c r="F713" s="378"/>
      <c r="G713" s="382"/>
      <c r="H713" s="382"/>
      <c r="I713" s="382"/>
      <c r="J713" s="379"/>
      <c r="K713" s="375"/>
      <c r="L713" s="375"/>
    </row>
    <row r="714" spans="1:12" ht="15.75" customHeight="1">
      <c r="A714" s="375"/>
      <c r="B714" s="380"/>
      <c r="C714" s="380"/>
      <c r="D714" s="381"/>
      <c r="E714" s="375"/>
      <c r="F714" s="378"/>
      <c r="G714" s="382"/>
      <c r="H714" s="382"/>
      <c r="I714" s="382"/>
      <c r="J714" s="379"/>
      <c r="K714" s="375"/>
      <c r="L714" s="375"/>
    </row>
    <row r="715" spans="1:12" ht="15.75" customHeight="1">
      <c r="A715" s="375"/>
      <c r="B715" s="380"/>
      <c r="C715" s="380"/>
      <c r="D715" s="381"/>
      <c r="E715" s="375"/>
      <c r="F715" s="378"/>
      <c r="G715" s="382"/>
      <c r="H715" s="382"/>
      <c r="I715" s="382"/>
      <c r="J715" s="379"/>
      <c r="K715" s="375"/>
      <c r="L715" s="375"/>
    </row>
    <row r="716" spans="1:12" ht="15.75" customHeight="1">
      <c r="A716" s="375"/>
      <c r="B716" s="380"/>
      <c r="C716" s="380"/>
      <c r="D716" s="381"/>
      <c r="E716" s="375"/>
      <c r="F716" s="378"/>
      <c r="G716" s="382"/>
      <c r="H716" s="382"/>
      <c r="I716" s="382"/>
      <c r="J716" s="379"/>
      <c r="K716" s="375"/>
      <c r="L716" s="375"/>
    </row>
    <row r="717" spans="1:12" ht="15.75" customHeight="1">
      <c r="A717" s="375"/>
      <c r="B717" s="380"/>
      <c r="C717" s="380"/>
      <c r="D717" s="381"/>
      <c r="E717" s="375"/>
      <c r="F717" s="378"/>
      <c r="G717" s="382"/>
      <c r="H717" s="382"/>
      <c r="I717" s="382"/>
      <c r="J717" s="379"/>
      <c r="K717" s="375"/>
      <c r="L717" s="375"/>
    </row>
    <row r="718" spans="1:12" ht="15.75" customHeight="1">
      <c r="A718" s="375"/>
      <c r="B718" s="380"/>
      <c r="C718" s="380"/>
      <c r="D718" s="381"/>
      <c r="E718" s="375"/>
      <c r="F718" s="378"/>
      <c r="G718" s="382"/>
      <c r="H718" s="382"/>
      <c r="I718" s="382"/>
      <c r="J718" s="379"/>
      <c r="K718" s="375"/>
      <c r="L718" s="375"/>
    </row>
    <row r="719" spans="1:12" ht="15.75" customHeight="1">
      <c r="A719" s="375"/>
      <c r="B719" s="380"/>
      <c r="C719" s="380"/>
      <c r="D719" s="381"/>
      <c r="E719" s="375"/>
      <c r="F719" s="378"/>
      <c r="G719" s="382"/>
      <c r="H719" s="382"/>
      <c r="I719" s="382"/>
      <c r="J719" s="379"/>
      <c r="K719" s="375"/>
      <c r="L719" s="375"/>
    </row>
    <row r="720" spans="1:12" ht="15.75" customHeight="1">
      <c r="A720" s="375"/>
      <c r="B720" s="380"/>
      <c r="C720" s="380"/>
      <c r="D720" s="381"/>
      <c r="E720" s="375"/>
      <c r="F720" s="378"/>
      <c r="G720" s="382"/>
      <c r="H720" s="382"/>
      <c r="I720" s="382"/>
      <c r="J720" s="379"/>
      <c r="K720" s="375"/>
      <c r="L720" s="375"/>
    </row>
    <row r="721" spans="1:12" ht="15.75" customHeight="1">
      <c r="A721" s="375"/>
      <c r="B721" s="380"/>
      <c r="C721" s="380"/>
      <c r="D721" s="381"/>
      <c r="E721" s="375"/>
      <c r="F721" s="378"/>
      <c r="G721" s="382"/>
      <c r="H721" s="382"/>
      <c r="I721" s="382"/>
      <c r="J721" s="379"/>
      <c r="K721" s="375"/>
      <c r="L721" s="375"/>
    </row>
    <row r="722" spans="1:12" ht="15.75" customHeight="1">
      <c r="A722" s="375"/>
      <c r="B722" s="380"/>
      <c r="C722" s="380"/>
      <c r="D722" s="381"/>
      <c r="E722" s="375"/>
      <c r="F722" s="378"/>
      <c r="G722" s="382"/>
      <c r="H722" s="382"/>
      <c r="I722" s="382"/>
      <c r="J722" s="379"/>
      <c r="K722" s="375"/>
      <c r="L722" s="375"/>
    </row>
    <row r="723" spans="1:12" ht="15.75" customHeight="1">
      <c r="A723" s="375"/>
      <c r="B723" s="380"/>
      <c r="C723" s="380"/>
      <c r="D723" s="381"/>
      <c r="E723" s="375"/>
      <c r="F723" s="378"/>
      <c r="G723" s="382"/>
      <c r="H723" s="382"/>
      <c r="I723" s="382"/>
      <c r="J723" s="379"/>
      <c r="K723" s="375"/>
      <c r="L723" s="375"/>
    </row>
    <row r="724" spans="1:12" ht="15.75" customHeight="1">
      <c r="A724" s="375"/>
      <c r="B724" s="380"/>
      <c r="C724" s="380"/>
      <c r="D724" s="381"/>
      <c r="E724" s="375"/>
      <c r="F724" s="378"/>
      <c r="G724" s="382"/>
      <c r="H724" s="382"/>
      <c r="I724" s="382"/>
      <c r="J724" s="379"/>
      <c r="K724" s="375"/>
      <c r="L724" s="375"/>
    </row>
    <row r="725" spans="1:12" ht="15.75" customHeight="1">
      <c r="A725" s="375"/>
      <c r="B725" s="380"/>
      <c r="C725" s="380"/>
      <c r="D725" s="381"/>
      <c r="E725" s="375"/>
      <c r="F725" s="378"/>
      <c r="G725" s="382"/>
      <c r="H725" s="382"/>
      <c r="I725" s="382"/>
      <c r="J725" s="379"/>
      <c r="K725" s="375"/>
      <c r="L725" s="375"/>
    </row>
    <row r="726" spans="1:12" ht="15.75" customHeight="1">
      <c r="A726" s="375"/>
      <c r="B726" s="380"/>
      <c r="C726" s="380"/>
      <c r="D726" s="381"/>
      <c r="E726" s="375"/>
      <c r="F726" s="378"/>
      <c r="G726" s="382"/>
      <c r="H726" s="382"/>
      <c r="I726" s="382"/>
      <c r="J726" s="379"/>
      <c r="K726" s="375"/>
      <c r="L726" s="375"/>
    </row>
    <row r="727" spans="1:12" ht="15.75" customHeight="1">
      <c r="A727" s="375"/>
      <c r="B727" s="380"/>
      <c r="C727" s="380"/>
      <c r="D727" s="381"/>
      <c r="E727" s="375"/>
      <c r="F727" s="378"/>
      <c r="G727" s="382"/>
      <c r="H727" s="382"/>
      <c r="I727" s="382"/>
      <c r="J727" s="379"/>
      <c r="K727" s="375"/>
      <c r="L727" s="375"/>
    </row>
    <row r="728" spans="1:12" ht="15.75" customHeight="1">
      <c r="A728" s="375"/>
      <c r="B728" s="380"/>
      <c r="C728" s="380"/>
      <c r="D728" s="381"/>
      <c r="E728" s="375"/>
      <c r="F728" s="378"/>
      <c r="G728" s="382"/>
      <c r="H728" s="382"/>
      <c r="I728" s="382"/>
      <c r="J728" s="379"/>
      <c r="K728" s="375"/>
      <c r="L728" s="375"/>
    </row>
    <row r="729" spans="1:12" ht="15.75" customHeight="1">
      <c r="A729" s="375"/>
      <c r="B729" s="380"/>
      <c r="C729" s="380"/>
      <c r="D729" s="381"/>
      <c r="E729" s="375"/>
      <c r="F729" s="378"/>
      <c r="G729" s="382"/>
      <c r="H729" s="382"/>
      <c r="I729" s="382"/>
      <c r="J729" s="379"/>
      <c r="K729" s="375"/>
      <c r="L729" s="375"/>
    </row>
    <row r="730" spans="1:12" ht="15.75" customHeight="1">
      <c r="A730" s="375"/>
      <c r="B730" s="380"/>
      <c r="C730" s="380"/>
      <c r="D730" s="381"/>
      <c r="E730" s="375"/>
      <c r="F730" s="378"/>
      <c r="G730" s="382"/>
      <c r="H730" s="382"/>
      <c r="I730" s="382"/>
      <c r="J730" s="379"/>
      <c r="K730" s="375"/>
      <c r="L730" s="375"/>
    </row>
    <row r="731" spans="1:12" ht="15.75" customHeight="1">
      <c r="A731" s="375"/>
      <c r="B731" s="380"/>
      <c r="C731" s="380"/>
      <c r="D731" s="381"/>
      <c r="E731" s="375"/>
      <c r="F731" s="378"/>
      <c r="G731" s="382"/>
      <c r="H731" s="382"/>
      <c r="I731" s="382"/>
      <c r="J731" s="379"/>
      <c r="K731" s="375"/>
      <c r="L731" s="375"/>
    </row>
    <row r="732" spans="1:12" ht="15.75" customHeight="1">
      <c r="A732" s="375"/>
      <c r="B732" s="380"/>
      <c r="C732" s="380"/>
      <c r="D732" s="381"/>
      <c r="E732" s="375"/>
      <c r="F732" s="378"/>
      <c r="G732" s="382"/>
      <c r="H732" s="382"/>
      <c r="I732" s="382"/>
      <c r="J732" s="379"/>
      <c r="K732" s="375"/>
      <c r="L732" s="375"/>
    </row>
    <row r="733" spans="1:12" ht="15.75" customHeight="1">
      <c r="A733" s="375"/>
      <c r="B733" s="380"/>
      <c r="C733" s="380"/>
      <c r="D733" s="381"/>
      <c r="E733" s="375"/>
      <c r="F733" s="378"/>
      <c r="G733" s="382"/>
      <c r="H733" s="382"/>
      <c r="I733" s="382"/>
      <c r="J733" s="379"/>
      <c r="K733" s="375"/>
      <c r="L733" s="375"/>
    </row>
    <row r="734" spans="1:12" ht="15.75" customHeight="1">
      <c r="A734" s="375"/>
      <c r="B734" s="380"/>
      <c r="C734" s="380"/>
      <c r="D734" s="381"/>
      <c r="E734" s="375"/>
      <c r="F734" s="378"/>
      <c r="G734" s="382"/>
      <c r="H734" s="382"/>
      <c r="I734" s="382"/>
      <c r="J734" s="379"/>
      <c r="K734" s="375"/>
      <c r="L734" s="375"/>
    </row>
    <row r="735" spans="1:12" ht="15.75" customHeight="1">
      <c r="A735" s="375"/>
      <c r="B735" s="380"/>
      <c r="C735" s="380"/>
      <c r="D735" s="381"/>
      <c r="E735" s="375"/>
      <c r="F735" s="378"/>
      <c r="G735" s="382"/>
      <c r="H735" s="382"/>
      <c r="I735" s="382"/>
      <c r="J735" s="379"/>
      <c r="K735" s="375"/>
      <c r="L735" s="375"/>
    </row>
    <row r="736" spans="1:12" ht="15.75" customHeight="1">
      <c r="A736" s="375"/>
      <c r="B736" s="380"/>
      <c r="C736" s="380"/>
      <c r="D736" s="381"/>
      <c r="E736" s="375"/>
      <c r="F736" s="378"/>
      <c r="G736" s="382"/>
      <c r="H736" s="382"/>
      <c r="I736" s="382"/>
      <c r="J736" s="379"/>
      <c r="K736" s="375"/>
      <c r="L736" s="375"/>
    </row>
    <row r="737" spans="1:12" ht="15.75" customHeight="1">
      <c r="A737" s="375"/>
      <c r="B737" s="380"/>
      <c r="C737" s="380"/>
      <c r="D737" s="381"/>
      <c r="E737" s="375"/>
      <c r="F737" s="378"/>
      <c r="G737" s="382"/>
      <c r="H737" s="382"/>
      <c r="I737" s="382"/>
      <c r="J737" s="379"/>
      <c r="K737" s="375"/>
      <c r="L737" s="375"/>
    </row>
    <row r="738" spans="1:12" ht="15.75" customHeight="1">
      <c r="A738" s="375"/>
      <c r="B738" s="380"/>
      <c r="C738" s="380"/>
      <c r="D738" s="381"/>
      <c r="E738" s="375"/>
      <c r="F738" s="378"/>
      <c r="G738" s="382"/>
      <c r="H738" s="382"/>
      <c r="I738" s="382"/>
      <c r="J738" s="379"/>
      <c r="K738" s="375"/>
      <c r="L738" s="375"/>
    </row>
    <row r="739" spans="1:12" ht="15.75" customHeight="1">
      <c r="A739" s="375"/>
      <c r="B739" s="380"/>
      <c r="C739" s="380"/>
      <c r="D739" s="381"/>
      <c r="E739" s="375"/>
      <c r="F739" s="378"/>
      <c r="G739" s="382"/>
      <c r="H739" s="382"/>
      <c r="I739" s="382"/>
      <c r="J739" s="379"/>
      <c r="K739" s="375"/>
      <c r="L739" s="375"/>
    </row>
    <row r="740" spans="1:12" ht="15.75" customHeight="1">
      <c r="A740" s="375"/>
      <c r="B740" s="380"/>
      <c r="C740" s="380"/>
      <c r="D740" s="381"/>
      <c r="E740" s="375"/>
      <c r="F740" s="378"/>
      <c r="G740" s="382"/>
      <c r="H740" s="382"/>
      <c r="I740" s="382"/>
      <c r="J740" s="379"/>
      <c r="K740" s="375"/>
      <c r="L740" s="375"/>
    </row>
    <row r="741" spans="1:12" ht="15.75" customHeight="1">
      <c r="A741" s="375"/>
      <c r="B741" s="380"/>
      <c r="C741" s="380"/>
      <c r="D741" s="381"/>
      <c r="E741" s="375"/>
      <c r="F741" s="378"/>
      <c r="G741" s="382"/>
      <c r="H741" s="382"/>
      <c r="I741" s="382"/>
      <c r="J741" s="379"/>
      <c r="K741" s="375"/>
      <c r="L741" s="375"/>
    </row>
    <row r="742" spans="1:12" ht="15.75" customHeight="1">
      <c r="A742" s="375"/>
      <c r="B742" s="380"/>
      <c r="C742" s="380"/>
      <c r="D742" s="381"/>
      <c r="E742" s="375"/>
      <c r="F742" s="378"/>
      <c r="G742" s="382"/>
      <c r="H742" s="382"/>
      <c r="I742" s="382"/>
      <c r="J742" s="379"/>
      <c r="K742" s="375"/>
      <c r="L742" s="375"/>
    </row>
    <row r="743" spans="1:12" ht="15.75" customHeight="1">
      <c r="A743" s="375"/>
      <c r="B743" s="380"/>
      <c r="C743" s="380"/>
      <c r="D743" s="381"/>
      <c r="E743" s="375"/>
      <c r="F743" s="378"/>
      <c r="G743" s="382"/>
      <c r="H743" s="382"/>
      <c r="I743" s="382"/>
      <c r="J743" s="379"/>
      <c r="K743" s="375"/>
      <c r="L743" s="375"/>
    </row>
    <row r="744" spans="1:12" ht="15.75" customHeight="1">
      <c r="A744" s="375"/>
      <c r="B744" s="380"/>
      <c r="C744" s="380"/>
      <c r="D744" s="381"/>
      <c r="E744" s="375"/>
      <c r="F744" s="378"/>
      <c r="G744" s="382"/>
      <c r="H744" s="382"/>
      <c r="I744" s="382"/>
      <c r="J744" s="379"/>
      <c r="K744" s="375"/>
      <c r="L744" s="375"/>
    </row>
    <row r="745" spans="1:12" ht="15.75" customHeight="1">
      <c r="A745" s="375"/>
      <c r="B745" s="380"/>
      <c r="C745" s="380"/>
      <c r="D745" s="381"/>
      <c r="E745" s="375"/>
      <c r="F745" s="378"/>
      <c r="G745" s="382"/>
      <c r="H745" s="382"/>
      <c r="I745" s="382"/>
      <c r="J745" s="379"/>
      <c r="K745" s="375"/>
      <c r="L745" s="375"/>
    </row>
    <row r="746" spans="1:12" ht="15.75" customHeight="1">
      <c r="A746" s="375"/>
      <c r="B746" s="380"/>
      <c r="C746" s="380"/>
      <c r="D746" s="381"/>
      <c r="E746" s="375"/>
      <c r="F746" s="378"/>
      <c r="G746" s="382"/>
      <c r="H746" s="382"/>
      <c r="I746" s="382"/>
      <c r="J746" s="379"/>
      <c r="K746" s="375"/>
      <c r="L746" s="375"/>
    </row>
    <row r="747" spans="1:12" ht="15.75" customHeight="1">
      <c r="A747" s="375"/>
      <c r="B747" s="380"/>
      <c r="C747" s="380"/>
      <c r="D747" s="381"/>
      <c r="E747" s="375"/>
      <c r="F747" s="378"/>
      <c r="G747" s="382"/>
      <c r="H747" s="382"/>
      <c r="I747" s="382"/>
      <c r="J747" s="379"/>
      <c r="K747" s="375"/>
      <c r="L747" s="375"/>
    </row>
    <row r="748" spans="1:12" ht="15.75" customHeight="1">
      <c r="A748" s="375"/>
      <c r="B748" s="380"/>
      <c r="C748" s="380"/>
      <c r="D748" s="381"/>
      <c r="E748" s="375"/>
      <c r="F748" s="378"/>
      <c r="G748" s="382"/>
      <c r="H748" s="382"/>
      <c r="I748" s="382"/>
      <c r="J748" s="379"/>
      <c r="K748" s="375"/>
      <c r="L748" s="375"/>
    </row>
    <row r="749" spans="1:12" ht="15.75" customHeight="1">
      <c r="A749" s="375"/>
      <c r="B749" s="380"/>
      <c r="C749" s="380"/>
      <c r="D749" s="381"/>
      <c r="E749" s="375"/>
      <c r="F749" s="378"/>
      <c r="G749" s="382"/>
      <c r="H749" s="382"/>
      <c r="I749" s="382"/>
      <c r="J749" s="379"/>
      <c r="K749" s="375"/>
      <c r="L749" s="375"/>
    </row>
    <row r="750" spans="1:12" ht="15.75" customHeight="1">
      <c r="A750" s="375"/>
      <c r="B750" s="380"/>
      <c r="C750" s="380"/>
      <c r="D750" s="381"/>
      <c r="E750" s="375"/>
      <c r="F750" s="378"/>
      <c r="G750" s="382"/>
      <c r="H750" s="382"/>
      <c r="I750" s="382"/>
      <c r="J750" s="379"/>
      <c r="K750" s="375"/>
      <c r="L750" s="375"/>
    </row>
    <row r="751" spans="1:12" ht="15.75" customHeight="1">
      <c r="A751" s="375"/>
      <c r="B751" s="380"/>
      <c r="C751" s="380"/>
      <c r="D751" s="381"/>
      <c r="E751" s="375"/>
      <c r="F751" s="378"/>
      <c r="G751" s="382"/>
      <c r="H751" s="382"/>
      <c r="I751" s="382"/>
      <c r="J751" s="379"/>
      <c r="K751" s="375"/>
      <c r="L751" s="375"/>
    </row>
    <row r="752" spans="1:12" ht="15.75" customHeight="1">
      <c r="A752" s="375"/>
      <c r="B752" s="380"/>
      <c r="C752" s="380"/>
      <c r="D752" s="381"/>
      <c r="E752" s="375"/>
      <c r="F752" s="378"/>
      <c r="G752" s="382"/>
      <c r="H752" s="382"/>
      <c r="I752" s="382"/>
      <c r="J752" s="379"/>
      <c r="K752" s="375"/>
      <c r="L752" s="375"/>
    </row>
    <row r="753" spans="1:12" ht="15.75" customHeight="1">
      <c r="A753" s="375"/>
      <c r="B753" s="380"/>
      <c r="C753" s="380"/>
      <c r="D753" s="381"/>
      <c r="E753" s="375"/>
      <c r="F753" s="378"/>
      <c r="G753" s="382"/>
      <c r="H753" s="382"/>
      <c r="I753" s="382"/>
      <c r="J753" s="379"/>
      <c r="K753" s="375"/>
      <c r="L753" s="375"/>
    </row>
    <row r="754" spans="1:12" ht="15.75" customHeight="1">
      <c r="A754" s="375"/>
      <c r="B754" s="380"/>
      <c r="C754" s="380"/>
      <c r="D754" s="381"/>
      <c r="E754" s="375"/>
      <c r="F754" s="378"/>
      <c r="G754" s="382"/>
      <c r="H754" s="382"/>
      <c r="I754" s="382"/>
      <c r="J754" s="379"/>
      <c r="K754" s="375"/>
      <c r="L754" s="375"/>
    </row>
    <row r="755" spans="1:12" ht="15.75" customHeight="1">
      <c r="A755" s="375"/>
      <c r="B755" s="380"/>
      <c r="C755" s="380"/>
      <c r="D755" s="381"/>
      <c r="E755" s="375"/>
      <c r="F755" s="378"/>
      <c r="G755" s="382"/>
      <c r="H755" s="382"/>
      <c r="I755" s="382"/>
      <c r="J755" s="379"/>
      <c r="K755" s="375"/>
      <c r="L755" s="375"/>
    </row>
    <row r="756" spans="1:12" ht="15.75" customHeight="1">
      <c r="A756" s="375"/>
      <c r="B756" s="380"/>
      <c r="C756" s="380"/>
      <c r="D756" s="381"/>
      <c r="E756" s="375"/>
      <c r="F756" s="378"/>
      <c r="G756" s="382"/>
      <c r="H756" s="382"/>
      <c r="I756" s="382"/>
      <c r="J756" s="379"/>
      <c r="K756" s="375"/>
      <c r="L756" s="375"/>
    </row>
    <row r="757" spans="1:12" ht="15.75" customHeight="1">
      <c r="A757" s="375"/>
      <c r="B757" s="380"/>
      <c r="C757" s="380"/>
      <c r="D757" s="381"/>
      <c r="E757" s="375"/>
      <c r="F757" s="378"/>
      <c r="G757" s="382"/>
      <c r="H757" s="382"/>
      <c r="I757" s="382"/>
      <c r="J757" s="379"/>
      <c r="K757" s="375"/>
      <c r="L757" s="375"/>
    </row>
    <row r="758" spans="1:12" ht="15.75" customHeight="1">
      <c r="A758" s="375"/>
      <c r="B758" s="380"/>
      <c r="C758" s="380"/>
      <c r="D758" s="381"/>
      <c r="E758" s="375"/>
      <c r="F758" s="378"/>
      <c r="G758" s="382"/>
      <c r="H758" s="382"/>
      <c r="I758" s="382"/>
      <c r="J758" s="379"/>
      <c r="K758" s="375"/>
      <c r="L758" s="375"/>
    </row>
    <row r="759" spans="1:12" ht="15.75" customHeight="1">
      <c r="A759" s="375"/>
      <c r="B759" s="380"/>
      <c r="C759" s="380"/>
      <c r="D759" s="381"/>
      <c r="E759" s="375"/>
      <c r="F759" s="378"/>
      <c r="G759" s="382"/>
      <c r="H759" s="382"/>
      <c r="I759" s="382"/>
      <c r="J759" s="379"/>
      <c r="K759" s="375"/>
      <c r="L759" s="375"/>
    </row>
    <row r="760" spans="1:12" ht="15.75" customHeight="1">
      <c r="A760" s="375"/>
      <c r="B760" s="380"/>
      <c r="C760" s="380"/>
      <c r="D760" s="381"/>
      <c r="E760" s="375"/>
      <c r="F760" s="378"/>
      <c r="G760" s="382"/>
      <c r="H760" s="382"/>
      <c r="I760" s="382"/>
      <c r="J760" s="379"/>
      <c r="K760" s="375"/>
      <c r="L760" s="375"/>
    </row>
    <row r="761" spans="1:12" ht="15.75" customHeight="1">
      <c r="A761" s="375"/>
      <c r="B761" s="380"/>
      <c r="C761" s="380"/>
      <c r="D761" s="381"/>
      <c r="E761" s="375"/>
      <c r="F761" s="378"/>
      <c r="G761" s="382"/>
      <c r="H761" s="382"/>
      <c r="I761" s="382"/>
      <c r="J761" s="379"/>
      <c r="K761" s="375"/>
      <c r="L761" s="375"/>
    </row>
    <row r="762" spans="1:12" ht="15.75" customHeight="1">
      <c r="A762" s="375"/>
      <c r="B762" s="380"/>
      <c r="C762" s="380"/>
      <c r="D762" s="381"/>
      <c r="E762" s="375"/>
      <c r="F762" s="378"/>
      <c r="G762" s="382"/>
      <c r="H762" s="382"/>
      <c r="I762" s="382"/>
      <c r="J762" s="379"/>
      <c r="K762" s="375"/>
      <c r="L762" s="375"/>
    </row>
    <row r="763" spans="1:12" ht="15.75" customHeight="1">
      <c r="A763" s="375"/>
      <c r="B763" s="380"/>
      <c r="C763" s="380"/>
      <c r="D763" s="381"/>
      <c r="E763" s="375"/>
      <c r="F763" s="378"/>
      <c r="G763" s="382"/>
      <c r="H763" s="382"/>
      <c r="I763" s="382"/>
      <c r="J763" s="379"/>
      <c r="K763" s="375"/>
      <c r="L763" s="375"/>
    </row>
    <row r="764" spans="1:12" ht="15.75" customHeight="1">
      <c r="A764" s="375"/>
      <c r="B764" s="380"/>
      <c r="C764" s="380"/>
      <c r="D764" s="381"/>
      <c r="E764" s="375"/>
      <c r="F764" s="378"/>
      <c r="G764" s="382"/>
      <c r="H764" s="382"/>
      <c r="I764" s="382"/>
      <c r="J764" s="379"/>
      <c r="K764" s="375"/>
      <c r="L764" s="375"/>
    </row>
    <row r="765" spans="1:12" ht="15.75" customHeight="1">
      <c r="A765" s="375"/>
      <c r="B765" s="380"/>
      <c r="C765" s="380"/>
      <c r="D765" s="381"/>
      <c r="E765" s="375"/>
      <c r="F765" s="378"/>
      <c r="G765" s="382"/>
      <c r="H765" s="382"/>
      <c r="I765" s="382"/>
      <c r="J765" s="379"/>
      <c r="K765" s="375"/>
      <c r="L765" s="375"/>
    </row>
    <row r="766" spans="1:12" ht="15.75" customHeight="1">
      <c r="A766" s="375"/>
      <c r="B766" s="380"/>
      <c r="C766" s="380"/>
      <c r="D766" s="381"/>
      <c r="E766" s="375"/>
      <c r="F766" s="378"/>
      <c r="G766" s="382"/>
      <c r="H766" s="382"/>
      <c r="I766" s="382"/>
      <c r="J766" s="379"/>
      <c r="K766" s="375"/>
      <c r="L766" s="375"/>
    </row>
    <row r="767" spans="1:12" ht="15.75" customHeight="1">
      <c r="A767" s="375"/>
      <c r="B767" s="380"/>
      <c r="C767" s="380"/>
      <c r="D767" s="381"/>
      <c r="E767" s="375"/>
      <c r="F767" s="378"/>
      <c r="G767" s="382"/>
      <c r="H767" s="382"/>
      <c r="I767" s="382"/>
      <c r="J767" s="379"/>
      <c r="K767" s="375"/>
      <c r="L767" s="375"/>
    </row>
    <row r="768" spans="1:12" ht="15.75" customHeight="1">
      <c r="A768" s="375"/>
      <c r="B768" s="380"/>
      <c r="C768" s="380"/>
      <c r="D768" s="381"/>
      <c r="E768" s="375"/>
      <c r="F768" s="378"/>
      <c r="G768" s="382"/>
      <c r="H768" s="382"/>
      <c r="I768" s="382"/>
      <c r="J768" s="379"/>
      <c r="K768" s="375"/>
      <c r="L768" s="375"/>
    </row>
    <row r="769" spans="1:12" ht="15.75" customHeight="1">
      <c r="A769" s="375"/>
      <c r="B769" s="380"/>
      <c r="C769" s="380"/>
      <c r="D769" s="381"/>
      <c r="E769" s="375"/>
      <c r="F769" s="378"/>
      <c r="G769" s="382"/>
      <c r="H769" s="382"/>
      <c r="I769" s="382"/>
      <c r="J769" s="379"/>
      <c r="K769" s="375"/>
      <c r="L769" s="375"/>
    </row>
    <row r="770" spans="1:12" ht="15.75" customHeight="1">
      <c r="A770" s="375"/>
      <c r="B770" s="380"/>
      <c r="C770" s="380"/>
      <c r="D770" s="381"/>
      <c r="E770" s="375"/>
      <c r="F770" s="378"/>
      <c r="G770" s="382"/>
      <c r="H770" s="382"/>
      <c r="I770" s="382"/>
      <c r="J770" s="379"/>
      <c r="K770" s="375"/>
      <c r="L770" s="375"/>
    </row>
    <row r="771" spans="1:12" ht="15.75" customHeight="1">
      <c r="A771" s="375"/>
      <c r="B771" s="380"/>
      <c r="C771" s="380"/>
      <c r="D771" s="381"/>
      <c r="E771" s="375"/>
      <c r="F771" s="378"/>
      <c r="G771" s="382"/>
      <c r="H771" s="382"/>
      <c r="I771" s="382"/>
      <c r="J771" s="379"/>
      <c r="K771" s="375"/>
      <c r="L771" s="375"/>
    </row>
    <row r="772" spans="1:12" ht="15.75" customHeight="1">
      <c r="A772" s="375"/>
      <c r="B772" s="380"/>
      <c r="C772" s="380"/>
      <c r="D772" s="381"/>
      <c r="E772" s="375"/>
      <c r="F772" s="378"/>
      <c r="G772" s="382"/>
      <c r="H772" s="382"/>
      <c r="I772" s="382"/>
      <c r="J772" s="379"/>
      <c r="K772" s="375"/>
      <c r="L772" s="375"/>
    </row>
    <row r="773" spans="1:12" ht="15.75" customHeight="1">
      <c r="A773" s="375"/>
      <c r="B773" s="380"/>
      <c r="C773" s="380"/>
      <c r="D773" s="381"/>
      <c r="E773" s="375"/>
      <c r="F773" s="378"/>
      <c r="G773" s="382"/>
      <c r="H773" s="382"/>
      <c r="I773" s="382"/>
      <c r="J773" s="379"/>
      <c r="K773" s="375"/>
      <c r="L773" s="375"/>
    </row>
    <row r="774" spans="1:12" ht="15.75" customHeight="1">
      <c r="A774" s="375"/>
      <c r="B774" s="380"/>
      <c r="C774" s="380"/>
      <c r="D774" s="381"/>
      <c r="E774" s="375"/>
      <c r="F774" s="378"/>
      <c r="G774" s="382"/>
      <c r="H774" s="382"/>
      <c r="I774" s="382"/>
      <c r="J774" s="379"/>
      <c r="K774" s="375"/>
      <c r="L774" s="375"/>
    </row>
    <row r="775" spans="1:12" ht="15.75" customHeight="1">
      <c r="A775" s="375"/>
      <c r="B775" s="380"/>
      <c r="C775" s="380"/>
      <c r="D775" s="381"/>
      <c r="E775" s="375"/>
      <c r="F775" s="378"/>
      <c r="G775" s="382"/>
      <c r="H775" s="382"/>
      <c r="I775" s="382"/>
      <c r="J775" s="379"/>
      <c r="K775" s="375"/>
      <c r="L775" s="375"/>
    </row>
    <row r="776" spans="1:12" ht="15.75" customHeight="1">
      <c r="A776" s="375"/>
      <c r="B776" s="380"/>
      <c r="C776" s="380"/>
      <c r="D776" s="381"/>
      <c r="E776" s="375"/>
      <c r="F776" s="378"/>
      <c r="G776" s="382"/>
      <c r="H776" s="382"/>
      <c r="I776" s="382"/>
      <c r="J776" s="379"/>
      <c r="K776" s="375"/>
      <c r="L776" s="375"/>
    </row>
    <row r="777" spans="1:12" ht="15.75" customHeight="1">
      <c r="A777" s="375"/>
      <c r="B777" s="380"/>
      <c r="C777" s="380"/>
      <c r="D777" s="381"/>
      <c r="E777" s="375"/>
      <c r="F777" s="378"/>
      <c r="G777" s="382"/>
      <c r="H777" s="382"/>
      <c r="I777" s="382"/>
      <c r="J777" s="379"/>
      <c r="K777" s="375"/>
      <c r="L777" s="375"/>
    </row>
    <row r="778" spans="1:12" ht="15.75" customHeight="1">
      <c r="A778" s="375"/>
      <c r="B778" s="380"/>
      <c r="C778" s="380"/>
      <c r="D778" s="381"/>
      <c r="E778" s="375"/>
      <c r="F778" s="378"/>
      <c r="G778" s="382"/>
      <c r="H778" s="382"/>
      <c r="I778" s="382"/>
      <c r="J778" s="379"/>
      <c r="K778" s="375"/>
      <c r="L778" s="375"/>
    </row>
    <row r="779" spans="1:12" ht="15.75" customHeight="1">
      <c r="A779" s="375"/>
      <c r="B779" s="380"/>
      <c r="C779" s="380"/>
      <c r="D779" s="381"/>
      <c r="E779" s="375"/>
      <c r="F779" s="378"/>
      <c r="G779" s="382"/>
      <c r="H779" s="382"/>
      <c r="I779" s="382"/>
      <c r="J779" s="379"/>
      <c r="K779" s="375"/>
      <c r="L779" s="375"/>
    </row>
    <row r="780" spans="1:12" ht="15.75" customHeight="1">
      <c r="A780" s="375"/>
      <c r="B780" s="380"/>
      <c r="C780" s="380"/>
      <c r="D780" s="381"/>
      <c r="E780" s="375"/>
      <c r="F780" s="378"/>
      <c r="G780" s="382"/>
      <c r="H780" s="382"/>
      <c r="I780" s="382"/>
      <c r="J780" s="379"/>
      <c r="K780" s="375"/>
      <c r="L780" s="375"/>
    </row>
    <row r="781" spans="1:12" ht="15.75" customHeight="1">
      <c r="A781" s="375"/>
      <c r="B781" s="380"/>
      <c r="C781" s="380"/>
      <c r="D781" s="381"/>
      <c r="E781" s="375"/>
      <c r="F781" s="378"/>
      <c r="G781" s="382"/>
      <c r="H781" s="382"/>
      <c r="I781" s="382"/>
      <c r="J781" s="379"/>
      <c r="K781" s="375"/>
      <c r="L781" s="375"/>
    </row>
    <row r="782" spans="1:12" ht="15.75" customHeight="1">
      <c r="A782" s="375"/>
      <c r="B782" s="380"/>
      <c r="C782" s="380"/>
      <c r="D782" s="381"/>
      <c r="E782" s="375"/>
      <c r="F782" s="378"/>
      <c r="G782" s="382"/>
      <c r="H782" s="382"/>
      <c r="I782" s="382"/>
      <c r="J782" s="379"/>
      <c r="K782" s="375"/>
      <c r="L782" s="375"/>
    </row>
    <row r="783" spans="1:12" ht="15.75" customHeight="1">
      <c r="A783" s="375"/>
      <c r="B783" s="380"/>
      <c r="C783" s="380"/>
      <c r="D783" s="381"/>
      <c r="E783" s="375"/>
      <c r="F783" s="378"/>
      <c r="G783" s="382"/>
      <c r="H783" s="382"/>
      <c r="I783" s="382"/>
      <c r="J783" s="379"/>
      <c r="K783" s="375"/>
      <c r="L783" s="375"/>
    </row>
    <row r="784" spans="1:12" ht="15.75" customHeight="1">
      <c r="A784" s="375"/>
      <c r="B784" s="380"/>
      <c r="C784" s="380"/>
      <c r="D784" s="381"/>
      <c r="E784" s="375"/>
      <c r="F784" s="378"/>
      <c r="G784" s="382"/>
      <c r="H784" s="382"/>
      <c r="I784" s="382"/>
      <c r="J784" s="379"/>
      <c r="K784" s="375"/>
      <c r="L784" s="375"/>
    </row>
    <row r="785" spans="1:12" ht="15.75" customHeight="1">
      <c r="A785" s="375"/>
      <c r="B785" s="380"/>
      <c r="C785" s="380"/>
      <c r="D785" s="381"/>
      <c r="E785" s="375"/>
      <c r="F785" s="378"/>
      <c r="G785" s="382"/>
      <c r="H785" s="382"/>
      <c r="I785" s="382"/>
      <c r="J785" s="379"/>
      <c r="K785" s="375"/>
      <c r="L785" s="375"/>
    </row>
    <row r="786" spans="1:12" ht="15.75" customHeight="1">
      <c r="A786" s="375"/>
      <c r="B786" s="380"/>
      <c r="C786" s="380"/>
      <c r="D786" s="381"/>
      <c r="E786" s="375"/>
      <c r="F786" s="378"/>
      <c r="G786" s="382"/>
      <c r="H786" s="382"/>
      <c r="I786" s="382"/>
      <c r="J786" s="379"/>
      <c r="K786" s="375"/>
      <c r="L786" s="375"/>
    </row>
    <row r="787" spans="1:12" ht="15.75" customHeight="1">
      <c r="A787" s="375"/>
      <c r="B787" s="380"/>
      <c r="C787" s="380"/>
      <c r="D787" s="381"/>
      <c r="E787" s="375"/>
      <c r="F787" s="378"/>
      <c r="G787" s="382"/>
      <c r="H787" s="382"/>
      <c r="I787" s="382"/>
      <c r="J787" s="379"/>
      <c r="K787" s="375"/>
      <c r="L787" s="375"/>
    </row>
    <row r="788" spans="1:12" ht="15.75" customHeight="1">
      <c r="A788" s="375"/>
      <c r="B788" s="380"/>
      <c r="C788" s="380"/>
      <c r="D788" s="381"/>
      <c r="E788" s="375"/>
      <c r="F788" s="378"/>
      <c r="G788" s="382"/>
      <c r="H788" s="382"/>
      <c r="I788" s="382"/>
      <c r="J788" s="379"/>
      <c r="K788" s="375"/>
      <c r="L788" s="375"/>
    </row>
    <row r="789" spans="1:12" ht="15.75" customHeight="1">
      <c r="A789" s="375"/>
      <c r="B789" s="380"/>
      <c r="C789" s="380"/>
      <c r="D789" s="381"/>
      <c r="E789" s="375"/>
      <c r="F789" s="378"/>
      <c r="G789" s="382"/>
      <c r="H789" s="382"/>
      <c r="I789" s="382"/>
      <c r="J789" s="379"/>
      <c r="K789" s="375"/>
      <c r="L789" s="375"/>
    </row>
    <row r="790" spans="1:12" ht="15.75" customHeight="1">
      <c r="A790" s="375"/>
      <c r="B790" s="380"/>
      <c r="C790" s="380"/>
      <c r="D790" s="381"/>
      <c r="E790" s="375"/>
      <c r="F790" s="378"/>
      <c r="G790" s="382"/>
      <c r="H790" s="382"/>
      <c r="I790" s="382"/>
      <c r="J790" s="379"/>
      <c r="K790" s="375"/>
      <c r="L790" s="375"/>
    </row>
    <row r="791" spans="1:12" ht="15.75" customHeight="1">
      <c r="A791" s="375"/>
      <c r="B791" s="380"/>
      <c r="C791" s="380"/>
      <c r="D791" s="381"/>
      <c r="E791" s="375"/>
      <c r="F791" s="378"/>
      <c r="G791" s="382"/>
      <c r="H791" s="382"/>
      <c r="I791" s="382"/>
      <c r="J791" s="379"/>
      <c r="K791" s="375"/>
      <c r="L791" s="375"/>
    </row>
    <row r="792" spans="1:12" ht="15.75" customHeight="1">
      <c r="A792" s="375"/>
      <c r="B792" s="380"/>
      <c r="C792" s="380"/>
      <c r="D792" s="381"/>
      <c r="E792" s="375"/>
      <c r="F792" s="378"/>
      <c r="G792" s="382"/>
      <c r="H792" s="382"/>
      <c r="I792" s="382"/>
      <c r="J792" s="379"/>
      <c r="K792" s="375"/>
      <c r="L792" s="375"/>
    </row>
    <row r="793" spans="1:12" ht="15.75" customHeight="1">
      <c r="A793" s="375"/>
      <c r="B793" s="380"/>
      <c r="C793" s="380"/>
      <c r="D793" s="381"/>
      <c r="E793" s="375"/>
      <c r="F793" s="378"/>
      <c r="G793" s="382"/>
      <c r="H793" s="382"/>
      <c r="I793" s="382"/>
      <c r="J793" s="379"/>
      <c r="K793" s="375"/>
      <c r="L793" s="375"/>
    </row>
    <row r="794" spans="1:12" ht="15.75" customHeight="1">
      <c r="A794" s="375"/>
      <c r="B794" s="380"/>
      <c r="C794" s="380"/>
      <c r="D794" s="381"/>
      <c r="E794" s="375"/>
      <c r="F794" s="378"/>
      <c r="G794" s="382"/>
      <c r="H794" s="382"/>
      <c r="I794" s="382"/>
      <c r="J794" s="379"/>
      <c r="K794" s="375"/>
      <c r="L794" s="375"/>
    </row>
    <row r="795" spans="1:12" ht="15.75" customHeight="1">
      <c r="A795" s="375"/>
      <c r="B795" s="380"/>
      <c r="C795" s="380"/>
      <c r="D795" s="381"/>
      <c r="E795" s="375"/>
      <c r="F795" s="378"/>
      <c r="G795" s="382"/>
      <c r="H795" s="382"/>
      <c r="I795" s="382"/>
      <c r="J795" s="379"/>
      <c r="K795" s="375"/>
      <c r="L795" s="375"/>
    </row>
    <row r="796" spans="1:12" ht="15.75" customHeight="1">
      <c r="A796" s="375"/>
      <c r="B796" s="380"/>
      <c r="C796" s="380"/>
      <c r="D796" s="381"/>
      <c r="E796" s="375"/>
      <c r="F796" s="378"/>
      <c r="G796" s="382"/>
      <c r="H796" s="382"/>
      <c r="I796" s="382"/>
      <c r="J796" s="379"/>
      <c r="K796" s="375"/>
      <c r="L796" s="375"/>
    </row>
    <row r="797" spans="1:12" ht="15.75" customHeight="1">
      <c r="A797" s="375"/>
      <c r="B797" s="380"/>
      <c r="C797" s="380"/>
      <c r="D797" s="381"/>
      <c r="E797" s="375"/>
      <c r="F797" s="378"/>
      <c r="G797" s="382"/>
      <c r="H797" s="382"/>
      <c r="I797" s="382"/>
      <c r="J797" s="379"/>
      <c r="K797" s="375"/>
      <c r="L797" s="375"/>
    </row>
    <row r="798" spans="1:12" ht="15.75" customHeight="1">
      <c r="A798" s="375"/>
      <c r="B798" s="380"/>
      <c r="C798" s="380"/>
      <c r="D798" s="381"/>
      <c r="E798" s="375"/>
      <c r="F798" s="378"/>
      <c r="G798" s="382"/>
      <c r="H798" s="382"/>
      <c r="I798" s="382"/>
      <c r="J798" s="379"/>
      <c r="K798" s="375"/>
      <c r="L798" s="375"/>
    </row>
    <row r="799" spans="1:12" ht="15.75" customHeight="1">
      <c r="A799" s="375"/>
      <c r="B799" s="380"/>
      <c r="C799" s="380"/>
      <c r="D799" s="381"/>
      <c r="E799" s="375"/>
      <c r="F799" s="378"/>
      <c r="G799" s="382"/>
      <c r="H799" s="382"/>
      <c r="I799" s="382"/>
      <c r="J799" s="379"/>
      <c r="K799" s="375"/>
      <c r="L799" s="375"/>
    </row>
    <row r="800" spans="1:12" ht="15.75" customHeight="1">
      <c r="A800" s="375"/>
      <c r="B800" s="380"/>
      <c r="C800" s="380"/>
      <c r="D800" s="381"/>
      <c r="E800" s="375"/>
      <c r="F800" s="378"/>
      <c r="G800" s="382"/>
      <c r="H800" s="382"/>
      <c r="I800" s="382"/>
      <c r="J800" s="379"/>
      <c r="K800" s="375"/>
      <c r="L800" s="375"/>
    </row>
    <row r="801" spans="1:12" ht="15.75" customHeight="1">
      <c r="A801" s="375"/>
      <c r="B801" s="380"/>
      <c r="C801" s="380"/>
      <c r="D801" s="381"/>
      <c r="E801" s="375"/>
      <c r="F801" s="378"/>
      <c r="G801" s="382"/>
      <c r="H801" s="382"/>
      <c r="I801" s="382"/>
      <c r="J801" s="379"/>
      <c r="K801" s="375"/>
      <c r="L801" s="375"/>
    </row>
    <row r="802" spans="1:12" ht="15.75" customHeight="1">
      <c r="A802" s="375"/>
      <c r="B802" s="380"/>
      <c r="C802" s="380"/>
      <c r="D802" s="381"/>
      <c r="E802" s="375"/>
      <c r="F802" s="378"/>
      <c r="G802" s="382"/>
      <c r="H802" s="382"/>
      <c r="I802" s="382"/>
      <c r="J802" s="379"/>
      <c r="K802" s="375"/>
      <c r="L802" s="375"/>
    </row>
    <row r="803" spans="1:12" ht="15.75" customHeight="1">
      <c r="A803" s="375"/>
      <c r="B803" s="380"/>
      <c r="C803" s="380"/>
      <c r="D803" s="381"/>
      <c r="E803" s="375"/>
      <c r="F803" s="378"/>
      <c r="G803" s="382"/>
      <c r="H803" s="382"/>
      <c r="I803" s="382"/>
      <c r="J803" s="379"/>
      <c r="K803" s="375"/>
      <c r="L803" s="375"/>
    </row>
    <row r="804" spans="1:12" ht="15.75" customHeight="1">
      <c r="A804" s="375"/>
      <c r="B804" s="380"/>
      <c r="C804" s="380"/>
      <c r="D804" s="381"/>
      <c r="E804" s="375"/>
      <c r="F804" s="378"/>
      <c r="G804" s="382"/>
      <c r="H804" s="382"/>
      <c r="I804" s="382"/>
      <c r="J804" s="379"/>
      <c r="K804" s="375"/>
      <c r="L804" s="375"/>
    </row>
    <row r="805" spans="1:12" ht="15.75" customHeight="1">
      <c r="A805" s="375"/>
      <c r="B805" s="380"/>
      <c r="C805" s="380"/>
      <c r="D805" s="381"/>
      <c r="E805" s="375"/>
      <c r="F805" s="378"/>
      <c r="G805" s="382"/>
      <c r="H805" s="382"/>
      <c r="I805" s="382"/>
      <c r="J805" s="379"/>
      <c r="K805" s="375"/>
      <c r="L805" s="375"/>
    </row>
    <row r="806" spans="1:12" ht="15.75" customHeight="1">
      <c r="A806" s="375"/>
      <c r="B806" s="380"/>
      <c r="C806" s="380"/>
      <c r="D806" s="381"/>
      <c r="E806" s="375"/>
      <c r="F806" s="378"/>
      <c r="G806" s="382"/>
      <c r="H806" s="382"/>
      <c r="I806" s="382"/>
      <c r="J806" s="379"/>
      <c r="K806" s="375"/>
      <c r="L806" s="375"/>
    </row>
    <row r="807" spans="1:12" ht="15.75" customHeight="1">
      <c r="A807" s="375"/>
      <c r="B807" s="380"/>
      <c r="C807" s="380"/>
      <c r="D807" s="381"/>
      <c r="E807" s="375"/>
      <c r="F807" s="378"/>
      <c r="G807" s="382"/>
      <c r="H807" s="382"/>
      <c r="I807" s="382"/>
      <c r="J807" s="379"/>
      <c r="K807" s="375"/>
      <c r="L807" s="375"/>
    </row>
    <row r="808" spans="1:12" ht="15.75" customHeight="1">
      <c r="A808" s="375"/>
      <c r="B808" s="380"/>
      <c r="C808" s="380"/>
      <c r="D808" s="381"/>
      <c r="E808" s="375"/>
      <c r="F808" s="378"/>
      <c r="G808" s="382"/>
      <c r="H808" s="382"/>
      <c r="I808" s="382"/>
      <c r="J808" s="379"/>
      <c r="K808" s="375"/>
      <c r="L808" s="375"/>
    </row>
    <row r="809" spans="1:12" ht="15.75" customHeight="1">
      <c r="A809" s="375"/>
      <c r="B809" s="380"/>
      <c r="C809" s="380"/>
      <c r="D809" s="381"/>
      <c r="E809" s="375"/>
      <c r="F809" s="378"/>
      <c r="G809" s="382"/>
      <c r="H809" s="382"/>
      <c r="I809" s="382"/>
      <c r="J809" s="379"/>
      <c r="K809" s="375"/>
      <c r="L809" s="375"/>
    </row>
    <row r="810" spans="1:12" ht="15.75" customHeight="1">
      <c r="A810" s="375"/>
      <c r="B810" s="380"/>
      <c r="C810" s="380"/>
      <c r="D810" s="381"/>
      <c r="E810" s="375"/>
      <c r="F810" s="378"/>
      <c r="G810" s="382"/>
      <c r="H810" s="382"/>
      <c r="I810" s="382"/>
      <c r="J810" s="379"/>
      <c r="K810" s="375"/>
      <c r="L810" s="375"/>
    </row>
    <row r="811" spans="1:12" ht="15.75" customHeight="1">
      <c r="A811" s="375"/>
      <c r="B811" s="380"/>
      <c r="C811" s="380"/>
      <c r="D811" s="381"/>
      <c r="E811" s="375"/>
      <c r="F811" s="378"/>
      <c r="G811" s="382"/>
      <c r="H811" s="382"/>
      <c r="I811" s="382"/>
      <c r="J811" s="379"/>
      <c r="K811" s="375"/>
      <c r="L811" s="375"/>
    </row>
    <row r="812" spans="1:12" ht="15.75" customHeight="1">
      <c r="A812" s="375"/>
      <c r="B812" s="380"/>
      <c r="C812" s="380"/>
      <c r="D812" s="381"/>
      <c r="E812" s="375"/>
      <c r="F812" s="378"/>
      <c r="G812" s="382"/>
      <c r="H812" s="382"/>
      <c r="I812" s="382"/>
      <c r="J812" s="379"/>
      <c r="K812" s="375"/>
      <c r="L812" s="375"/>
    </row>
    <row r="813" spans="1:12" ht="15.75" customHeight="1">
      <c r="A813" s="375"/>
      <c r="B813" s="380"/>
      <c r="C813" s="380"/>
      <c r="D813" s="381"/>
      <c r="E813" s="375"/>
      <c r="F813" s="378"/>
      <c r="G813" s="382"/>
      <c r="H813" s="382"/>
      <c r="I813" s="382"/>
      <c r="J813" s="379"/>
      <c r="K813" s="375"/>
      <c r="L813" s="375"/>
    </row>
    <row r="814" spans="1:12" ht="15.75" customHeight="1">
      <c r="A814" s="375"/>
      <c r="B814" s="380"/>
      <c r="C814" s="380"/>
      <c r="D814" s="381"/>
      <c r="E814" s="375"/>
      <c r="F814" s="378"/>
      <c r="G814" s="382"/>
      <c r="H814" s="382"/>
      <c r="I814" s="382"/>
      <c r="J814" s="379"/>
      <c r="K814" s="375"/>
      <c r="L814" s="375"/>
    </row>
    <row r="815" spans="1:12" ht="15.75" customHeight="1">
      <c r="A815" s="375"/>
      <c r="B815" s="380"/>
      <c r="C815" s="380"/>
      <c r="D815" s="381"/>
      <c r="E815" s="375"/>
      <c r="F815" s="378"/>
      <c r="G815" s="382"/>
      <c r="H815" s="382"/>
      <c r="I815" s="382"/>
      <c r="J815" s="379"/>
      <c r="K815" s="375"/>
      <c r="L815" s="375"/>
    </row>
    <row r="816" spans="1:12" ht="15.75" customHeight="1">
      <c r="A816" s="375"/>
      <c r="B816" s="380"/>
      <c r="C816" s="380"/>
      <c r="D816" s="381"/>
      <c r="E816" s="375"/>
      <c r="F816" s="378"/>
      <c r="G816" s="382"/>
      <c r="H816" s="382"/>
      <c r="I816" s="382"/>
      <c r="J816" s="379"/>
      <c r="K816" s="375"/>
      <c r="L816" s="375"/>
    </row>
    <row r="817" spans="1:12" ht="15.75" customHeight="1">
      <c r="A817" s="375"/>
      <c r="B817" s="380"/>
      <c r="C817" s="380"/>
      <c r="D817" s="381"/>
      <c r="E817" s="375"/>
      <c r="F817" s="378"/>
      <c r="G817" s="382"/>
      <c r="H817" s="382"/>
      <c r="I817" s="382"/>
      <c r="J817" s="379"/>
      <c r="K817" s="375"/>
      <c r="L817" s="375"/>
    </row>
    <row r="818" spans="1:12" ht="15.75" customHeight="1">
      <c r="A818" s="375"/>
      <c r="B818" s="380"/>
      <c r="C818" s="380"/>
      <c r="D818" s="381"/>
      <c r="E818" s="375"/>
      <c r="F818" s="378"/>
      <c r="G818" s="382"/>
      <c r="H818" s="382"/>
      <c r="I818" s="382"/>
      <c r="J818" s="379"/>
      <c r="K818" s="375"/>
      <c r="L818" s="375"/>
    </row>
    <row r="819" spans="1:12" ht="15.75" customHeight="1">
      <c r="A819" s="375"/>
      <c r="B819" s="380"/>
      <c r="C819" s="380"/>
      <c r="D819" s="381"/>
      <c r="E819" s="375"/>
      <c r="F819" s="378"/>
      <c r="G819" s="382"/>
      <c r="H819" s="382"/>
      <c r="I819" s="382"/>
      <c r="J819" s="379"/>
      <c r="K819" s="375"/>
      <c r="L819" s="375"/>
    </row>
    <row r="820" spans="1:12" ht="15.75" customHeight="1">
      <c r="A820" s="375"/>
      <c r="B820" s="380"/>
      <c r="C820" s="380"/>
      <c r="D820" s="381"/>
      <c r="E820" s="375"/>
      <c r="F820" s="378"/>
      <c r="G820" s="382"/>
      <c r="H820" s="382"/>
      <c r="I820" s="382"/>
      <c r="J820" s="379"/>
      <c r="K820" s="375"/>
      <c r="L820" s="375"/>
    </row>
    <row r="821" spans="1:12" ht="15.75" customHeight="1">
      <c r="A821" s="375"/>
      <c r="B821" s="380"/>
      <c r="C821" s="380"/>
      <c r="D821" s="381"/>
      <c r="E821" s="375"/>
      <c r="F821" s="378"/>
      <c r="G821" s="382"/>
      <c r="H821" s="382"/>
      <c r="I821" s="382"/>
      <c r="J821" s="379"/>
      <c r="K821" s="375"/>
      <c r="L821" s="375"/>
    </row>
    <row r="822" spans="1:12" ht="15.75" customHeight="1">
      <c r="A822" s="375"/>
      <c r="B822" s="380"/>
      <c r="C822" s="380"/>
      <c r="D822" s="381"/>
      <c r="E822" s="375"/>
      <c r="F822" s="378"/>
      <c r="G822" s="382"/>
      <c r="H822" s="382"/>
      <c r="I822" s="382"/>
      <c r="J822" s="379"/>
      <c r="K822" s="375"/>
      <c r="L822" s="375"/>
    </row>
    <row r="823" spans="1:12" ht="15.75" customHeight="1">
      <c r="A823" s="375"/>
      <c r="B823" s="380"/>
      <c r="C823" s="380"/>
      <c r="D823" s="381"/>
      <c r="E823" s="375"/>
      <c r="F823" s="378"/>
      <c r="G823" s="382"/>
      <c r="H823" s="382"/>
      <c r="I823" s="382"/>
      <c r="J823" s="379"/>
      <c r="K823" s="375"/>
      <c r="L823" s="375"/>
    </row>
    <row r="824" spans="1:12" ht="15.75" customHeight="1">
      <c r="A824" s="375"/>
      <c r="B824" s="380"/>
      <c r="C824" s="380"/>
      <c r="D824" s="381"/>
      <c r="E824" s="375"/>
      <c r="F824" s="378"/>
      <c r="G824" s="382"/>
      <c r="H824" s="382"/>
      <c r="I824" s="382"/>
      <c r="J824" s="379"/>
      <c r="K824" s="375"/>
      <c r="L824" s="375"/>
    </row>
    <row r="825" spans="1:12" ht="15.75" customHeight="1">
      <c r="A825" s="375"/>
      <c r="B825" s="380"/>
      <c r="C825" s="380"/>
      <c r="D825" s="381"/>
      <c r="E825" s="375"/>
      <c r="F825" s="378"/>
      <c r="G825" s="382"/>
      <c r="H825" s="382"/>
      <c r="I825" s="382"/>
      <c r="J825" s="379"/>
      <c r="K825" s="375"/>
      <c r="L825" s="375"/>
    </row>
    <row r="826" spans="1:12" ht="15.75" customHeight="1">
      <c r="A826" s="375"/>
      <c r="B826" s="380"/>
      <c r="C826" s="380"/>
      <c r="D826" s="381"/>
      <c r="E826" s="375"/>
      <c r="F826" s="378"/>
      <c r="G826" s="382"/>
      <c r="H826" s="382"/>
      <c r="I826" s="382"/>
      <c r="J826" s="379"/>
      <c r="K826" s="375"/>
      <c r="L826" s="375"/>
    </row>
    <row r="827" spans="1:12" ht="15.75" customHeight="1">
      <c r="A827" s="375"/>
      <c r="B827" s="380"/>
      <c r="C827" s="380"/>
      <c r="D827" s="381"/>
      <c r="E827" s="375"/>
      <c r="F827" s="378"/>
      <c r="G827" s="382"/>
      <c r="H827" s="382"/>
      <c r="I827" s="382"/>
      <c r="J827" s="379"/>
      <c r="K827" s="375"/>
      <c r="L827" s="375"/>
    </row>
    <row r="828" spans="1:12" ht="15.75" customHeight="1">
      <c r="A828" s="375"/>
      <c r="B828" s="380"/>
      <c r="C828" s="380"/>
      <c r="D828" s="381"/>
      <c r="E828" s="375"/>
      <c r="F828" s="378"/>
      <c r="G828" s="382"/>
      <c r="H828" s="382"/>
      <c r="I828" s="382"/>
      <c r="J828" s="379"/>
      <c r="K828" s="375"/>
      <c r="L828" s="375"/>
    </row>
    <row r="829" spans="1:12" ht="15.75" customHeight="1">
      <c r="A829" s="375"/>
      <c r="B829" s="380"/>
      <c r="C829" s="380"/>
      <c r="D829" s="381"/>
      <c r="E829" s="375"/>
      <c r="F829" s="378"/>
      <c r="G829" s="382"/>
      <c r="H829" s="382"/>
      <c r="I829" s="382"/>
      <c r="J829" s="379"/>
      <c r="K829" s="375"/>
      <c r="L829" s="375"/>
    </row>
    <row r="830" spans="1:12" ht="15.75" customHeight="1">
      <c r="A830" s="375"/>
      <c r="B830" s="380"/>
      <c r="C830" s="380"/>
      <c r="D830" s="381"/>
      <c r="E830" s="375"/>
      <c r="F830" s="378"/>
      <c r="G830" s="382"/>
      <c r="H830" s="382"/>
      <c r="I830" s="382"/>
      <c r="J830" s="379"/>
      <c r="K830" s="375"/>
      <c r="L830" s="375"/>
    </row>
    <row r="831" spans="1:12" ht="15.75" customHeight="1">
      <c r="A831" s="375"/>
      <c r="B831" s="380"/>
      <c r="C831" s="380"/>
      <c r="D831" s="381"/>
      <c r="E831" s="375"/>
      <c r="F831" s="378"/>
      <c r="G831" s="382"/>
      <c r="H831" s="382"/>
      <c r="I831" s="382"/>
      <c r="J831" s="379"/>
      <c r="K831" s="375"/>
      <c r="L831" s="375"/>
    </row>
    <row r="832" spans="1:12" ht="15.75" customHeight="1">
      <c r="A832" s="375"/>
      <c r="B832" s="380"/>
      <c r="C832" s="380"/>
      <c r="D832" s="381"/>
      <c r="E832" s="375"/>
      <c r="F832" s="378"/>
      <c r="G832" s="382"/>
      <c r="H832" s="382"/>
      <c r="I832" s="382"/>
      <c r="J832" s="379"/>
      <c r="K832" s="375"/>
      <c r="L832" s="375"/>
    </row>
    <row r="833" spans="1:12" ht="15.75" customHeight="1">
      <c r="A833" s="375"/>
      <c r="B833" s="380"/>
      <c r="C833" s="380"/>
      <c r="D833" s="381"/>
      <c r="E833" s="375"/>
      <c r="F833" s="378"/>
      <c r="G833" s="382"/>
      <c r="H833" s="382"/>
      <c r="I833" s="382"/>
      <c r="J833" s="379"/>
      <c r="K833" s="375"/>
      <c r="L833" s="375"/>
    </row>
    <row r="834" spans="1:12" ht="15.75" customHeight="1">
      <c r="A834" s="375"/>
      <c r="B834" s="380"/>
      <c r="C834" s="380"/>
      <c r="D834" s="381"/>
      <c r="E834" s="375"/>
      <c r="F834" s="378"/>
      <c r="G834" s="382"/>
      <c r="H834" s="382"/>
      <c r="I834" s="382"/>
      <c r="J834" s="379"/>
      <c r="K834" s="375"/>
      <c r="L834" s="375"/>
    </row>
    <row r="835" spans="1:12" ht="15.75" customHeight="1">
      <c r="A835" s="375"/>
      <c r="B835" s="380"/>
      <c r="C835" s="380"/>
      <c r="D835" s="381"/>
      <c r="E835" s="375"/>
      <c r="F835" s="378"/>
      <c r="G835" s="382"/>
      <c r="H835" s="382"/>
      <c r="I835" s="382"/>
      <c r="J835" s="379"/>
      <c r="K835" s="375"/>
      <c r="L835" s="375"/>
    </row>
    <row r="836" spans="1:12" ht="15.75" customHeight="1">
      <c r="A836" s="375"/>
      <c r="B836" s="380"/>
      <c r="C836" s="380"/>
      <c r="D836" s="381"/>
      <c r="E836" s="375"/>
      <c r="F836" s="378"/>
      <c r="G836" s="382"/>
      <c r="H836" s="382"/>
      <c r="I836" s="382"/>
      <c r="J836" s="379"/>
      <c r="K836" s="375"/>
      <c r="L836" s="375"/>
    </row>
    <row r="837" spans="1:12" ht="15.75" customHeight="1">
      <c r="A837" s="375"/>
      <c r="B837" s="380"/>
      <c r="C837" s="380"/>
      <c r="D837" s="381"/>
      <c r="E837" s="375"/>
      <c r="F837" s="378"/>
      <c r="G837" s="382"/>
      <c r="H837" s="382"/>
      <c r="I837" s="382"/>
      <c r="J837" s="379"/>
      <c r="K837" s="375"/>
      <c r="L837" s="375"/>
    </row>
    <row r="838" spans="1:12" ht="15.75" customHeight="1">
      <c r="A838" s="375"/>
      <c r="B838" s="380"/>
      <c r="C838" s="380"/>
      <c r="D838" s="381"/>
      <c r="E838" s="375"/>
      <c r="F838" s="378"/>
      <c r="G838" s="382"/>
      <c r="H838" s="382"/>
      <c r="I838" s="382"/>
      <c r="J838" s="379"/>
      <c r="K838" s="375"/>
      <c r="L838" s="375"/>
    </row>
    <row r="839" spans="1:12" ht="15.75" customHeight="1">
      <c r="A839" s="375"/>
      <c r="B839" s="380"/>
      <c r="C839" s="380"/>
      <c r="D839" s="381"/>
      <c r="E839" s="375"/>
      <c r="F839" s="378"/>
      <c r="G839" s="382"/>
      <c r="H839" s="382"/>
      <c r="I839" s="382"/>
      <c r="J839" s="379"/>
      <c r="K839" s="375"/>
      <c r="L839" s="375"/>
    </row>
    <row r="840" spans="1:12" ht="15.75" customHeight="1">
      <c r="A840" s="375"/>
      <c r="B840" s="380"/>
      <c r="C840" s="380"/>
      <c r="D840" s="381"/>
      <c r="E840" s="375"/>
      <c r="F840" s="378"/>
      <c r="G840" s="382"/>
      <c r="H840" s="382"/>
      <c r="I840" s="382"/>
      <c r="J840" s="379"/>
      <c r="K840" s="375"/>
      <c r="L840" s="375"/>
    </row>
    <row r="841" spans="1:12" ht="15.75" customHeight="1">
      <c r="A841" s="375"/>
      <c r="B841" s="380"/>
      <c r="C841" s="380"/>
      <c r="D841" s="381"/>
      <c r="E841" s="375"/>
      <c r="F841" s="378"/>
      <c r="G841" s="382"/>
      <c r="H841" s="382"/>
      <c r="I841" s="382"/>
      <c r="J841" s="379"/>
      <c r="K841" s="375"/>
      <c r="L841" s="375"/>
    </row>
    <row r="842" spans="1:12" ht="15.75" customHeight="1">
      <c r="A842" s="375"/>
      <c r="B842" s="380"/>
      <c r="C842" s="380"/>
      <c r="D842" s="381"/>
      <c r="E842" s="375"/>
      <c r="F842" s="378"/>
      <c r="G842" s="382"/>
      <c r="H842" s="382"/>
      <c r="I842" s="382"/>
      <c r="J842" s="379"/>
      <c r="K842" s="375"/>
      <c r="L842" s="375"/>
    </row>
    <row r="843" spans="1:12" ht="15.75" customHeight="1">
      <c r="A843" s="375"/>
      <c r="B843" s="380"/>
      <c r="C843" s="380"/>
      <c r="D843" s="381"/>
      <c r="E843" s="375"/>
      <c r="F843" s="378"/>
      <c r="G843" s="382"/>
      <c r="H843" s="382"/>
      <c r="I843" s="382"/>
      <c r="J843" s="379"/>
      <c r="K843" s="375"/>
      <c r="L843" s="375"/>
    </row>
    <row r="844" spans="1:12" ht="15.75" customHeight="1">
      <c r="A844" s="375"/>
      <c r="B844" s="380"/>
      <c r="C844" s="380"/>
      <c r="D844" s="381"/>
      <c r="E844" s="375"/>
      <c r="F844" s="378"/>
      <c r="G844" s="382"/>
      <c r="H844" s="382"/>
      <c r="I844" s="382"/>
      <c r="J844" s="379"/>
      <c r="K844" s="375"/>
      <c r="L844" s="375"/>
    </row>
    <row r="845" spans="1:12" ht="15.75" customHeight="1">
      <c r="A845" s="375"/>
      <c r="B845" s="380"/>
      <c r="C845" s="380"/>
      <c r="D845" s="381"/>
      <c r="E845" s="375"/>
      <c r="F845" s="378"/>
      <c r="G845" s="382"/>
      <c r="H845" s="382"/>
      <c r="I845" s="382"/>
      <c r="J845" s="379"/>
      <c r="K845" s="375"/>
      <c r="L845" s="375"/>
    </row>
    <row r="846" spans="1:12" ht="15.75" customHeight="1">
      <c r="A846" s="375"/>
      <c r="B846" s="380"/>
      <c r="C846" s="380"/>
      <c r="D846" s="381"/>
      <c r="E846" s="375"/>
      <c r="F846" s="378"/>
      <c r="G846" s="382"/>
      <c r="H846" s="382"/>
      <c r="I846" s="382"/>
      <c r="J846" s="379"/>
      <c r="K846" s="375"/>
      <c r="L846" s="375"/>
    </row>
    <row r="847" spans="1:12" ht="15.75" customHeight="1">
      <c r="A847" s="375"/>
      <c r="B847" s="380"/>
      <c r="C847" s="380"/>
      <c r="D847" s="381"/>
      <c r="E847" s="375"/>
      <c r="F847" s="378"/>
      <c r="G847" s="382"/>
      <c r="H847" s="382"/>
      <c r="I847" s="382"/>
      <c r="J847" s="379"/>
      <c r="K847" s="375"/>
      <c r="L847" s="375"/>
    </row>
    <row r="848" spans="1:12" ht="15.75" customHeight="1">
      <c r="A848" s="375"/>
      <c r="B848" s="380"/>
      <c r="C848" s="380"/>
      <c r="D848" s="381"/>
      <c r="E848" s="375"/>
      <c r="F848" s="378"/>
      <c r="G848" s="382"/>
      <c r="H848" s="382"/>
      <c r="I848" s="382"/>
      <c r="J848" s="379"/>
      <c r="K848" s="375"/>
      <c r="L848" s="375"/>
    </row>
    <row r="849" spans="1:12" ht="15.75" customHeight="1">
      <c r="A849" s="375"/>
      <c r="B849" s="380"/>
      <c r="C849" s="380"/>
      <c r="D849" s="381"/>
      <c r="E849" s="375"/>
      <c r="F849" s="378"/>
      <c r="G849" s="382"/>
      <c r="H849" s="382"/>
      <c r="I849" s="382"/>
      <c r="J849" s="379"/>
      <c r="K849" s="375"/>
      <c r="L849" s="375"/>
    </row>
    <row r="850" spans="1:12" ht="15.75" customHeight="1">
      <c r="A850" s="375"/>
      <c r="B850" s="380"/>
      <c r="C850" s="380"/>
      <c r="D850" s="381"/>
      <c r="E850" s="375"/>
      <c r="F850" s="378"/>
      <c r="G850" s="382"/>
      <c r="H850" s="382"/>
      <c r="I850" s="382"/>
      <c r="J850" s="379"/>
      <c r="K850" s="375"/>
      <c r="L850" s="375"/>
    </row>
    <row r="851" spans="1:12" ht="15.75" customHeight="1">
      <c r="A851" s="375"/>
      <c r="B851" s="380"/>
      <c r="C851" s="380"/>
      <c r="D851" s="381"/>
      <c r="E851" s="375"/>
      <c r="F851" s="378"/>
      <c r="G851" s="382"/>
      <c r="H851" s="382"/>
      <c r="I851" s="382"/>
      <c r="J851" s="379"/>
      <c r="K851" s="375"/>
      <c r="L851" s="375"/>
    </row>
    <row r="852" spans="1:12" ht="15.75" customHeight="1">
      <c r="A852" s="375"/>
      <c r="B852" s="380"/>
      <c r="C852" s="380"/>
      <c r="D852" s="381"/>
      <c r="E852" s="375"/>
      <c r="F852" s="378"/>
      <c r="G852" s="382"/>
      <c r="H852" s="382"/>
      <c r="I852" s="382"/>
      <c r="J852" s="379"/>
      <c r="K852" s="375"/>
      <c r="L852" s="375"/>
    </row>
    <row r="853" spans="1:12" ht="15.75" customHeight="1">
      <c r="A853" s="375"/>
      <c r="B853" s="380"/>
      <c r="C853" s="380"/>
      <c r="D853" s="381"/>
      <c r="E853" s="375"/>
      <c r="F853" s="378"/>
      <c r="G853" s="382"/>
      <c r="H853" s="382"/>
      <c r="I853" s="382"/>
      <c r="J853" s="379"/>
      <c r="K853" s="375"/>
      <c r="L853" s="375"/>
    </row>
    <row r="854" spans="1:12" ht="15.75" customHeight="1">
      <c r="A854" s="375"/>
      <c r="B854" s="380"/>
      <c r="C854" s="380"/>
      <c r="D854" s="381"/>
      <c r="E854" s="375"/>
      <c r="F854" s="378"/>
      <c r="G854" s="382"/>
      <c r="H854" s="382"/>
      <c r="I854" s="382"/>
      <c r="J854" s="379"/>
      <c r="K854" s="375"/>
      <c r="L854" s="375"/>
    </row>
    <row r="855" spans="1:12" ht="15.75" customHeight="1">
      <c r="A855" s="375"/>
      <c r="B855" s="380"/>
      <c r="C855" s="380"/>
      <c r="D855" s="381"/>
      <c r="E855" s="375"/>
      <c r="F855" s="378"/>
      <c r="G855" s="382"/>
      <c r="H855" s="382"/>
      <c r="I855" s="382"/>
      <c r="J855" s="379"/>
      <c r="K855" s="375"/>
      <c r="L855" s="375"/>
    </row>
    <row r="856" spans="1:12" ht="15.75" customHeight="1">
      <c r="A856" s="375"/>
      <c r="B856" s="380"/>
      <c r="C856" s="380"/>
      <c r="D856" s="381"/>
      <c r="E856" s="375"/>
      <c r="F856" s="378"/>
      <c r="G856" s="382"/>
      <c r="H856" s="382"/>
      <c r="I856" s="382"/>
      <c r="J856" s="379"/>
      <c r="K856" s="375"/>
      <c r="L856" s="375"/>
    </row>
    <row r="857" spans="1:12" ht="15.75" customHeight="1">
      <c r="A857" s="375"/>
      <c r="B857" s="380"/>
      <c r="C857" s="380"/>
      <c r="D857" s="381"/>
      <c r="E857" s="375"/>
      <c r="F857" s="378"/>
      <c r="G857" s="382"/>
      <c r="H857" s="382"/>
      <c r="I857" s="382"/>
      <c r="J857" s="379"/>
      <c r="K857" s="375"/>
      <c r="L857" s="375"/>
    </row>
    <row r="858" spans="1:12" ht="15.75" customHeight="1">
      <c r="A858" s="375"/>
      <c r="B858" s="380"/>
      <c r="C858" s="380"/>
      <c r="D858" s="381"/>
      <c r="E858" s="375"/>
      <c r="F858" s="378"/>
      <c r="G858" s="382"/>
      <c r="H858" s="382"/>
      <c r="I858" s="382"/>
      <c r="J858" s="379"/>
      <c r="K858" s="375"/>
      <c r="L858" s="375"/>
    </row>
    <row r="859" spans="1:12" ht="15.75" customHeight="1">
      <c r="A859" s="375"/>
      <c r="B859" s="380"/>
      <c r="C859" s="380"/>
      <c r="D859" s="381"/>
      <c r="E859" s="375"/>
      <c r="F859" s="378"/>
      <c r="G859" s="382"/>
      <c r="H859" s="382"/>
      <c r="I859" s="382"/>
      <c r="J859" s="379"/>
      <c r="K859" s="375"/>
      <c r="L859" s="375"/>
    </row>
    <row r="860" spans="1:12" ht="15.75" customHeight="1">
      <c r="A860" s="375"/>
      <c r="B860" s="380"/>
      <c r="C860" s="380"/>
      <c r="D860" s="381"/>
      <c r="E860" s="375"/>
      <c r="F860" s="378"/>
      <c r="G860" s="382"/>
      <c r="H860" s="382"/>
      <c r="I860" s="382"/>
      <c r="J860" s="379"/>
      <c r="K860" s="375"/>
      <c r="L860" s="375"/>
    </row>
    <row r="861" spans="1:12" ht="15.75" customHeight="1">
      <c r="A861" s="375"/>
      <c r="B861" s="380"/>
      <c r="C861" s="380"/>
      <c r="D861" s="381"/>
      <c r="E861" s="375"/>
      <c r="F861" s="378"/>
      <c r="G861" s="382"/>
      <c r="H861" s="382"/>
      <c r="I861" s="382"/>
      <c r="J861" s="379"/>
      <c r="K861" s="375"/>
      <c r="L861" s="375"/>
    </row>
    <row r="862" spans="1:12" ht="15.75" customHeight="1">
      <c r="A862" s="375"/>
      <c r="B862" s="380"/>
      <c r="C862" s="380"/>
      <c r="D862" s="381"/>
      <c r="E862" s="375"/>
      <c r="F862" s="378"/>
      <c r="G862" s="382"/>
      <c r="H862" s="382"/>
      <c r="I862" s="382"/>
      <c r="J862" s="379"/>
      <c r="K862" s="375"/>
      <c r="L862" s="375"/>
    </row>
    <row r="863" spans="1:12" ht="15.75" customHeight="1">
      <c r="A863" s="375"/>
      <c r="B863" s="380"/>
      <c r="C863" s="380"/>
      <c r="D863" s="381"/>
      <c r="E863" s="375"/>
      <c r="F863" s="378"/>
      <c r="G863" s="382"/>
      <c r="H863" s="382"/>
      <c r="I863" s="382"/>
      <c r="J863" s="379"/>
      <c r="K863" s="375"/>
      <c r="L863" s="375"/>
    </row>
    <row r="864" spans="1:12" ht="15.75" customHeight="1">
      <c r="A864" s="375"/>
      <c r="B864" s="380"/>
      <c r="C864" s="380"/>
      <c r="D864" s="381"/>
      <c r="E864" s="375"/>
      <c r="F864" s="378"/>
      <c r="G864" s="382"/>
      <c r="H864" s="382"/>
      <c r="I864" s="382"/>
      <c r="J864" s="379"/>
      <c r="K864" s="375"/>
      <c r="L864" s="375"/>
    </row>
    <row r="865" spans="1:12" ht="15.75" customHeight="1">
      <c r="A865" s="375"/>
      <c r="B865" s="380"/>
      <c r="C865" s="380"/>
      <c r="D865" s="381"/>
      <c r="E865" s="375"/>
      <c r="F865" s="378"/>
      <c r="G865" s="382"/>
      <c r="H865" s="382"/>
      <c r="I865" s="382"/>
      <c r="J865" s="379"/>
      <c r="K865" s="375"/>
      <c r="L865" s="375"/>
    </row>
    <row r="866" spans="1:12" ht="15.75" customHeight="1">
      <c r="A866" s="375"/>
      <c r="B866" s="380"/>
      <c r="C866" s="380"/>
      <c r="D866" s="381"/>
      <c r="E866" s="375"/>
      <c r="F866" s="378"/>
      <c r="G866" s="382"/>
      <c r="H866" s="382"/>
      <c r="I866" s="382"/>
      <c r="J866" s="379"/>
      <c r="K866" s="375"/>
      <c r="L866" s="375"/>
    </row>
    <row r="867" spans="1:12" ht="15.75" customHeight="1">
      <c r="A867" s="375"/>
      <c r="B867" s="380"/>
      <c r="C867" s="380"/>
      <c r="D867" s="381"/>
      <c r="E867" s="375"/>
      <c r="F867" s="378"/>
      <c r="G867" s="382"/>
      <c r="H867" s="382"/>
      <c r="I867" s="382"/>
      <c r="J867" s="379"/>
      <c r="K867" s="375"/>
      <c r="L867" s="375"/>
    </row>
    <row r="868" spans="1:12" ht="15.75" customHeight="1">
      <c r="A868" s="375"/>
      <c r="B868" s="380"/>
      <c r="C868" s="380"/>
      <c r="D868" s="381"/>
      <c r="E868" s="375"/>
      <c r="F868" s="378"/>
      <c r="G868" s="382"/>
      <c r="H868" s="382"/>
      <c r="I868" s="382"/>
      <c r="J868" s="379"/>
      <c r="K868" s="375"/>
      <c r="L868" s="375"/>
    </row>
    <row r="869" spans="1:12" ht="15.75" customHeight="1">
      <c r="A869" s="375"/>
      <c r="B869" s="380"/>
      <c r="C869" s="380"/>
      <c r="D869" s="381"/>
      <c r="E869" s="375"/>
      <c r="F869" s="378"/>
      <c r="G869" s="382"/>
      <c r="H869" s="382"/>
      <c r="I869" s="382"/>
      <c r="J869" s="379"/>
      <c r="K869" s="375"/>
      <c r="L869" s="375"/>
    </row>
    <row r="870" spans="1:12" ht="15.75" customHeight="1">
      <c r="A870" s="375"/>
      <c r="B870" s="380"/>
      <c r="C870" s="380"/>
      <c r="D870" s="381"/>
      <c r="E870" s="375"/>
      <c r="F870" s="378"/>
      <c r="G870" s="382"/>
      <c r="H870" s="382"/>
      <c r="I870" s="382"/>
      <c r="J870" s="379"/>
      <c r="K870" s="375"/>
      <c r="L870" s="375"/>
    </row>
    <row r="871" spans="1:12" ht="15.75" customHeight="1">
      <c r="A871" s="375"/>
      <c r="B871" s="380"/>
      <c r="C871" s="380"/>
      <c r="D871" s="381"/>
      <c r="E871" s="375"/>
      <c r="F871" s="378"/>
      <c r="G871" s="382"/>
      <c r="H871" s="382"/>
      <c r="I871" s="382"/>
      <c r="J871" s="379"/>
      <c r="K871" s="375"/>
      <c r="L871" s="375"/>
    </row>
    <row r="872" spans="1:12" ht="15.75" customHeight="1">
      <c r="A872" s="375"/>
      <c r="B872" s="380"/>
      <c r="C872" s="380"/>
      <c r="D872" s="381"/>
      <c r="E872" s="375"/>
      <c r="F872" s="378"/>
      <c r="G872" s="382"/>
      <c r="H872" s="382"/>
      <c r="I872" s="382"/>
      <c r="J872" s="379"/>
      <c r="K872" s="375"/>
      <c r="L872" s="375"/>
    </row>
    <row r="873" spans="1:12" ht="15.75" customHeight="1">
      <c r="A873" s="375"/>
      <c r="B873" s="380"/>
      <c r="C873" s="380"/>
      <c r="D873" s="381"/>
      <c r="E873" s="375"/>
      <c r="F873" s="378"/>
      <c r="G873" s="382"/>
      <c r="H873" s="382"/>
      <c r="I873" s="382"/>
      <c r="J873" s="379"/>
      <c r="K873" s="375"/>
      <c r="L873" s="375"/>
    </row>
    <row r="874" spans="1:12" ht="15.75" customHeight="1">
      <c r="A874" s="375"/>
      <c r="B874" s="380"/>
      <c r="C874" s="380"/>
      <c r="D874" s="381"/>
      <c r="E874" s="375"/>
      <c r="F874" s="378"/>
      <c r="G874" s="382"/>
      <c r="H874" s="382"/>
      <c r="I874" s="382"/>
      <c r="J874" s="379"/>
      <c r="K874" s="375"/>
      <c r="L874" s="375"/>
    </row>
    <row r="875" spans="1:12" ht="15.75" customHeight="1">
      <c r="A875" s="375"/>
      <c r="B875" s="380"/>
      <c r="C875" s="380"/>
      <c r="D875" s="381"/>
      <c r="E875" s="375"/>
      <c r="F875" s="378"/>
      <c r="G875" s="382"/>
      <c r="H875" s="382"/>
      <c r="I875" s="382"/>
      <c r="J875" s="379"/>
      <c r="K875" s="375"/>
      <c r="L875" s="375"/>
    </row>
    <row r="876" spans="1:12" ht="15.75" customHeight="1">
      <c r="A876" s="375"/>
      <c r="B876" s="380"/>
      <c r="C876" s="380"/>
      <c r="D876" s="381"/>
      <c r="E876" s="375"/>
      <c r="F876" s="378"/>
      <c r="G876" s="382"/>
      <c r="H876" s="382"/>
      <c r="I876" s="382"/>
      <c r="J876" s="379"/>
      <c r="K876" s="375"/>
      <c r="L876" s="375"/>
    </row>
    <row r="877" spans="1:12" ht="15.75" customHeight="1">
      <c r="A877" s="375"/>
      <c r="B877" s="380"/>
      <c r="C877" s="380"/>
      <c r="D877" s="381"/>
      <c r="E877" s="375"/>
      <c r="F877" s="378"/>
      <c r="G877" s="382"/>
      <c r="H877" s="382"/>
      <c r="I877" s="382"/>
      <c r="J877" s="379"/>
      <c r="K877" s="375"/>
      <c r="L877" s="375"/>
    </row>
    <row r="878" spans="1:12" ht="15.75" customHeight="1">
      <c r="A878" s="375"/>
      <c r="B878" s="380"/>
      <c r="C878" s="380"/>
      <c r="D878" s="381"/>
      <c r="E878" s="375"/>
      <c r="F878" s="378"/>
      <c r="G878" s="382"/>
      <c r="H878" s="382"/>
      <c r="I878" s="382"/>
      <c r="J878" s="379"/>
      <c r="K878" s="375"/>
      <c r="L878" s="375"/>
    </row>
    <row r="879" spans="1:12" ht="15.75" customHeight="1">
      <c r="A879" s="375"/>
      <c r="B879" s="380"/>
      <c r="C879" s="380"/>
      <c r="D879" s="381"/>
      <c r="E879" s="375"/>
      <c r="F879" s="378"/>
      <c r="G879" s="382"/>
      <c r="H879" s="382"/>
      <c r="I879" s="382"/>
      <c r="J879" s="379"/>
      <c r="K879" s="375"/>
      <c r="L879" s="375"/>
    </row>
    <row r="880" spans="1:12" ht="15.75" customHeight="1">
      <c r="A880" s="375"/>
      <c r="B880" s="380"/>
      <c r="C880" s="380"/>
      <c r="D880" s="381"/>
      <c r="E880" s="375"/>
      <c r="F880" s="378"/>
      <c r="G880" s="382"/>
      <c r="H880" s="382"/>
      <c r="I880" s="382"/>
      <c r="J880" s="379"/>
      <c r="K880" s="375"/>
      <c r="L880" s="375"/>
    </row>
    <row r="881" spans="1:12" ht="15.75" customHeight="1">
      <c r="A881" s="375"/>
      <c r="B881" s="380"/>
      <c r="C881" s="380"/>
      <c r="D881" s="381"/>
      <c r="E881" s="375"/>
      <c r="F881" s="378"/>
      <c r="G881" s="382"/>
      <c r="H881" s="382"/>
      <c r="I881" s="382"/>
      <c r="J881" s="379"/>
      <c r="K881" s="375"/>
      <c r="L881" s="375"/>
    </row>
    <row r="882" spans="1:12" ht="15.75" customHeight="1">
      <c r="A882" s="375"/>
      <c r="B882" s="380"/>
      <c r="C882" s="380"/>
      <c r="D882" s="381"/>
      <c r="E882" s="375"/>
      <c r="F882" s="378"/>
      <c r="G882" s="382"/>
      <c r="H882" s="382"/>
      <c r="I882" s="382"/>
      <c r="J882" s="379"/>
      <c r="K882" s="375"/>
      <c r="L882" s="375"/>
    </row>
    <row r="883" spans="1:12" ht="15.75" customHeight="1">
      <c r="A883" s="375"/>
      <c r="B883" s="380"/>
      <c r="C883" s="380"/>
      <c r="D883" s="381"/>
      <c r="E883" s="375"/>
      <c r="F883" s="378"/>
      <c r="G883" s="382"/>
      <c r="H883" s="382"/>
      <c r="I883" s="382"/>
      <c r="J883" s="379"/>
      <c r="K883" s="375"/>
      <c r="L883" s="375"/>
    </row>
    <row r="884" spans="1:12" ht="15.75" customHeight="1">
      <c r="A884" s="375"/>
      <c r="B884" s="380"/>
      <c r="C884" s="375" t="s">
        <v>175</v>
      </c>
      <c r="D884" s="381"/>
      <c r="E884" s="375"/>
      <c r="F884" s="383" t="s">
        <v>176</v>
      </c>
      <c r="G884" s="382"/>
      <c r="H884" s="382"/>
      <c r="I884" s="382"/>
      <c r="J884" s="379"/>
      <c r="K884" s="375"/>
      <c r="L884" s="375"/>
    </row>
    <row r="885" spans="1:12" ht="15.75" customHeight="1">
      <c r="A885" s="375"/>
      <c r="B885" s="380"/>
      <c r="C885" s="375" t="s">
        <v>177</v>
      </c>
      <c r="D885" s="381"/>
      <c r="E885" s="375"/>
      <c r="F885" s="383" t="s">
        <v>178</v>
      </c>
      <c r="G885" s="382"/>
      <c r="H885" s="382"/>
      <c r="I885" s="382"/>
      <c r="J885" s="379"/>
      <c r="K885" s="375"/>
      <c r="L885" s="375"/>
    </row>
    <row r="886" spans="1:12" ht="15.75" customHeight="1">
      <c r="A886" s="375"/>
      <c r="B886" s="380"/>
      <c r="C886" s="375" t="s">
        <v>179</v>
      </c>
      <c r="D886" s="381"/>
      <c r="E886" s="375"/>
      <c r="F886" s="383" t="s">
        <v>180</v>
      </c>
      <c r="G886" s="382"/>
      <c r="H886" s="382"/>
      <c r="I886" s="382"/>
      <c r="J886" s="379"/>
      <c r="K886" s="375"/>
      <c r="L886" s="375"/>
    </row>
    <row r="887" spans="1:12" ht="15.75" customHeight="1">
      <c r="A887" s="375"/>
      <c r="B887" s="380"/>
      <c r="C887" s="375" t="s">
        <v>181</v>
      </c>
      <c r="D887" s="381"/>
      <c r="E887" s="375"/>
      <c r="F887" s="383" t="s">
        <v>182</v>
      </c>
      <c r="G887" s="382"/>
      <c r="H887" s="382"/>
      <c r="I887" s="382"/>
      <c r="J887" s="379"/>
      <c r="K887" s="375"/>
      <c r="L887" s="375"/>
    </row>
    <row r="888" spans="1:12" ht="15.75" customHeight="1">
      <c r="A888" s="375"/>
      <c r="B888" s="380"/>
      <c r="C888" s="375" t="s">
        <v>183</v>
      </c>
      <c r="D888" s="381"/>
      <c r="E888" s="375"/>
      <c r="F888" s="383" t="s">
        <v>184</v>
      </c>
      <c r="G888" s="382"/>
      <c r="H888" s="382"/>
      <c r="I888" s="382"/>
      <c r="J888" s="379"/>
      <c r="K888" s="375"/>
      <c r="L888" s="375"/>
    </row>
    <row r="889" spans="1:12" ht="15.75" customHeight="1">
      <c r="A889" s="375"/>
      <c r="B889" s="380"/>
      <c r="C889" s="375" t="s">
        <v>185</v>
      </c>
      <c r="D889" s="381"/>
      <c r="E889" s="375"/>
      <c r="F889" s="383" t="s">
        <v>186</v>
      </c>
      <c r="G889" s="382"/>
      <c r="H889" s="382"/>
      <c r="I889" s="382"/>
      <c r="J889" s="379"/>
      <c r="K889" s="375"/>
      <c r="L889" s="375"/>
    </row>
    <row r="890" spans="1:12" ht="15.75" customHeight="1">
      <c r="A890" s="375"/>
      <c r="B890" s="380"/>
      <c r="C890" s="375" t="s">
        <v>187</v>
      </c>
      <c r="D890" s="381"/>
      <c r="E890" s="375"/>
      <c r="F890" s="383" t="s">
        <v>188</v>
      </c>
      <c r="G890" s="382"/>
      <c r="H890" s="382"/>
      <c r="I890" s="382"/>
      <c r="J890" s="379"/>
      <c r="K890" s="375"/>
      <c r="L890" s="375"/>
    </row>
    <row r="891" spans="1:12" ht="15.75" customHeight="1">
      <c r="A891" s="375"/>
      <c r="B891" s="380"/>
      <c r="C891" s="375" t="s">
        <v>189</v>
      </c>
      <c r="D891" s="381"/>
      <c r="E891" s="375"/>
      <c r="F891" s="383" t="s">
        <v>190</v>
      </c>
      <c r="G891" s="382"/>
      <c r="H891" s="382"/>
      <c r="I891" s="382"/>
      <c r="J891" s="379"/>
      <c r="K891" s="375"/>
      <c r="L891" s="375"/>
    </row>
    <row r="892" spans="1:12" ht="15.75" customHeight="1">
      <c r="A892" s="375"/>
      <c r="B892" s="380"/>
      <c r="C892" s="375" t="s">
        <v>191</v>
      </c>
      <c r="D892" s="381"/>
      <c r="E892" s="375"/>
      <c r="F892" s="383" t="s">
        <v>192</v>
      </c>
      <c r="G892" s="382"/>
      <c r="H892" s="382"/>
      <c r="I892" s="382"/>
      <c r="J892" s="379"/>
      <c r="K892" s="375"/>
      <c r="L892" s="375"/>
    </row>
    <row r="893" spans="1:12" ht="15.75" customHeight="1">
      <c r="A893" s="375"/>
      <c r="B893" s="380"/>
      <c r="C893" s="375" t="s">
        <v>193</v>
      </c>
      <c r="D893" s="381"/>
      <c r="E893" s="375"/>
      <c r="F893" s="383" t="s">
        <v>194</v>
      </c>
      <c r="G893" s="382"/>
      <c r="H893" s="382"/>
      <c r="I893" s="382"/>
      <c r="J893" s="379"/>
      <c r="K893" s="375"/>
      <c r="L893" s="375"/>
    </row>
    <row r="894" spans="1:12" ht="15.75" customHeight="1">
      <c r="A894" s="375"/>
      <c r="B894" s="380"/>
      <c r="C894" s="375" t="s">
        <v>195</v>
      </c>
      <c r="D894" s="381"/>
      <c r="E894" s="375"/>
      <c r="F894" s="383" t="s">
        <v>196</v>
      </c>
      <c r="G894" s="382"/>
      <c r="H894" s="382"/>
      <c r="I894" s="382"/>
      <c r="J894" s="379"/>
      <c r="K894" s="375"/>
      <c r="L894" s="375"/>
    </row>
    <row r="895" spans="1:12" ht="15.75" customHeight="1">
      <c r="A895" s="375"/>
      <c r="B895" s="380"/>
      <c r="C895" s="375" t="s">
        <v>197</v>
      </c>
      <c r="D895" s="381"/>
      <c r="E895" s="375"/>
      <c r="F895" s="383" t="s">
        <v>198</v>
      </c>
      <c r="G895" s="382"/>
      <c r="H895" s="382"/>
      <c r="I895" s="382"/>
      <c r="J895" s="379"/>
      <c r="K895" s="375"/>
      <c r="L895" s="375"/>
    </row>
    <row r="896" spans="1:12" ht="15.75" customHeight="1">
      <c r="A896" s="375"/>
      <c r="B896" s="380"/>
      <c r="C896" s="375" t="s">
        <v>199</v>
      </c>
      <c r="D896" s="381"/>
      <c r="E896" s="375"/>
      <c r="F896" s="383" t="s">
        <v>200</v>
      </c>
      <c r="G896" s="382"/>
      <c r="H896" s="382"/>
      <c r="I896" s="382"/>
      <c r="J896" s="379"/>
      <c r="K896" s="375"/>
      <c r="L896" s="375"/>
    </row>
    <row r="897" spans="1:12" ht="15.75" customHeight="1">
      <c r="A897" s="375"/>
      <c r="B897" s="380"/>
      <c r="C897" s="375" t="s">
        <v>201</v>
      </c>
      <c r="D897" s="381"/>
      <c r="E897" s="375"/>
      <c r="F897" s="383" t="s">
        <v>202</v>
      </c>
      <c r="G897" s="382"/>
      <c r="H897" s="382"/>
      <c r="I897" s="382"/>
      <c r="J897" s="379"/>
      <c r="K897" s="375"/>
      <c r="L897" s="375"/>
    </row>
    <row r="898" spans="1:12" ht="15.75" customHeight="1">
      <c r="A898" s="375"/>
      <c r="B898" s="380"/>
      <c r="C898" s="375" t="s">
        <v>203</v>
      </c>
      <c r="D898" s="381"/>
      <c r="E898" s="375"/>
      <c r="F898" s="383" t="s">
        <v>204</v>
      </c>
      <c r="G898" s="382"/>
      <c r="H898" s="382"/>
      <c r="I898" s="382"/>
      <c r="J898" s="379"/>
      <c r="K898" s="375"/>
      <c r="L898" s="375"/>
    </row>
    <row r="899" spans="1:12" ht="15.75" customHeight="1">
      <c r="A899" s="375"/>
      <c r="B899" s="380"/>
      <c r="C899" s="375" t="s">
        <v>205</v>
      </c>
      <c r="D899" s="381"/>
      <c r="E899" s="375"/>
      <c r="F899" s="383" t="s">
        <v>206</v>
      </c>
      <c r="G899" s="382"/>
      <c r="H899" s="382"/>
      <c r="I899" s="382"/>
      <c r="J899" s="379"/>
      <c r="K899" s="375"/>
      <c r="L899" s="375"/>
    </row>
    <row r="900" spans="1:12" ht="15.75" customHeight="1">
      <c r="A900" s="375"/>
      <c r="B900" s="380"/>
      <c r="C900" s="375" t="s">
        <v>207</v>
      </c>
      <c r="D900" s="381"/>
      <c r="E900" s="375"/>
      <c r="F900" s="383" t="s">
        <v>208</v>
      </c>
      <c r="G900" s="382"/>
      <c r="H900" s="382"/>
      <c r="I900" s="382"/>
      <c r="J900" s="379"/>
      <c r="K900" s="375"/>
      <c r="L900" s="375"/>
    </row>
    <row r="901" spans="1:12" ht="15.75" customHeight="1">
      <c r="A901" s="375"/>
      <c r="B901" s="380"/>
      <c r="C901" s="375" t="s">
        <v>209</v>
      </c>
      <c r="D901" s="381"/>
      <c r="E901" s="375"/>
      <c r="F901" s="383" t="s">
        <v>210</v>
      </c>
      <c r="G901" s="382"/>
      <c r="H901" s="382"/>
      <c r="I901" s="382"/>
      <c r="J901" s="379"/>
      <c r="K901" s="375"/>
      <c r="L901" s="375"/>
    </row>
    <row r="902" spans="1:12" ht="15.75" customHeight="1">
      <c r="A902" s="375"/>
      <c r="B902" s="380"/>
      <c r="C902" s="375" t="s">
        <v>211</v>
      </c>
      <c r="D902" s="381"/>
      <c r="E902" s="375"/>
      <c r="F902" s="383" t="s">
        <v>212</v>
      </c>
      <c r="G902" s="382"/>
      <c r="H902" s="382"/>
      <c r="I902" s="382"/>
      <c r="J902" s="379"/>
      <c r="K902" s="375"/>
      <c r="L902" s="375"/>
    </row>
    <row r="903" spans="1:12" ht="15.75" customHeight="1">
      <c r="A903" s="375"/>
      <c r="B903" s="380"/>
      <c r="C903" s="375" t="s">
        <v>213</v>
      </c>
      <c r="D903" s="381"/>
      <c r="E903" s="375"/>
      <c r="F903" s="383" t="s">
        <v>214</v>
      </c>
      <c r="G903" s="382"/>
      <c r="H903" s="382"/>
      <c r="I903" s="382"/>
      <c r="J903" s="379"/>
      <c r="K903" s="375"/>
      <c r="L903" s="375"/>
    </row>
    <row r="904" spans="1:12" ht="15.75" customHeight="1">
      <c r="A904" s="375"/>
      <c r="B904" s="380"/>
      <c r="C904" s="375" t="s">
        <v>215</v>
      </c>
      <c r="D904" s="381"/>
      <c r="E904" s="375"/>
      <c r="F904" s="383" t="s">
        <v>216</v>
      </c>
      <c r="G904" s="382"/>
      <c r="H904" s="382"/>
      <c r="I904" s="382"/>
      <c r="J904" s="379"/>
      <c r="K904" s="375"/>
      <c r="L904" s="375"/>
    </row>
    <row r="905" spans="1:12" ht="15.75" customHeight="1">
      <c r="A905" s="375"/>
      <c r="B905" s="380"/>
      <c r="C905" s="375" t="s">
        <v>217</v>
      </c>
      <c r="D905" s="381"/>
      <c r="E905" s="375"/>
      <c r="F905" s="383" t="s">
        <v>218</v>
      </c>
      <c r="G905" s="382"/>
      <c r="H905" s="382"/>
      <c r="I905" s="382"/>
      <c r="J905" s="379"/>
      <c r="K905" s="375"/>
      <c r="L905" s="375"/>
    </row>
    <row r="906" spans="1:12" ht="15.75" customHeight="1">
      <c r="A906" s="375"/>
      <c r="B906" s="380"/>
      <c r="C906" s="375" t="s">
        <v>219</v>
      </c>
      <c r="D906" s="381"/>
      <c r="E906" s="375"/>
      <c r="F906" s="383" t="s">
        <v>220</v>
      </c>
      <c r="G906" s="382"/>
      <c r="H906" s="382"/>
      <c r="I906" s="382"/>
      <c r="J906" s="379"/>
      <c r="K906" s="375"/>
      <c r="L906" s="375"/>
    </row>
    <row r="907" spans="1:12" ht="15.75" customHeight="1">
      <c r="A907" s="375"/>
      <c r="B907" s="380"/>
      <c r="C907" s="375" t="s">
        <v>221</v>
      </c>
      <c r="D907" s="381"/>
      <c r="E907" s="375"/>
      <c r="F907" s="383" t="s">
        <v>222</v>
      </c>
      <c r="G907" s="382"/>
      <c r="H907" s="382"/>
      <c r="I907" s="382"/>
      <c r="J907" s="379"/>
      <c r="K907" s="375"/>
      <c r="L907" s="375"/>
    </row>
    <row r="908" spans="1:12" ht="15.75" customHeight="1">
      <c r="A908" s="375"/>
      <c r="B908" s="380"/>
      <c r="C908" s="375" t="s">
        <v>223</v>
      </c>
      <c r="D908" s="381"/>
      <c r="E908" s="375"/>
      <c r="F908" s="383" t="s">
        <v>224</v>
      </c>
      <c r="G908" s="382"/>
      <c r="H908" s="382"/>
      <c r="I908" s="382"/>
      <c r="J908" s="379"/>
      <c r="K908" s="375"/>
      <c r="L908" s="375"/>
    </row>
    <row r="909" spans="1:12" ht="15.75" customHeight="1">
      <c r="A909" s="375"/>
      <c r="B909" s="380"/>
      <c r="C909" s="375" t="s">
        <v>225</v>
      </c>
      <c r="D909" s="381"/>
      <c r="E909" s="375"/>
      <c r="F909" s="383" t="s">
        <v>226</v>
      </c>
      <c r="G909" s="382"/>
      <c r="H909" s="382"/>
      <c r="I909" s="382"/>
      <c r="J909" s="379"/>
      <c r="K909" s="375"/>
      <c r="L909" s="375"/>
    </row>
    <row r="910" spans="1:12" ht="15.75" customHeight="1">
      <c r="A910" s="375"/>
      <c r="B910" s="380"/>
      <c r="C910" s="375" t="s">
        <v>227</v>
      </c>
      <c r="D910" s="381"/>
      <c r="E910" s="375"/>
      <c r="F910" s="375"/>
      <c r="G910" s="382"/>
      <c r="H910" s="382"/>
      <c r="I910" s="382"/>
      <c r="J910" s="379"/>
      <c r="K910" s="375"/>
      <c r="L910" s="375"/>
    </row>
    <row r="911" spans="1:12" ht="15.75" customHeight="1">
      <c r="A911" s="375"/>
      <c r="B911" s="380"/>
      <c r="C911" s="375" t="s">
        <v>228</v>
      </c>
      <c r="D911" s="381"/>
      <c r="E911" s="375"/>
      <c r="F911" s="375"/>
      <c r="G911" s="382"/>
      <c r="H911" s="382"/>
      <c r="I911" s="382"/>
      <c r="J911" s="379"/>
      <c r="K911" s="375"/>
      <c r="L911" s="375"/>
    </row>
    <row r="912" spans="1:12" ht="15.75" customHeight="1">
      <c r="A912" s="375"/>
      <c r="B912" s="380"/>
      <c r="C912" s="375" t="s">
        <v>229</v>
      </c>
      <c r="D912" s="381"/>
      <c r="E912" s="375"/>
      <c r="F912" s="375"/>
      <c r="G912" s="382"/>
      <c r="H912" s="382"/>
      <c r="I912" s="382"/>
      <c r="J912" s="379"/>
      <c r="K912" s="375"/>
      <c r="L912" s="375"/>
    </row>
    <row r="913" spans="1:12" ht="15.75" customHeight="1">
      <c r="A913" s="375"/>
      <c r="B913" s="380"/>
      <c r="C913" s="375" t="s">
        <v>230</v>
      </c>
      <c r="D913" s="381"/>
      <c r="E913" s="375"/>
      <c r="F913" s="378"/>
      <c r="G913" s="382"/>
      <c r="H913" s="382"/>
      <c r="I913" s="382"/>
      <c r="J913" s="379"/>
      <c r="K913" s="375"/>
      <c r="L913" s="375"/>
    </row>
    <row r="914" spans="1:12" ht="15.75" customHeight="1">
      <c r="A914" s="375"/>
      <c r="B914" s="380"/>
      <c r="C914" s="375" t="s">
        <v>231</v>
      </c>
      <c r="D914" s="381"/>
      <c r="E914" s="375"/>
      <c r="F914" s="378"/>
      <c r="G914" s="382"/>
      <c r="H914" s="382"/>
      <c r="I914" s="382"/>
      <c r="J914" s="379"/>
      <c r="K914" s="375"/>
      <c r="L914" s="375"/>
    </row>
    <row r="915" spans="1:12" ht="15.75" customHeight="1">
      <c r="A915" s="375"/>
      <c r="B915" s="380"/>
      <c r="C915" s="375" t="s">
        <v>232</v>
      </c>
      <c r="D915" s="381"/>
      <c r="E915" s="375"/>
      <c r="F915" s="378"/>
      <c r="G915" s="382"/>
      <c r="H915" s="382"/>
      <c r="I915" s="382"/>
      <c r="J915" s="379"/>
      <c r="K915" s="375"/>
      <c r="L915" s="375"/>
    </row>
    <row r="916" spans="1:12" ht="15.75" customHeight="1">
      <c r="A916" s="375"/>
      <c r="B916" s="380"/>
      <c r="C916" s="375" t="s">
        <v>233</v>
      </c>
      <c r="D916" s="381"/>
      <c r="E916" s="375"/>
      <c r="F916" s="378"/>
      <c r="G916" s="382"/>
      <c r="H916" s="382"/>
      <c r="I916" s="382"/>
      <c r="J916" s="379"/>
      <c r="K916" s="375"/>
      <c r="L916" s="375"/>
    </row>
    <row r="917" spans="1:12" ht="15.75" customHeight="1">
      <c r="A917" s="375"/>
      <c r="B917" s="380"/>
      <c r="C917" s="375" t="s">
        <v>234</v>
      </c>
      <c r="D917" s="381"/>
      <c r="E917" s="375"/>
      <c r="F917" s="378"/>
      <c r="G917" s="382"/>
      <c r="H917" s="382"/>
      <c r="I917" s="382"/>
      <c r="J917" s="379"/>
      <c r="K917" s="375"/>
      <c r="L917" s="375"/>
    </row>
    <row r="918" spans="1:12" ht="15.75" customHeight="1">
      <c r="A918" s="375"/>
      <c r="B918" s="380"/>
      <c r="C918" s="375" t="s">
        <v>235</v>
      </c>
      <c r="D918" s="381"/>
      <c r="E918" s="375"/>
      <c r="F918" s="378"/>
      <c r="G918" s="382"/>
      <c r="H918" s="382"/>
      <c r="I918" s="382"/>
      <c r="J918" s="379"/>
      <c r="K918" s="375"/>
      <c r="L918" s="375"/>
    </row>
    <row r="919" spans="1:12" ht="15.75" customHeight="1">
      <c r="A919" s="375"/>
      <c r="B919" s="380"/>
      <c r="C919" s="375" t="s">
        <v>236</v>
      </c>
      <c r="D919" s="381"/>
      <c r="E919" s="375"/>
      <c r="F919" s="378"/>
      <c r="G919" s="382"/>
      <c r="H919" s="382"/>
      <c r="I919" s="382"/>
      <c r="J919" s="379"/>
      <c r="K919" s="375"/>
      <c r="L919" s="375"/>
    </row>
    <row r="920" spans="1:12" ht="15.75" customHeight="1">
      <c r="A920" s="375"/>
      <c r="B920" s="380"/>
      <c r="C920" s="375" t="s">
        <v>237</v>
      </c>
      <c r="D920" s="381"/>
      <c r="E920" s="375"/>
      <c r="F920" s="378"/>
      <c r="G920" s="382"/>
      <c r="H920" s="382"/>
      <c r="I920" s="382"/>
      <c r="J920" s="379"/>
      <c r="K920" s="375"/>
      <c r="L920" s="375"/>
    </row>
    <row r="921" spans="1:12" ht="15.75" customHeight="1">
      <c r="A921" s="375"/>
      <c r="B921" s="380"/>
      <c r="C921" s="375" t="s">
        <v>238</v>
      </c>
      <c r="D921" s="381"/>
      <c r="E921" s="375"/>
      <c r="F921" s="378"/>
      <c r="G921" s="382"/>
      <c r="H921" s="382"/>
      <c r="I921" s="382"/>
      <c r="J921" s="379"/>
      <c r="K921" s="375"/>
      <c r="L921" s="375"/>
    </row>
    <row r="922" spans="1:12" ht="15.75" customHeight="1">
      <c r="A922" s="375"/>
      <c r="B922" s="380"/>
      <c r="C922" s="375" t="s">
        <v>239</v>
      </c>
      <c r="D922" s="381"/>
      <c r="E922" s="375"/>
      <c r="F922" s="378"/>
      <c r="G922" s="382"/>
      <c r="H922" s="382"/>
      <c r="I922" s="382"/>
      <c r="J922" s="379"/>
      <c r="K922" s="375"/>
      <c r="L922" s="375"/>
    </row>
    <row r="923" spans="1:12" ht="15.75" customHeight="1">
      <c r="A923" s="375"/>
      <c r="B923" s="380"/>
      <c r="C923" s="375" t="s">
        <v>240</v>
      </c>
      <c r="D923" s="381"/>
      <c r="E923" s="375"/>
      <c r="F923" s="378"/>
      <c r="G923" s="382"/>
      <c r="H923" s="382"/>
      <c r="I923" s="382"/>
      <c r="J923" s="379"/>
      <c r="K923" s="375"/>
      <c r="L923" s="375"/>
    </row>
    <row r="924" spans="1:12" ht="15.75" customHeight="1">
      <c r="A924" s="375"/>
      <c r="B924" s="380"/>
      <c r="C924" s="375" t="s">
        <v>241</v>
      </c>
      <c r="D924" s="381"/>
      <c r="E924" s="375"/>
      <c r="F924" s="378"/>
      <c r="G924" s="382"/>
      <c r="H924" s="382"/>
      <c r="I924" s="382"/>
      <c r="J924" s="379"/>
      <c r="K924" s="375"/>
      <c r="L924" s="375"/>
    </row>
    <row r="925" spans="1:12" ht="15.75" customHeight="1">
      <c r="A925" s="375"/>
      <c r="B925" s="380"/>
      <c r="C925" s="375" t="s">
        <v>242</v>
      </c>
      <c r="D925" s="381"/>
      <c r="E925" s="375"/>
      <c r="F925" s="378"/>
      <c r="G925" s="382"/>
      <c r="H925" s="382"/>
      <c r="I925" s="382"/>
      <c r="J925" s="379"/>
      <c r="K925" s="375"/>
      <c r="L925" s="375"/>
    </row>
    <row r="926" spans="1:12" ht="15.75" customHeight="1">
      <c r="A926" s="375"/>
      <c r="B926" s="380"/>
      <c r="C926" s="375" t="s">
        <v>243</v>
      </c>
      <c r="D926" s="381"/>
      <c r="E926" s="375"/>
      <c r="F926" s="378"/>
      <c r="G926" s="382"/>
      <c r="H926" s="382"/>
      <c r="I926" s="382"/>
      <c r="J926" s="379"/>
      <c r="K926" s="375"/>
      <c r="L926" s="375"/>
    </row>
    <row r="927" spans="1:12" ht="15.75" customHeight="1">
      <c r="A927" s="375"/>
      <c r="B927" s="380"/>
      <c r="C927" s="375" t="s">
        <v>244</v>
      </c>
      <c r="D927" s="381"/>
      <c r="E927" s="375"/>
      <c r="F927" s="378"/>
      <c r="G927" s="382"/>
      <c r="H927" s="382"/>
      <c r="I927" s="382"/>
      <c r="J927" s="379"/>
      <c r="K927" s="375"/>
      <c r="L927" s="375"/>
    </row>
    <row r="928" spans="1:12" ht="15.75" customHeight="1">
      <c r="A928" s="375"/>
      <c r="B928" s="380"/>
      <c r="C928" s="375" t="s">
        <v>245</v>
      </c>
      <c r="D928" s="381"/>
      <c r="E928" s="375"/>
      <c r="F928" s="378"/>
      <c r="G928" s="382"/>
      <c r="H928" s="382"/>
      <c r="I928" s="382"/>
      <c r="J928" s="379"/>
      <c r="K928" s="375"/>
      <c r="L928" s="375"/>
    </row>
    <row r="929" spans="1:12" ht="15.75" customHeight="1">
      <c r="A929" s="375"/>
      <c r="B929" s="380"/>
      <c r="C929" s="375" t="s">
        <v>246</v>
      </c>
      <c r="D929" s="381"/>
      <c r="E929" s="375"/>
      <c r="F929" s="378"/>
      <c r="G929" s="382"/>
      <c r="H929" s="382"/>
      <c r="I929" s="382"/>
      <c r="J929" s="379"/>
      <c r="K929" s="375"/>
      <c r="L929" s="375"/>
    </row>
    <row r="930" spans="1:12" ht="15.75" customHeight="1">
      <c r="A930" s="375"/>
      <c r="B930" s="380"/>
      <c r="C930" s="375" t="s">
        <v>247</v>
      </c>
      <c r="D930" s="381"/>
      <c r="E930" s="375"/>
      <c r="F930" s="378"/>
      <c r="G930" s="382"/>
      <c r="H930" s="382"/>
      <c r="I930" s="382"/>
      <c r="J930" s="379"/>
      <c r="K930" s="375"/>
      <c r="L930" s="375"/>
    </row>
    <row r="931" spans="1:12" ht="15.75" customHeight="1">
      <c r="A931" s="375"/>
      <c r="B931" s="380"/>
      <c r="C931" s="375" t="s">
        <v>248</v>
      </c>
      <c r="D931" s="381"/>
      <c r="E931" s="375"/>
      <c r="F931" s="378"/>
      <c r="G931" s="382"/>
      <c r="H931" s="382"/>
      <c r="I931" s="382"/>
      <c r="J931" s="379"/>
      <c r="K931" s="375"/>
      <c r="L931" s="375"/>
    </row>
    <row r="932" spans="1:12" ht="15.75" customHeight="1">
      <c r="A932" s="375"/>
      <c r="B932" s="380"/>
      <c r="C932" s="375" t="s">
        <v>249</v>
      </c>
      <c r="D932" s="381"/>
      <c r="E932" s="375"/>
      <c r="F932" s="378"/>
      <c r="G932" s="382"/>
      <c r="H932" s="382"/>
      <c r="I932" s="382"/>
      <c r="J932" s="379"/>
      <c r="K932" s="375"/>
      <c r="L932" s="375"/>
    </row>
    <row r="933" spans="1:12" ht="15.75" customHeight="1">
      <c r="A933" s="375"/>
      <c r="B933" s="380"/>
      <c r="C933" s="375" t="s">
        <v>250</v>
      </c>
      <c r="D933" s="381"/>
      <c r="E933" s="375"/>
      <c r="F933" s="378"/>
      <c r="G933" s="382"/>
      <c r="H933" s="382"/>
      <c r="I933" s="382"/>
      <c r="J933" s="379"/>
      <c r="K933" s="375"/>
      <c r="L933" s="375"/>
    </row>
    <row r="934" spans="1:12" ht="15.75" customHeight="1">
      <c r="A934" s="375"/>
      <c r="B934" s="380"/>
      <c r="C934" s="375" t="s">
        <v>251</v>
      </c>
      <c r="D934" s="381"/>
      <c r="E934" s="375"/>
      <c r="F934" s="378"/>
      <c r="G934" s="382"/>
      <c r="H934" s="382"/>
      <c r="I934" s="382"/>
      <c r="J934" s="379"/>
      <c r="K934" s="375"/>
      <c r="L934" s="375"/>
    </row>
    <row r="935" spans="1:12" ht="15.75" customHeight="1">
      <c r="A935" s="375"/>
      <c r="B935" s="380"/>
      <c r="C935" s="375" t="s">
        <v>252</v>
      </c>
      <c r="D935" s="381"/>
      <c r="E935" s="375"/>
      <c r="F935" s="378"/>
      <c r="G935" s="382"/>
      <c r="H935" s="382"/>
      <c r="I935" s="382"/>
      <c r="J935" s="379"/>
      <c r="K935" s="375"/>
      <c r="L935" s="375"/>
    </row>
    <row r="936" spans="1:12" ht="15.75" customHeight="1">
      <c r="A936" s="375"/>
      <c r="B936" s="380"/>
      <c r="C936" s="375" t="s">
        <v>253</v>
      </c>
      <c r="D936" s="381"/>
      <c r="E936" s="375"/>
      <c r="F936" s="378"/>
      <c r="G936" s="382"/>
      <c r="H936" s="382"/>
      <c r="I936" s="382"/>
      <c r="J936" s="379"/>
      <c r="K936" s="375"/>
      <c r="L936" s="375"/>
    </row>
    <row r="937" spans="1:12" ht="15.75" customHeight="1">
      <c r="A937" s="375"/>
      <c r="B937" s="380"/>
      <c r="C937" s="375" t="s">
        <v>254</v>
      </c>
      <c r="D937" s="381"/>
      <c r="E937" s="375"/>
      <c r="F937" s="378"/>
      <c r="G937" s="382"/>
      <c r="H937" s="382"/>
      <c r="I937" s="382"/>
      <c r="J937" s="379"/>
      <c r="K937" s="375"/>
      <c r="L937" s="375"/>
    </row>
    <row r="938" spans="1:12" ht="15.75" customHeight="1">
      <c r="A938" s="375"/>
      <c r="B938" s="380"/>
      <c r="C938" s="375" t="s">
        <v>255</v>
      </c>
      <c r="D938" s="381"/>
      <c r="E938" s="375"/>
      <c r="F938" s="378"/>
      <c r="G938" s="382"/>
      <c r="H938" s="382"/>
      <c r="I938" s="382"/>
      <c r="J938" s="379"/>
      <c r="K938" s="375"/>
      <c r="L938" s="375"/>
    </row>
    <row r="939" spans="1:12" ht="15.75" customHeight="1">
      <c r="A939" s="375"/>
      <c r="B939" s="380"/>
      <c r="C939" s="375" t="s">
        <v>256</v>
      </c>
      <c r="D939" s="381"/>
      <c r="E939" s="375"/>
      <c r="F939" s="378"/>
      <c r="G939" s="382"/>
      <c r="H939" s="382"/>
      <c r="I939" s="382"/>
      <c r="J939" s="379"/>
      <c r="K939" s="375"/>
      <c r="L939" s="375"/>
    </row>
    <row r="940" spans="1:12" ht="15.75" customHeight="1">
      <c r="A940" s="375"/>
      <c r="B940" s="380"/>
      <c r="C940" s="375" t="s">
        <v>257</v>
      </c>
      <c r="D940" s="381"/>
      <c r="E940" s="375"/>
      <c r="F940" s="378"/>
      <c r="G940" s="382"/>
      <c r="H940" s="382"/>
      <c r="I940" s="382"/>
      <c r="J940" s="379"/>
      <c r="K940" s="375"/>
      <c r="L940" s="375"/>
    </row>
    <row r="941" spans="1:12" ht="15.75" customHeight="1">
      <c r="A941" s="375"/>
      <c r="B941" s="380"/>
      <c r="C941" s="375" t="s">
        <v>258</v>
      </c>
      <c r="D941" s="381"/>
      <c r="E941" s="375"/>
      <c r="F941" s="378"/>
      <c r="G941" s="382"/>
      <c r="H941" s="382"/>
      <c r="I941" s="382"/>
      <c r="J941" s="379"/>
      <c r="K941" s="375"/>
      <c r="L941" s="375"/>
    </row>
    <row r="942" spans="1:12" ht="15.75" customHeight="1">
      <c r="A942" s="375"/>
      <c r="B942" s="380"/>
      <c r="C942" s="375" t="s">
        <v>259</v>
      </c>
      <c r="D942" s="381"/>
      <c r="E942" s="375"/>
      <c r="F942" s="378"/>
      <c r="G942" s="382"/>
      <c r="H942" s="382"/>
      <c r="I942" s="382"/>
      <c r="J942" s="379"/>
      <c r="K942" s="375"/>
      <c r="L942" s="375"/>
    </row>
    <row r="943" spans="1:12" ht="15.75" customHeight="1">
      <c r="A943" s="375"/>
      <c r="B943" s="380"/>
      <c r="C943" s="375" t="s">
        <v>260</v>
      </c>
      <c r="D943" s="381"/>
      <c r="E943" s="375"/>
      <c r="F943" s="378"/>
      <c r="G943" s="382"/>
      <c r="H943" s="382"/>
      <c r="I943" s="382"/>
      <c r="J943" s="379"/>
      <c r="K943" s="375"/>
      <c r="L943" s="375"/>
    </row>
    <row r="944" spans="1:12" ht="15.75" customHeight="1">
      <c r="A944" s="375"/>
      <c r="B944" s="380"/>
      <c r="C944" s="375" t="s">
        <v>261</v>
      </c>
      <c r="D944" s="381"/>
      <c r="E944" s="375"/>
      <c r="F944" s="378"/>
      <c r="G944" s="382"/>
      <c r="H944" s="382"/>
      <c r="I944" s="382"/>
      <c r="J944" s="379"/>
      <c r="K944" s="375"/>
      <c r="L944" s="375"/>
    </row>
    <row r="945" spans="1:12" ht="15.75" customHeight="1">
      <c r="A945" s="375"/>
      <c r="B945" s="380"/>
      <c r="C945" s="375" t="s">
        <v>262</v>
      </c>
      <c r="D945" s="381"/>
      <c r="E945" s="375"/>
      <c r="F945" s="378"/>
      <c r="G945" s="382"/>
      <c r="H945" s="382"/>
      <c r="I945" s="382"/>
      <c r="J945" s="379"/>
      <c r="K945" s="375"/>
      <c r="L945" s="375"/>
    </row>
    <row r="946" spans="1:12" ht="15.75" customHeight="1">
      <c r="A946" s="375"/>
      <c r="B946" s="380"/>
      <c r="C946" s="375" t="s">
        <v>263</v>
      </c>
      <c r="D946" s="381"/>
      <c r="E946" s="375"/>
      <c r="F946" s="378"/>
      <c r="G946" s="382"/>
      <c r="H946" s="382"/>
      <c r="I946" s="382"/>
      <c r="J946" s="379"/>
      <c r="K946" s="375"/>
      <c r="L946" s="375"/>
    </row>
    <row r="947" spans="1:12" ht="15.75" customHeight="1">
      <c r="A947" s="375"/>
      <c r="B947" s="380"/>
      <c r="C947" s="375" t="s">
        <v>264</v>
      </c>
      <c r="D947" s="381"/>
      <c r="E947" s="375"/>
      <c r="F947" s="378"/>
      <c r="G947" s="382"/>
      <c r="H947" s="382"/>
      <c r="I947" s="382"/>
      <c r="J947" s="379"/>
      <c r="K947" s="375"/>
      <c r="L947" s="375"/>
    </row>
    <row r="948" spans="1:12" ht="15.75" customHeight="1">
      <c r="A948" s="375"/>
      <c r="B948" s="380"/>
      <c r="C948" s="375" t="s">
        <v>265</v>
      </c>
      <c r="D948" s="381"/>
      <c r="E948" s="375"/>
      <c r="F948" s="378"/>
      <c r="G948" s="382"/>
      <c r="H948" s="382"/>
      <c r="I948" s="382"/>
      <c r="J948" s="379"/>
      <c r="K948" s="375"/>
      <c r="L948" s="375"/>
    </row>
    <row r="949" spans="1:12" ht="15.75" customHeight="1">
      <c r="A949" s="375"/>
      <c r="B949" s="380"/>
      <c r="C949" s="375" t="s">
        <v>266</v>
      </c>
      <c r="D949" s="381"/>
      <c r="E949" s="375"/>
      <c r="F949" s="378"/>
      <c r="G949" s="382"/>
      <c r="H949" s="382"/>
      <c r="I949" s="382"/>
      <c r="J949" s="379"/>
      <c r="K949" s="375"/>
      <c r="L949" s="375"/>
    </row>
    <row r="950" spans="1:12" ht="15.75" customHeight="1">
      <c r="A950" s="375"/>
      <c r="B950" s="380"/>
      <c r="C950" s="375" t="s">
        <v>267</v>
      </c>
      <c r="D950" s="381"/>
      <c r="E950" s="375"/>
      <c r="F950" s="378"/>
      <c r="G950" s="382"/>
      <c r="H950" s="382"/>
      <c r="I950" s="382"/>
      <c r="J950" s="379"/>
      <c r="K950" s="375"/>
      <c r="L950" s="375"/>
    </row>
    <row r="951" spans="1:12" ht="15.75" customHeight="1">
      <c r="A951" s="375"/>
      <c r="B951" s="380"/>
      <c r="C951" s="375" t="s">
        <v>268</v>
      </c>
      <c r="D951" s="381"/>
      <c r="E951" s="375"/>
      <c r="F951" s="378"/>
      <c r="G951" s="382"/>
      <c r="H951" s="382"/>
      <c r="I951" s="382"/>
      <c r="J951" s="379"/>
      <c r="K951" s="375"/>
      <c r="L951" s="375"/>
    </row>
    <row r="952" spans="1:12" ht="15.75" customHeight="1">
      <c r="A952" s="375"/>
      <c r="B952" s="380"/>
      <c r="C952" s="375" t="s">
        <v>269</v>
      </c>
      <c r="D952" s="381"/>
      <c r="E952" s="375"/>
      <c r="F952" s="378"/>
      <c r="G952" s="382"/>
      <c r="H952" s="382"/>
      <c r="I952" s="382"/>
      <c r="J952" s="379"/>
      <c r="K952" s="375"/>
      <c r="L952" s="375"/>
    </row>
    <row r="953" spans="1:12" ht="15.75" customHeight="1">
      <c r="A953" s="375"/>
      <c r="B953" s="380"/>
      <c r="C953" s="375" t="s">
        <v>270</v>
      </c>
      <c r="D953" s="381"/>
      <c r="E953" s="375"/>
      <c r="F953" s="378"/>
      <c r="G953" s="382"/>
      <c r="H953" s="382"/>
      <c r="I953" s="382"/>
      <c r="J953" s="379"/>
      <c r="K953" s="375"/>
      <c r="L953" s="375"/>
    </row>
    <row r="954" spans="1:12" ht="15.75" customHeight="1">
      <c r="A954" s="375"/>
      <c r="B954" s="380"/>
      <c r="C954" s="375" t="s">
        <v>271</v>
      </c>
      <c r="D954" s="381"/>
      <c r="E954" s="375"/>
      <c r="F954" s="378"/>
      <c r="G954" s="382"/>
      <c r="H954" s="382"/>
      <c r="I954" s="382"/>
      <c r="J954" s="379"/>
      <c r="K954" s="375"/>
      <c r="L954" s="375"/>
    </row>
    <row r="955" spans="1:12" ht="15.75" customHeight="1">
      <c r="A955" s="375"/>
      <c r="B955" s="380"/>
      <c r="C955" s="375" t="s">
        <v>272</v>
      </c>
      <c r="D955" s="381"/>
      <c r="E955" s="375"/>
      <c r="F955" s="378"/>
      <c r="G955" s="382"/>
      <c r="H955" s="382"/>
      <c r="I955" s="382"/>
      <c r="J955" s="379"/>
      <c r="K955" s="375"/>
      <c r="L955" s="375"/>
    </row>
    <row r="956" spans="1:12" ht="15.75" customHeight="1">
      <c r="A956" s="375"/>
      <c r="B956" s="380"/>
      <c r="C956" s="375" t="s">
        <v>273</v>
      </c>
      <c r="D956" s="381"/>
      <c r="E956" s="375"/>
      <c r="F956" s="378"/>
      <c r="G956" s="382"/>
      <c r="H956" s="382"/>
      <c r="I956" s="382"/>
      <c r="J956" s="379"/>
      <c r="K956" s="375"/>
      <c r="L956" s="375"/>
    </row>
    <row r="957" spans="1:12" ht="15.75" customHeight="1">
      <c r="A957" s="375"/>
      <c r="B957" s="380"/>
      <c r="C957" s="375" t="s">
        <v>274</v>
      </c>
      <c r="D957" s="381"/>
      <c r="E957" s="375"/>
      <c r="F957" s="378"/>
      <c r="G957" s="382"/>
      <c r="H957" s="382"/>
      <c r="I957" s="382"/>
      <c r="J957" s="379"/>
      <c r="K957" s="375"/>
      <c r="L957" s="375"/>
    </row>
    <row r="958" spans="1:12" ht="15.75" customHeight="1">
      <c r="A958" s="375"/>
      <c r="B958" s="380"/>
      <c r="C958" s="375" t="s">
        <v>275</v>
      </c>
      <c r="D958" s="381"/>
      <c r="E958" s="375"/>
      <c r="F958" s="378"/>
      <c r="G958" s="382"/>
      <c r="H958" s="382"/>
      <c r="I958" s="382"/>
      <c r="J958" s="379"/>
      <c r="K958" s="375"/>
      <c r="L958" s="375"/>
    </row>
    <row r="959" spans="1:12" ht="15.75" customHeight="1">
      <c r="A959" s="375"/>
      <c r="B959" s="380"/>
      <c r="C959" s="375" t="s">
        <v>276</v>
      </c>
      <c r="D959" s="381"/>
      <c r="E959" s="375"/>
      <c r="F959" s="378"/>
      <c r="G959" s="382"/>
      <c r="H959" s="382"/>
      <c r="I959" s="382"/>
      <c r="J959" s="379"/>
      <c r="K959" s="375"/>
      <c r="L959" s="375"/>
    </row>
    <row r="960" spans="1:12" ht="15.75" customHeight="1">
      <c r="A960" s="375"/>
      <c r="B960" s="380"/>
      <c r="C960" s="375" t="s">
        <v>277</v>
      </c>
      <c r="D960" s="381"/>
      <c r="E960" s="375"/>
      <c r="F960" s="378"/>
      <c r="G960" s="382"/>
      <c r="H960" s="382"/>
      <c r="I960" s="382"/>
      <c r="J960" s="379"/>
      <c r="K960" s="375"/>
      <c r="L960" s="375"/>
    </row>
    <row r="961" spans="1:12" ht="15.75" customHeight="1">
      <c r="A961" s="375"/>
      <c r="B961" s="380"/>
      <c r="C961" s="375" t="s">
        <v>278</v>
      </c>
      <c r="D961" s="381"/>
      <c r="E961" s="375"/>
      <c r="F961" s="378"/>
      <c r="G961" s="382"/>
      <c r="H961" s="382"/>
      <c r="I961" s="382"/>
      <c r="J961" s="379"/>
      <c r="K961" s="375"/>
      <c r="L961" s="375"/>
    </row>
    <row r="962" spans="1:12" ht="15.75" customHeight="1">
      <c r="A962" s="375"/>
      <c r="B962" s="380"/>
      <c r="C962" s="375" t="s">
        <v>279</v>
      </c>
      <c r="D962" s="381"/>
      <c r="E962" s="375"/>
      <c r="F962" s="378"/>
      <c r="G962" s="382"/>
      <c r="H962" s="382"/>
      <c r="I962" s="382"/>
      <c r="J962" s="379"/>
      <c r="K962" s="375"/>
      <c r="L962" s="375"/>
    </row>
    <row r="963" spans="1:12" ht="15.75" customHeight="1">
      <c r="A963" s="375"/>
      <c r="B963" s="380"/>
      <c r="C963" s="375" t="s">
        <v>280</v>
      </c>
      <c r="D963" s="381"/>
      <c r="E963" s="375"/>
      <c r="F963" s="378"/>
      <c r="G963" s="382"/>
      <c r="H963" s="382"/>
      <c r="I963" s="382"/>
      <c r="J963" s="379"/>
      <c r="K963" s="375"/>
      <c r="L963" s="375"/>
    </row>
    <row r="964" spans="1:12" ht="15.75" customHeight="1">
      <c r="A964" s="375"/>
      <c r="B964" s="380"/>
      <c r="C964" s="375" t="s">
        <v>281</v>
      </c>
      <c r="D964" s="381"/>
      <c r="E964" s="375"/>
      <c r="F964" s="378"/>
      <c r="G964" s="382"/>
      <c r="H964" s="382"/>
      <c r="I964" s="382"/>
      <c r="J964" s="379"/>
      <c r="K964" s="375"/>
      <c r="L964" s="375"/>
    </row>
    <row r="965" spans="1:12" ht="15.75" customHeight="1">
      <c r="A965" s="375"/>
      <c r="B965" s="380"/>
      <c r="C965" s="375" t="s">
        <v>282</v>
      </c>
      <c r="D965" s="381"/>
      <c r="E965" s="375"/>
      <c r="F965" s="378"/>
      <c r="G965" s="382"/>
      <c r="H965" s="382"/>
      <c r="I965" s="382"/>
      <c r="J965" s="379"/>
      <c r="K965" s="375"/>
      <c r="L965" s="375"/>
    </row>
    <row r="966" spans="1:12" ht="15.75" customHeight="1">
      <c r="A966" s="375"/>
      <c r="B966" s="380"/>
      <c r="C966" s="375" t="s">
        <v>283</v>
      </c>
      <c r="D966" s="381"/>
      <c r="E966" s="375"/>
      <c r="F966" s="378"/>
      <c r="G966" s="382"/>
      <c r="H966" s="382"/>
      <c r="I966" s="382"/>
      <c r="J966" s="379"/>
      <c r="K966" s="375"/>
      <c r="L966" s="375"/>
    </row>
    <row r="967" spans="1:12" ht="15.75" customHeight="1">
      <c r="A967" s="375"/>
      <c r="B967" s="380"/>
      <c r="C967" s="375" t="s">
        <v>284</v>
      </c>
      <c r="D967" s="381"/>
      <c r="E967" s="375"/>
      <c r="F967" s="378"/>
      <c r="G967" s="382"/>
      <c r="H967" s="382"/>
      <c r="I967" s="382"/>
      <c r="J967" s="379"/>
      <c r="K967" s="375"/>
      <c r="L967" s="375"/>
    </row>
    <row r="968" spans="1:12" ht="15.75" customHeight="1">
      <c r="A968" s="375"/>
      <c r="B968" s="380"/>
      <c r="C968" s="375" t="s">
        <v>285</v>
      </c>
      <c r="D968" s="381"/>
      <c r="E968" s="375"/>
      <c r="F968" s="378"/>
      <c r="G968" s="382"/>
      <c r="H968" s="382"/>
      <c r="I968" s="382"/>
      <c r="J968" s="379"/>
      <c r="K968" s="375"/>
      <c r="L968" s="375"/>
    </row>
    <row r="969" spans="1:12" ht="15.75" customHeight="1">
      <c r="A969" s="375"/>
      <c r="B969" s="380"/>
      <c r="C969" s="375" t="s">
        <v>286</v>
      </c>
      <c r="D969" s="381"/>
      <c r="E969" s="375"/>
      <c r="F969" s="378"/>
      <c r="G969" s="382"/>
      <c r="H969" s="382"/>
      <c r="I969" s="382"/>
      <c r="J969" s="379"/>
      <c r="K969" s="375"/>
      <c r="L969" s="375"/>
    </row>
    <row r="970" spans="1:12" ht="15.75" customHeight="1">
      <c r="A970" s="375"/>
      <c r="B970" s="380"/>
      <c r="C970" s="375" t="s">
        <v>287</v>
      </c>
      <c r="D970" s="381"/>
      <c r="E970" s="375"/>
      <c r="F970" s="378"/>
      <c r="G970" s="382"/>
      <c r="H970" s="382"/>
      <c r="I970" s="382"/>
      <c r="J970" s="379"/>
      <c r="K970" s="375"/>
      <c r="L970" s="375"/>
    </row>
    <row r="971" spans="1:12" ht="15.75" customHeight="1">
      <c r="A971" s="375"/>
      <c r="B971" s="380"/>
      <c r="C971" s="375" t="s">
        <v>288</v>
      </c>
      <c r="D971" s="381"/>
      <c r="E971" s="375"/>
      <c r="F971" s="378"/>
      <c r="G971" s="382"/>
      <c r="H971" s="382"/>
      <c r="I971" s="382"/>
      <c r="J971" s="379"/>
      <c r="K971" s="375"/>
      <c r="L971" s="375"/>
    </row>
    <row r="972" spans="1:12" ht="15.75" customHeight="1">
      <c r="A972" s="375"/>
      <c r="B972" s="380"/>
      <c r="C972" s="375" t="s">
        <v>289</v>
      </c>
      <c r="D972" s="381"/>
      <c r="E972" s="375"/>
      <c r="F972" s="378"/>
      <c r="G972" s="382"/>
      <c r="H972" s="382"/>
      <c r="I972" s="382"/>
      <c r="J972" s="379"/>
      <c r="K972" s="375"/>
      <c r="L972" s="375"/>
    </row>
    <row r="973" spans="1:12" ht="15.75" customHeight="1">
      <c r="A973" s="375"/>
      <c r="B973" s="380"/>
      <c r="C973" s="375" t="s">
        <v>290</v>
      </c>
      <c r="D973" s="381"/>
      <c r="E973" s="375"/>
      <c r="F973" s="378"/>
      <c r="G973" s="382"/>
      <c r="H973" s="382"/>
      <c r="I973" s="382"/>
      <c r="J973" s="379"/>
      <c r="K973" s="375"/>
      <c r="L973" s="375"/>
    </row>
    <row r="974" spans="1:12" ht="15.75" customHeight="1">
      <c r="A974" s="375"/>
      <c r="B974" s="380"/>
      <c r="C974" s="375" t="s">
        <v>291</v>
      </c>
      <c r="D974" s="381"/>
      <c r="E974" s="375"/>
      <c r="F974" s="378"/>
      <c r="G974" s="382"/>
      <c r="H974" s="382"/>
      <c r="I974" s="382"/>
      <c r="J974" s="379"/>
      <c r="K974" s="375"/>
      <c r="L974" s="375"/>
    </row>
    <row r="975" spans="1:12" ht="15.75" customHeight="1">
      <c r="A975" s="375"/>
      <c r="B975" s="380"/>
      <c r="C975" s="375" t="s">
        <v>292</v>
      </c>
      <c r="D975" s="381"/>
      <c r="E975" s="375"/>
      <c r="F975" s="378"/>
      <c r="G975" s="382"/>
      <c r="H975" s="382"/>
      <c r="I975" s="382"/>
      <c r="J975" s="379"/>
      <c r="K975" s="375"/>
      <c r="L975" s="375"/>
    </row>
    <row r="976" spans="1:12" ht="15.75" customHeight="1">
      <c r="A976" s="375"/>
      <c r="B976" s="380"/>
      <c r="C976" s="375" t="s">
        <v>293</v>
      </c>
      <c r="D976" s="381"/>
      <c r="E976" s="375"/>
      <c r="F976" s="378"/>
      <c r="G976" s="382"/>
      <c r="H976" s="382"/>
      <c r="I976" s="382"/>
      <c r="J976" s="379"/>
      <c r="K976" s="375"/>
      <c r="L976" s="375"/>
    </row>
    <row r="977" spans="1:12" ht="15.75" customHeight="1">
      <c r="A977" s="375"/>
      <c r="B977" s="380"/>
      <c r="C977" s="375" t="s">
        <v>294</v>
      </c>
      <c r="D977" s="381"/>
      <c r="E977" s="375"/>
      <c r="F977" s="378"/>
      <c r="G977" s="382"/>
      <c r="H977" s="382"/>
      <c r="I977" s="382"/>
      <c r="J977" s="379"/>
      <c r="K977" s="375"/>
      <c r="L977" s="375"/>
    </row>
    <row r="978" spans="1:12" ht="15.75" customHeight="1">
      <c r="A978" s="375"/>
      <c r="B978" s="380"/>
      <c r="C978" s="375" t="s">
        <v>295</v>
      </c>
      <c r="D978" s="381"/>
      <c r="E978" s="375"/>
      <c r="F978" s="378"/>
      <c r="G978" s="382"/>
      <c r="H978" s="382"/>
      <c r="I978" s="382"/>
      <c r="J978" s="379"/>
      <c r="K978" s="375"/>
      <c r="L978" s="375"/>
    </row>
    <row r="979" spans="1:12" ht="15.75" customHeight="1">
      <c r="A979" s="375"/>
      <c r="B979" s="380"/>
      <c r="C979" s="375" t="s">
        <v>296</v>
      </c>
      <c r="D979" s="381"/>
      <c r="E979" s="375"/>
      <c r="F979" s="378"/>
      <c r="G979" s="382"/>
      <c r="H979" s="382"/>
      <c r="I979" s="382"/>
      <c r="J979" s="379"/>
      <c r="K979" s="375"/>
      <c r="L979" s="375"/>
    </row>
    <row r="980" spans="1:12" ht="15.75" customHeight="1">
      <c r="A980" s="375"/>
      <c r="B980" s="380"/>
      <c r="C980" s="375" t="s">
        <v>297</v>
      </c>
      <c r="D980" s="381"/>
      <c r="E980" s="375"/>
      <c r="F980" s="378"/>
      <c r="G980" s="382"/>
      <c r="H980" s="382"/>
      <c r="I980" s="382"/>
      <c r="J980" s="379"/>
      <c r="K980" s="375"/>
      <c r="L980" s="375"/>
    </row>
    <row r="981" spans="1:12" ht="15.75" customHeight="1">
      <c r="A981" s="375"/>
      <c r="B981" s="380"/>
      <c r="C981" s="375" t="s">
        <v>298</v>
      </c>
      <c r="D981" s="381"/>
      <c r="E981" s="375"/>
      <c r="F981" s="378"/>
      <c r="G981" s="382"/>
      <c r="H981" s="382"/>
      <c r="I981" s="382"/>
      <c r="J981" s="379"/>
      <c r="K981" s="375"/>
      <c r="L981" s="375"/>
    </row>
    <row r="982" spans="1:12" ht="15.75" customHeight="1">
      <c r="A982" s="375"/>
      <c r="B982" s="380"/>
      <c r="C982" s="375" t="s">
        <v>299</v>
      </c>
      <c r="D982" s="381"/>
      <c r="E982" s="375"/>
      <c r="F982" s="378"/>
      <c r="G982" s="382"/>
      <c r="H982" s="382"/>
      <c r="I982" s="382"/>
      <c r="J982" s="379"/>
      <c r="K982" s="375"/>
      <c r="L982" s="375"/>
    </row>
    <row r="983" spans="1:12" ht="15.75" customHeight="1">
      <c r="A983" s="375"/>
      <c r="B983" s="380"/>
      <c r="C983" s="375" t="s">
        <v>300</v>
      </c>
      <c r="D983" s="381"/>
      <c r="E983" s="375"/>
      <c r="F983" s="378"/>
      <c r="G983" s="382"/>
      <c r="H983" s="382"/>
      <c r="I983" s="382"/>
      <c r="J983" s="379"/>
      <c r="K983" s="375"/>
      <c r="L983" s="375"/>
    </row>
    <row r="984" spans="1:12" ht="15.75" customHeight="1">
      <c r="A984" s="375"/>
      <c r="B984" s="380"/>
      <c r="C984" s="375" t="s">
        <v>301</v>
      </c>
      <c r="D984" s="381"/>
      <c r="E984" s="375"/>
      <c r="F984" s="378"/>
      <c r="G984" s="382"/>
      <c r="H984" s="382"/>
      <c r="I984" s="382"/>
      <c r="J984" s="379"/>
      <c r="K984" s="375"/>
      <c r="L984" s="375"/>
    </row>
    <row r="985" spans="1:12" ht="15.75" customHeight="1">
      <c r="A985" s="375"/>
      <c r="B985" s="380"/>
      <c r="C985" s="375" t="s">
        <v>302</v>
      </c>
      <c r="D985" s="381"/>
      <c r="E985" s="375"/>
      <c r="F985" s="378"/>
      <c r="G985" s="382"/>
      <c r="H985" s="382"/>
      <c r="I985" s="382"/>
      <c r="J985" s="379"/>
      <c r="K985" s="375"/>
      <c r="L985" s="375"/>
    </row>
    <row r="986" spans="1:12" ht="15.75" customHeight="1">
      <c r="A986" s="375"/>
      <c r="B986" s="380"/>
      <c r="C986" s="375" t="s">
        <v>303</v>
      </c>
      <c r="D986" s="381"/>
      <c r="E986" s="375"/>
      <c r="F986" s="378"/>
      <c r="G986" s="382"/>
      <c r="H986" s="382"/>
      <c r="I986" s="382"/>
      <c r="J986" s="379"/>
      <c r="K986" s="375"/>
      <c r="L986" s="375"/>
    </row>
    <row r="987" spans="1:12" ht="15.75" customHeight="1">
      <c r="A987" s="375"/>
      <c r="B987" s="380"/>
      <c r="C987" s="375" t="s">
        <v>304</v>
      </c>
      <c r="D987" s="381"/>
      <c r="E987" s="375"/>
      <c r="F987" s="378"/>
      <c r="G987" s="382"/>
      <c r="H987" s="382"/>
      <c r="I987" s="382"/>
      <c r="J987" s="379"/>
      <c r="K987" s="375"/>
      <c r="L987" s="375"/>
    </row>
    <row r="988" spans="1:12" ht="15.75" customHeight="1">
      <c r="A988" s="375"/>
      <c r="B988" s="380"/>
      <c r="C988" s="375" t="s">
        <v>305</v>
      </c>
      <c r="D988" s="381"/>
      <c r="E988" s="375"/>
      <c r="F988" s="378"/>
      <c r="G988" s="382"/>
      <c r="H988" s="382"/>
      <c r="I988" s="382"/>
      <c r="J988" s="379"/>
      <c r="K988" s="375"/>
      <c r="L988" s="375"/>
    </row>
    <row r="989" spans="1:12" ht="15.75" customHeight="1">
      <c r="A989" s="375"/>
      <c r="B989" s="380"/>
      <c r="C989" s="375" t="s">
        <v>306</v>
      </c>
      <c r="D989" s="381"/>
      <c r="E989" s="375"/>
      <c r="F989" s="378"/>
      <c r="G989" s="382"/>
      <c r="H989" s="382"/>
      <c r="I989" s="382"/>
      <c r="J989" s="379"/>
      <c r="K989" s="375"/>
      <c r="L989" s="375"/>
    </row>
    <row r="990" spans="1:12" ht="15.75" customHeight="1">
      <c r="A990" s="375"/>
      <c r="B990" s="380"/>
      <c r="C990" s="375" t="s">
        <v>307</v>
      </c>
      <c r="D990" s="381"/>
      <c r="E990" s="375"/>
      <c r="F990" s="378"/>
      <c r="G990" s="382"/>
      <c r="H990" s="382"/>
      <c r="I990" s="382"/>
      <c r="J990" s="379"/>
      <c r="K990" s="375"/>
      <c r="L990" s="375"/>
    </row>
    <row r="991" spans="1:12" ht="15.75" customHeight="1">
      <c r="A991" s="375"/>
      <c r="B991" s="380"/>
      <c r="C991" s="375" t="s">
        <v>308</v>
      </c>
      <c r="D991" s="381"/>
      <c r="E991" s="375"/>
      <c r="F991" s="378"/>
      <c r="G991" s="382"/>
      <c r="H991" s="382"/>
      <c r="I991" s="382"/>
      <c r="J991" s="379"/>
      <c r="K991" s="375"/>
      <c r="L991" s="375"/>
    </row>
    <row r="992" spans="1:12" ht="15.75" customHeight="1">
      <c r="A992" s="375"/>
      <c r="B992" s="380"/>
      <c r="C992" s="375" t="s">
        <v>309</v>
      </c>
      <c r="D992" s="381"/>
      <c r="E992" s="375"/>
      <c r="F992" s="378"/>
      <c r="G992" s="382"/>
      <c r="H992" s="382"/>
      <c r="I992" s="382"/>
      <c r="J992" s="379"/>
      <c r="K992" s="375"/>
      <c r="L992" s="375"/>
    </row>
    <row r="993" spans="1:12" ht="15.75" customHeight="1">
      <c r="A993" s="375"/>
      <c r="B993" s="380"/>
      <c r="C993" s="375" t="s">
        <v>310</v>
      </c>
      <c r="D993" s="381"/>
      <c r="E993" s="375"/>
      <c r="F993" s="378"/>
      <c r="G993" s="382"/>
      <c r="H993" s="382"/>
      <c r="I993" s="382"/>
      <c r="J993" s="379"/>
      <c r="K993" s="375"/>
      <c r="L993" s="375"/>
    </row>
    <row r="994" spans="1:12" ht="15.75" customHeight="1">
      <c r="A994" s="375"/>
      <c r="B994" s="380"/>
      <c r="C994" s="375" t="s">
        <v>311</v>
      </c>
      <c r="D994" s="381"/>
      <c r="E994" s="375"/>
      <c r="F994" s="378"/>
      <c r="G994" s="382"/>
      <c r="H994" s="382"/>
      <c r="I994" s="382"/>
      <c r="J994" s="379"/>
      <c r="K994" s="375"/>
      <c r="L994" s="375"/>
    </row>
    <row r="995" spans="1:12" ht="15.75" customHeight="1">
      <c r="A995" s="375"/>
      <c r="B995" s="380"/>
      <c r="C995" s="375" t="s">
        <v>312</v>
      </c>
      <c r="D995" s="381"/>
      <c r="E995" s="375"/>
      <c r="F995" s="378"/>
      <c r="G995" s="382"/>
      <c r="H995" s="382"/>
      <c r="I995" s="382"/>
      <c r="J995" s="379"/>
      <c r="K995" s="375"/>
      <c r="L995" s="375"/>
    </row>
    <row r="996" spans="1:12" ht="15.75" customHeight="1">
      <c r="A996" s="375"/>
      <c r="B996" s="380"/>
      <c r="C996" s="375" t="s">
        <v>313</v>
      </c>
      <c r="D996" s="381"/>
      <c r="E996" s="375"/>
      <c r="F996" s="378"/>
      <c r="G996" s="382"/>
      <c r="H996" s="382"/>
      <c r="I996" s="382"/>
      <c r="J996" s="379"/>
      <c r="K996" s="375"/>
      <c r="L996" s="375"/>
    </row>
    <row r="997" spans="1:12" ht="15.75" customHeight="1">
      <c r="A997" s="375"/>
      <c r="B997" s="380"/>
      <c r="C997" s="375" t="s">
        <v>314</v>
      </c>
      <c r="D997" s="381"/>
      <c r="E997" s="375"/>
      <c r="F997" s="378"/>
      <c r="G997" s="382"/>
      <c r="H997" s="382"/>
      <c r="I997" s="382"/>
      <c r="J997" s="379"/>
      <c r="K997" s="375"/>
      <c r="L997" s="375"/>
    </row>
    <row r="998" spans="1:12" ht="15.75" customHeight="1">
      <c r="A998" s="375"/>
      <c r="B998" s="380"/>
      <c r="C998" s="375" t="s">
        <v>315</v>
      </c>
      <c r="D998" s="381"/>
      <c r="E998" s="375"/>
      <c r="F998" s="378"/>
      <c r="G998" s="382"/>
      <c r="H998" s="382"/>
      <c r="I998" s="382"/>
      <c r="J998" s="379"/>
      <c r="K998" s="375"/>
      <c r="L998" s="375"/>
    </row>
    <row r="999" spans="1:12" ht="15.75" customHeight="1">
      <c r="A999" s="375"/>
      <c r="B999" s="380"/>
      <c r="C999" s="375" t="s">
        <v>316</v>
      </c>
      <c r="D999" s="381"/>
      <c r="E999" s="375"/>
      <c r="F999" s="378"/>
      <c r="G999" s="382"/>
      <c r="H999" s="382"/>
      <c r="I999" s="382"/>
      <c r="J999" s="379"/>
      <c r="K999" s="375"/>
      <c r="L999" s="375"/>
    </row>
    <row r="1000" spans="1:12" ht="15.75" customHeight="1">
      <c r="A1000" s="375"/>
      <c r="B1000" s="380"/>
      <c r="C1000" s="375" t="s">
        <v>317</v>
      </c>
      <c r="D1000" s="381"/>
      <c r="E1000" s="375"/>
      <c r="F1000" s="378"/>
      <c r="G1000" s="382"/>
      <c r="H1000" s="382"/>
      <c r="I1000" s="382"/>
      <c r="J1000" s="379"/>
      <c r="K1000" s="375"/>
      <c r="L1000" s="375"/>
    </row>
    <row r="1001" spans="1:12" ht="15.75" customHeight="1">
      <c r="A1001" s="375"/>
      <c r="B1001" s="380"/>
      <c r="C1001" s="375" t="s">
        <v>318</v>
      </c>
      <c r="D1001" s="381"/>
      <c r="E1001" s="375"/>
      <c r="F1001" s="378"/>
      <c r="G1001" s="382"/>
      <c r="H1001" s="382"/>
      <c r="I1001" s="382"/>
      <c r="J1001" s="379"/>
      <c r="K1001" s="375"/>
      <c r="L1001" s="375"/>
    </row>
    <row r="1002" spans="1:12" ht="15.75" customHeight="1">
      <c r="A1002" s="375"/>
      <c r="B1002" s="380"/>
      <c r="C1002" s="375" t="s">
        <v>319</v>
      </c>
      <c r="D1002" s="381"/>
      <c r="E1002" s="375"/>
      <c r="F1002" s="378"/>
      <c r="G1002" s="382"/>
      <c r="H1002" s="382"/>
      <c r="I1002" s="382"/>
      <c r="J1002" s="379"/>
      <c r="K1002" s="375"/>
      <c r="L1002" s="375"/>
    </row>
    <row r="1003" spans="1:12" ht="15.75" customHeight="1">
      <c r="A1003" s="375"/>
      <c r="B1003" s="380"/>
      <c r="C1003" s="375" t="s">
        <v>320</v>
      </c>
      <c r="D1003" s="381"/>
      <c r="E1003" s="375"/>
      <c r="F1003" s="378"/>
      <c r="G1003" s="382"/>
      <c r="H1003" s="382"/>
      <c r="I1003" s="382"/>
      <c r="J1003" s="379"/>
      <c r="K1003" s="375"/>
      <c r="L1003" s="375"/>
    </row>
    <row r="1004" spans="1:12" ht="15.75" customHeight="1">
      <c r="A1004" s="375"/>
      <c r="B1004" s="380"/>
      <c r="C1004" s="375" t="s">
        <v>321</v>
      </c>
      <c r="D1004" s="381"/>
      <c r="E1004" s="375"/>
      <c r="F1004" s="378"/>
      <c r="G1004" s="382"/>
      <c r="H1004" s="382"/>
      <c r="I1004" s="382"/>
      <c r="J1004" s="379"/>
      <c r="K1004" s="375"/>
      <c r="L1004" s="375"/>
    </row>
    <row r="1005" spans="1:12" ht="15.75" customHeight="1">
      <c r="A1005" s="375"/>
      <c r="B1005" s="380"/>
      <c r="C1005" s="375" t="s">
        <v>322</v>
      </c>
      <c r="D1005" s="381"/>
      <c r="E1005" s="375"/>
      <c r="F1005" s="378"/>
      <c r="G1005" s="382"/>
      <c r="H1005" s="382"/>
      <c r="I1005" s="382"/>
      <c r="J1005" s="379"/>
      <c r="K1005" s="375"/>
      <c r="L1005" s="375"/>
    </row>
    <row r="1006" spans="1:12" ht="15.75" customHeight="1">
      <c r="A1006" s="375"/>
      <c r="B1006" s="380"/>
      <c r="C1006" s="375" t="s">
        <v>323</v>
      </c>
      <c r="D1006" s="381"/>
      <c r="E1006" s="375"/>
      <c r="F1006" s="378"/>
      <c r="G1006" s="382"/>
      <c r="H1006" s="382"/>
      <c r="I1006" s="382"/>
      <c r="J1006" s="379"/>
      <c r="K1006" s="375"/>
      <c r="L1006" s="375"/>
    </row>
    <row r="1007" spans="1:12" ht="15.75" customHeight="1">
      <c r="A1007" s="375"/>
      <c r="B1007" s="380"/>
      <c r="C1007" s="375" t="s">
        <v>324</v>
      </c>
      <c r="D1007" s="381"/>
      <c r="E1007" s="375"/>
      <c r="F1007" s="378"/>
      <c r="G1007" s="382"/>
      <c r="H1007" s="382"/>
      <c r="I1007" s="382"/>
      <c r="J1007" s="379"/>
      <c r="K1007" s="375"/>
      <c r="L1007" s="375"/>
    </row>
    <row r="1008" spans="1:12" ht="15.75" customHeight="1">
      <c r="A1008" s="375"/>
      <c r="B1008" s="380"/>
      <c r="C1008" s="375" t="s">
        <v>325</v>
      </c>
      <c r="D1008" s="381"/>
      <c r="E1008" s="375"/>
      <c r="F1008" s="378"/>
      <c r="G1008" s="382"/>
      <c r="H1008" s="382"/>
      <c r="I1008" s="382"/>
      <c r="J1008" s="379"/>
      <c r="K1008" s="375"/>
      <c r="L1008" s="375"/>
    </row>
    <row r="1009" spans="1:12" ht="15.75" customHeight="1">
      <c r="A1009" s="375"/>
      <c r="B1009" s="380"/>
      <c r="C1009" s="375" t="s">
        <v>326</v>
      </c>
      <c r="D1009" s="381"/>
      <c r="E1009" s="375"/>
      <c r="F1009" s="378"/>
      <c r="G1009" s="382"/>
      <c r="H1009" s="382"/>
      <c r="I1009" s="382"/>
      <c r="J1009" s="379"/>
      <c r="K1009" s="375"/>
      <c r="L1009" s="375"/>
    </row>
    <row r="1010" spans="1:12" ht="15.75" customHeight="1">
      <c r="A1010" s="375"/>
      <c r="B1010" s="380"/>
      <c r="C1010" s="375" t="s">
        <v>327</v>
      </c>
      <c r="D1010" s="381"/>
      <c r="E1010" s="375"/>
      <c r="F1010" s="378"/>
      <c r="G1010" s="382"/>
      <c r="H1010" s="382"/>
      <c r="I1010" s="382"/>
      <c r="J1010" s="379"/>
      <c r="K1010" s="375"/>
      <c r="L1010" s="375"/>
    </row>
    <row r="1011" spans="1:12" ht="15.75" customHeight="1">
      <c r="A1011" s="375"/>
      <c r="B1011" s="380"/>
      <c r="C1011" s="375" t="s">
        <v>328</v>
      </c>
      <c r="D1011" s="381"/>
      <c r="E1011" s="375"/>
      <c r="F1011" s="378"/>
      <c r="G1011" s="382"/>
      <c r="H1011" s="382"/>
      <c r="I1011" s="382"/>
      <c r="J1011" s="379"/>
      <c r="K1011" s="375"/>
      <c r="L1011" s="375"/>
    </row>
    <row r="1012" spans="1:12" ht="15.75" customHeight="1">
      <c r="A1012" s="375"/>
      <c r="B1012" s="380"/>
      <c r="C1012" s="375" t="s">
        <v>329</v>
      </c>
      <c r="D1012" s="381"/>
      <c r="E1012" s="375"/>
      <c r="F1012" s="378"/>
      <c r="G1012" s="382"/>
      <c r="H1012" s="382"/>
      <c r="I1012" s="382"/>
      <c r="J1012" s="379"/>
      <c r="K1012" s="375"/>
      <c r="L1012" s="375"/>
    </row>
    <row r="1013" spans="1:12" ht="15.75" customHeight="1">
      <c r="A1013" s="375"/>
      <c r="B1013" s="380"/>
      <c r="C1013" s="375" t="s">
        <v>330</v>
      </c>
      <c r="D1013" s="381"/>
      <c r="E1013" s="375"/>
      <c r="F1013" s="378"/>
      <c r="G1013" s="382"/>
      <c r="H1013" s="382"/>
      <c r="I1013" s="382"/>
      <c r="J1013" s="379"/>
      <c r="K1013" s="375"/>
      <c r="L1013" s="375"/>
    </row>
    <row r="1014" spans="1:12" ht="15.75" customHeight="1">
      <c r="A1014" s="375"/>
      <c r="B1014" s="380"/>
      <c r="C1014" s="375" t="s">
        <v>331</v>
      </c>
      <c r="D1014" s="381"/>
      <c r="E1014" s="375"/>
      <c r="F1014" s="378"/>
      <c r="G1014" s="382"/>
      <c r="H1014" s="382"/>
      <c r="I1014" s="382"/>
      <c r="J1014" s="379"/>
      <c r="K1014" s="375"/>
      <c r="L1014" s="375"/>
    </row>
    <row r="1015" spans="1:12" ht="15.75" customHeight="1">
      <c r="A1015" s="375"/>
      <c r="B1015" s="380"/>
      <c r="C1015" s="375" t="s">
        <v>332</v>
      </c>
      <c r="D1015" s="381"/>
      <c r="E1015" s="375"/>
      <c r="F1015" s="378"/>
      <c r="G1015" s="382"/>
      <c r="H1015" s="382"/>
      <c r="I1015" s="382"/>
      <c r="J1015" s="379"/>
      <c r="K1015" s="375"/>
      <c r="L1015" s="375"/>
    </row>
    <row r="1016" spans="1:12" ht="15.75" customHeight="1">
      <c r="A1016" s="375"/>
      <c r="B1016" s="380"/>
      <c r="C1016" s="375" t="s">
        <v>333</v>
      </c>
      <c r="D1016" s="381"/>
      <c r="E1016" s="375"/>
      <c r="F1016" s="378"/>
      <c r="G1016" s="382"/>
      <c r="H1016" s="382"/>
      <c r="I1016" s="382"/>
      <c r="J1016" s="379"/>
      <c r="K1016" s="375"/>
      <c r="L1016" s="375"/>
    </row>
    <row r="1017" spans="1:12" ht="15.75" customHeight="1">
      <c r="A1017" s="375"/>
      <c r="B1017" s="380"/>
      <c r="C1017" s="375" t="s">
        <v>334</v>
      </c>
      <c r="D1017" s="381"/>
      <c r="E1017" s="375"/>
      <c r="F1017" s="378"/>
      <c r="G1017" s="382"/>
      <c r="H1017" s="382"/>
      <c r="I1017" s="382"/>
      <c r="J1017" s="379"/>
      <c r="K1017" s="375"/>
      <c r="L1017" s="375"/>
    </row>
    <row r="1018" spans="1:12" ht="15.75" customHeight="1">
      <c r="A1018" s="375"/>
      <c r="B1018" s="380"/>
      <c r="C1018" s="375" t="s">
        <v>335</v>
      </c>
      <c r="D1018" s="381"/>
      <c r="E1018" s="375"/>
      <c r="F1018" s="378"/>
      <c r="G1018" s="382"/>
      <c r="H1018" s="382"/>
      <c r="I1018" s="382"/>
      <c r="J1018" s="379"/>
      <c r="K1018" s="375"/>
      <c r="L1018" s="375"/>
    </row>
    <row r="1019" spans="1:12" ht="15.75" customHeight="1">
      <c r="A1019" s="375"/>
      <c r="B1019" s="380"/>
      <c r="C1019" s="375" t="s">
        <v>336</v>
      </c>
      <c r="D1019" s="381"/>
      <c r="E1019" s="375"/>
      <c r="F1019" s="378"/>
      <c r="G1019" s="382"/>
      <c r="H1019" s="382"/>
      <c r="I1019" s="382"/>
      <c r="J1019" s="379"/>
      <c r="K1019" s="375"/>
      <c r="L1019" s="375"/>
    </row>
    <row r="1020" spans="1:12" ht="15.75" customHeight="1">
      <c r="A1020" s="375"/>
      <c r="B1020" s="380"/>
      <c r="C1020" s="375" t="s">
        <v>337</v>
      </c>
      <c r="D1020" s="381"/>
      <c r="E1020" s="375"/>
      <c r="F1020" s="378"/>
      <c r="G1020" s="382"/>
      <c r="H1020" s="382"/>
      <c r="I1020" s="382"/>
      <c r="J1020" s="379"/>
      <c r="K1020" s="375"/>
      <c r="L1020" s="375"/>
    </row>
    <row r="1021" spans="1:12" ht="15.75" customHeight="1">
      <c r="A1021" s="375"/>
      <c r="B1021" s="380"/>
      <c r="C1021" s="375" t="s">
        <v>338</v>
      </c>
      <c r="D1021" s="381"/>
      <c r="E1021" s="375"/>
      <c r="F1021" s="378"/>
      <c r="G1021" s="382"/>
      <c r="H1021" s="382"/>
      <c r="I1021" s="382"/>
      <c r="J1021" s="379"/>
      <c r="K1021" s="375"/>
      <c r="L1021" s="375"/>
    </row>
    <row r="1022" spans="1:12" ht="15.75" customHeight="1">
      <c r="A1022" s="375"/>
      <c r="B1022" s="380"/>
      <c r="C1022" s="375" t="s">
        <v>339</v>
      </c>
      <c r="D1022" s="381"/>
      <c r="E1022" s="375"/>
      <c r="F1022" s="378"/>
      <c r="G1022" s="382"/>
      <c r="H1022" s="382"/>
      <c r="I1022" s="382"/>
      <c r="J1022" s="379"/>
      <c r="K1022" s="375"/>
      <c r="L1022" s="375"/>
    </row>
    <row r="1023" spans="1:12" ht="15.75" customHeight="1">
      <c r="A1023" s="375"/>
      <c r="B1023" s="380"/>
      <c r="C1023" s="375" t="s">
        <v>340</v>
      </c>
      <c r="D1023" s="381"/>
      <c r="E1023" s="375"/>
      <c r="F1023" s="378"/>
      <c r="G1023" s="382"/>
      <c r="H1023" s="382"/>
      <c r="I1023" s="382"/>
      <c r="J1023" s="379"/>
      <c r="K1023" s="375"/>
      <c r="L1023" s="375"/>
    </row>
    <row r="1024" spans="1:12" ht="15.75" customHeight="1">
      <c r="A1024" s="375"/>
      <c r="B1024" s="380"/>
      <c r="C1024" s="375" t="s">
        <v>341</v>
      </c>
      <c r="D1024" s="381"/>
      <c r="E1024" s="375"/>
      <c r="F1024" s="378"/>
      <c r="G1024" s="382"/>
      <c r="H1024" s="382"/>
      <c r="I1024" s="382"/>
      <c r="J1024" s="379"/>
      <c r="K1024" s="375"/>
      <c r="L1024" s="375"/>
    </row>
    <row r="1025" spans="1:12" ht="15.75" customHeight="1">
      <c r="A1025" s="375"/>
      <c r="B1025" s="380"/>
      <c r="C1025" s="375" t="s">
        <v>342</v>
      </c>
      <c r="D1025" s="381"/>
      <c r="E1025" s="375"/>
      <c r="F1025" s="378"/>
      <c r="G1025" s="382"/>
      <c r="H1025" s="382"/>
      <c r="I1025" s="382"/>
      <c r="J1025" s="379"/>
      <c r="K1025" s="375"/>
      <c r="L1025" s="375"/>
    </row>
    <row r="1026" spans="1:12" ht="15.75" customHeight="1">
      <c r="A1026" s="375"/>
      <c r="B1026" s="380"/>
      <c r="C1026" s="375" t="s">
        <v>343</v>
      </c>
      <c r="D1026" s="381"/>
      <c r="E1026" s="375"/>
      <c r="F1026" s="378"/>
      <c r="G1026" s="382"/>
      <c r="H1026" s="382"/>
      <c r="I1026" s="382"/>
      <c r="J1026" s="379"/>
      <c r="K1026" s="375"/>
      <c r="L1026" s="375"/>
    </row>
    <row r="1027" spans="1:12" ht="15.75" customHeight="1">
      <c r="A1027" s="375"/>
      <c r="B1027" s="380"/>
      <c r="C1027" s="375" t="s">
        <v>344</v>
      </c>
      <c r="D1027" s="381"/>
      <c r="E1027" s="375"/>
      <c r="F1027" s="378"/>
      <c r="G1027" s="382"/>
      <c r="H1027" s="382"/>
      <c r="I1027" s="382"/>
      <c r="J1027" s="379"/>
      <c r="K1027" s="375"/>
      <c r="L1027" s="375"/>
    </row>
    <row r="1028" spans="1:12" ht="15.75" customHeight="1">
      <c r="A1028" s="375"/>
      <c r="B1028" s="380"/>
      <c r="C1028" s="375" t="s">
        <v>345</v>
      </c>
      <c r="D1028" s="381"/>
      <c r="E1028" s="375"/>
      <c r="F1028" s="378"/>
      <c r="G1028" s="382"/>
      <c r="H1028" s="382"/>
      <c r="I1028" s="382"/>
      <c r="J1028" s="379"/>
      <c r="K1028" s="375"/>
      <c r="L1028" s="375"/>
    </row>
    <row r="1029" spans="1:12" ht="15.75" customHeight="1">
      <c r="A1029" s="375"/>
      <c r="B1029" s="380"/>
      <c r="C1029" s="375" t="s">
        <v>346</v>
      </c>
      <c r="D1029" s="381"/>
      <c r="E1029" s="375"/>
      <c r="F1029" s="378"/>
      <c r="G1029" s="382"/>
      <c r="H1029" s="382"/>
      <c r="I1029" s="382"/>
      <c r="J1029" s="379"/>
      <c r="K1029" s="375"/>
      <c r="L1029" s="375"/>
    </row>
    <row r="1030" spans="1:12" ht="15.75" customHeight="1">
      <c r="A1030" s="375"/>
      <c r="B1030" s="380"/>
      <c r="C1030" s="375" t="s">
        <v>347</v>
      </c>
      <c r="D1030" s="381"/>
      <c r="E1030" s="375"/>
      <c r="F1030" s="378"/>
      <c r="G1030" s="382"/>
      <c r="H1030" s="382"/>
      <c r="I1030" s="382"/>
      <c r="J1030" s="379"/>
      <c r="K1030" s="375"/>
      <c r="L1030" s="375"/>
    </row>
    <row r="1031" spans="1:12" ht="15.75" customHeight="1">
      <c r="A1031" s="375"/>
      <c r="B1031" s="380"/>
      <c r="C1031" s="375" t="s">
        <v>348</v>
      </c>
      <c r="D1031" s="381"/>
      <c r="E1031" s="375"/>
      <c r="F1031" s="378"/>
      <c r="G1031" s="382"/>
      <c r="H1031" s="382"/>
      <c r="I1031" s="382"/>
      <c r="J1031" s="379"/>
      <c r="K1031" s="375"/>
      <c r="L1031" s="375"/>
    </row>
    <row r="1032" spans="1:12" ht="15.75" customHeight="1">
      <c r="A1032" s="375"/>
      <c r="B1032" s="380"/>
      <c r="C1032" s="375" t="s">
        <v>349</v>
      </c>
      <c r="D1032" s="381"/>
      <c r="E1032" s="375"/>
      <c r="F1032" s="378"/>
      <c r="G1032" s="382"/>
      <c r="H1032" s="382"/>
      <c r="I1032" s="382"/>
      <c r="J1032" s="379"/>
      <c r="K1032" s="375"/>
      <c r="L1032" s="375"/>
    </row>
    <row r="1033" spans="1:12" ht="15.75" customHeight="1">
      <c r="A1033" s="375"/>
      <c r="B1033" s="380"/>
      <c r="C1033" s="375" t="s">
        <v>350</v>
      </c>
      <c r="D1033" s="381"/>
      <c r="E1033" s="375"/>
      <c r="F1033" s="378"/>
      <c r="G1033" s="382"/>
      <c r="H1033" s="382"/>
      <c r="I1033" s="382"/>
      <c r="J1033" s="379"/>
      <c r="K1033" s="375"/>
      <c r="L1033" s="375"/>
    </row>
    <row r="1034" spans="1:12" ht="15.75" customHeight="1">
      <c r="A1034" s="375"/>
      <c r="B1034" s="380"/>
      <c r="C1034" s="375" t="s">
        <v>351</v>
      </c>
      <c r="D1034" s="381"/>
      <c r="E1034" s="375"/>
      <c r="F1034" s="378"/>
      <c r="G1034" s="382"/>
      <c r="H1034" s="382"/>
      <c r="I1034" s="382"/>
      <c r="J1034" s="379"/>
      <c r="K1034" s="375"/>
      <c r="L1034" s="375"/>
    </row>
    <row r="1035" spans="1:12" ht="15.75" customHeight="1">
      <c r="A1035" s="375"/>
      <c r="B1035" s="380"/>
      <c r="C1035" s="375" t="s">
        <v>352</v>
      </c>
      <c r="D1035" s="381"/>
      <c r="E1035" s="375"/>
      <c r="F1035" s="378"/>
      <c r="G1035" s="382"/>
      <c r="H1035" s="382"/>
      <c r="I1035" s="382"/>
      <c r="J1035" s="379"/>
      <c r="K1035" s="375"/>
      <c r="L1035" s="375"/>
    </row>
    <row r="1036" spans="1:12" ht="15.75" customHeight="1">
      <c r="A1036" s="375"/>
      <c r="B1036" s="380"/>
      <c r="C1036" s="375" t="s">
        <v>353</v>
      </c>
      <c r="D1036" s="381"/>
      <c r="E1036" s="375"/>
      <c r="F1036" s="378"/>
      <c r="G1036" s="382"/>
      <c r="H1036" s="382"/>
      <c r="I1036" s="382"/>
      <c r="J1036" s="379"/>
      <c r="K1036" s="375"/>
      <c r="L1036" s="375"/>
    </row>
    <row r="1037" spans="1:12" ht="15.75" customHeight="1">
      <c r="A1037" s="375"/>
      <c r="B1037" s="380"/>
      <c r="C1037" s="375" t="s">
        <v>354</v>
      </c>
      <c r="D1037" s="381"/>
      <c r="E1037" s="375"/>
      <c r="F1037" s="378"/>
      <c r="G1037" s="382"/>
      <c r="H1037" s="382"/>
      <c r="I1037" s="382"/>
      <c r="J1037" s="379"/>
      <c r="K1037" s="375"/>
      <c r="L1037" s="375"/>
    </row>
    <row r="1038" spans="1:12" ht="15.75" customHeight="1">
      <c r="A1038" s="375"/>
      <c r="B1038" s="380"/>
      <c r="C1038" s="375" t="s">
        <v>355</v>
      </c>
      <c r="D1038" s="381"/>
      <c r="E1038" s="375"/>
      <c r="F1038" s="378"/>
      <c r="G1038" s="382"/>
      <c r="H1038" s="382"/>
      <c r="I1038" s="382"/>
      <c r="J1038" s="379"/>
      <c r="K1038" s="375"/>
      <c r="L1038" s="375"/>
    </row>
    <row r="1039" spans="1:12" ht="15.75" customHeight="1">
      <c r="A1039" s="375"/>
      <c r="B1039" s="380"/>
      <c r="C1039" s="375" t="s">
        <v>356</v>
      </c>
      <c r="D1039" s="381"/>
      <c r="E1039" s="375"/>
      <c r="F1039" s="378"/>
      <c r="G1039" s="382"/>
      <c r="H1039" s="382"/>
      <c r="I1039" s="382"/>
      <c r="J1039" s="379"/>
      <c r="K1039" s="375"/>
      <c r="L1039" s="375"/>
    </row>
    <row r="1040" spans="1:12" ht="15.75" customHeight="1">
      <c r="A1040" s="375"/>
      <c r="B1040" s="380"/>
      <c r="C1040" s="375" t="s">
        <v>357</v>
      </c>
      <c r="D1040" s="381"/>
      <c r="E1040" s="375"/>
      <c r="F1040" s="378"/>
      <c r="G1040" s="382"/>
      <c r="H1040" s="382"/>
      <c r="I1040" s="382"/>
      <c r="J1040" s="379"/>
      <c r="K1040" s="375"/>
      <c r="L1040" s="375"/>
    </row>
    <row r="1041" spans="1:12" ht="15.75" customHeight="1">
      <c r="A1041" s="375"/>
      <c r="B1041" s="380"/>
      <c r="C1041" s="375" t="s">
        <v>358</v>
      </c>
      <c r="D1041" s="381"/>
      <c r="E1041" s="375"/>
      <c r="F1041" s="378"/>
      <c r="G1041" s="382"/>
      <c r="H1041" s="382"/>
      <c r="I1041" s="382"/>
      <c r="J1041" s="379"/>
      <c r="K1041" s="375"/>
      <c r="L1041" s="375"/>
    </row>
    <row r="1042" spans="1:12" ht="15.75" customHeight="1">
      <c r="A1042" s="375"/>
      <c r="B1042" s="380"/>
      <c r="C1042" s="375" t="s">
        <v>359</v>
      </c>
      <c r="D1042" s="381"/>
      <c r="E1042" s="375"/>
      <c r="F1042" s="378"/>
      <c r="G1042" s="382"/>
      <c r="H1042" s="382"/>
      <c r="I1042" s="382"/>
      <c r="J1042" s="379"/>
      <c r="K1042" s="375"/>
      <c r="L1042" s="375"/>
    </row>
    <row r="1043" spans="1:12" ht="15.75" customHeight="1">
      <c r="A1043" s="375"/>
      <c r="B1043" s="380"/>
      <c r="C1043" s="375" t="s">
        <v>360</v>
      </c>
      <c r="D1043" s="381"/>
      <c r="E1043" s="375"/>
      <c r="F1043" s="378"/>
      <c r="G1043" s="382"/>
      <c r="H1043" s="382"/>
      <c r="I1043" s="382"/>
      <c r="J1043" s="379"/>
      <c r="K1043" s="375"/>
      <c r="L1043" s="375"/>
    </row>
    <row r="1044" spans="1:12" ht="15.75" customHeight="1">
      <c r="A1044" s="375"/>
      <c r="B1044" s="380"/>
      <c r="C1044" s="375" t="s">
        <v>361</v>
      </c>
      <c r="D1044" s="381"/>
      <c r="E1044" s="375"/>
      <c r="F1044" s="378"/>
      <c r="G1044" s="382"/>
      <c r="H1044" s="382"/>
      <c r="I1044" s="382"/>
      <c r="J1044" s="379"/>
      <c r="K1044" s="375"/>
      <c r="L1044" s="375"/>
    </row>
    <row r="1045" spans="1:12" ht="15.75" customHeight="1">
      <c r="A1045" s="375"/>
      <c r="B1045" s="380"/>
      <c r="C1045" s="375" t="s">
        <v>362</v>
      </c>
      <c r="D1045" s="381"/>
      <c r="E1045" s="375"/>
      <c r="F1045" s="378"/>
      <c r="G1045" s="382"/>
      <c r="H1045" s="382"/>
      <c r="I1045" s="382"/>
      <c r="J1045" s="379"/>
      <c r="K1045" s="375"/>
      <c r="L1045" s="375"/>
    </row>
    <row r="1046" spans="1:12" ht="15.75" customHeight="1">
      <c r="A1046" s="375"/>
      <c r="B1046" s="380"/>
      <c r="C1046" s="375" t="s">
        <v>363</v>
      </c>
      <c r="D1046" s="381"/>
      <c r="E1046" s="375"/>
      <c r="F1046" s="378"/>
      <c r="G1046" s="382"/>
      <c r="H1046" s="382"/>
      <c r="I1046" s="382"/>
      <c r="J1046" s="379"/>
      <c r="K1046" s="375"/>
      <c r="L1046" s="375"/>
    </row>
    <row r="1047" spans="1:12" ht="15.75" customHeight="1">
      <c r="A1047" s="375"/>
      <c r="B1047" s="380"/>
      <c r="C1047" s="375" t="s">
        <v>364</v>
      </c>
      <c r="D1047" s="381"/>
      <c r="E1047" s="375"/>
      <c r="F1047" s="378"/>
      <c r="G1047" s="382"/>
      <c r="H1047" s="382"/>
      <c r="I1047" s="382"/>
      <c r="J1047" s="379"/>
      <c r="K1047" s="375"/>
      <c r="L1047" s="375"/>
    </row>
    <row r="1048" spans="1:12" ht="15.75" customHeight="1">
      <c r="A1048" s="375"/>
      <c r="B1048" s="380"/>
      <c r="C1048" s="375" t="s">
        <v>365</v>
      </c>
      <c r="D1048" s="381"/>
      <c r="E1048" s="375"/>
      <c r="F1048" s="378"/>
      <c r="G1048" s="382"/>
      <c r="H1048" s="382"/>
      <c r="I1048" s="382"/>
      <c r="J1048" s="379"/>
      <c r="K1048" s="375"/>
      <c r="L1048" s="375"/>
    </row>
    <row r="1049" spans="1:12" ht="15.75" customHeight="1">
      <c r="A1049" s="375"/>
      <c r="B1049" s="380"/>
      <c r="C1049" s="375" t="s">
        <v>366</v>
      </c>
      <c r="D1049" s="381"/>
      <c r="E1049" s="375"/>
      <c r="F1049" s="378"/>
      <c r="G1049" s="382"/>
      <c r="H1049" s="382"/>
      <c r="I1049" s="382"/>
      <c r="J1049" s="379"/>
      <c r="K1049" s="375"/>
      <c r="L1049" s="375"/>
    </row>
    <row r="1050" spans="1:12" ht="15.75" customHeight="1">
      <c r="A1050" s="375"/>
      <c r="B1050" s="380"/>
      <c r="C1050" s="375" t="s">
        <v>367</v>
      </c>
      <c r="D1050" s="381"/>
      <c r="E1050" s="375"/>
      <c r="F1050" s="378"/>
      <c r="G1050" s="382"/>
      <c r="H1050" s="382"/>
      <c r="I1050" s="382"/>
      <c r="J1050" s="379"/>
      <c r="K1050" s="375"/>
      <c r="L1050" s="375"/>
    </row>
    <row r="1051" spans="1:12" ht="15.75" customHeight="1">
      <c r="A1051" s="375"/>
      <c r="B1051" s="380"/>
      <c r="C1051" s="375" t="s">
        <v>368</v>
      </c>
      <c r="D1051" s="381"/>
      <c r="E1051" s="375"/>
      <c r="F1051" s="378"/>
      <c r="G1051" s="382"/>
      <c r="H1051" s="382"/>
      <c r="I1051" s="382"/>
      <c r="J1051" s="379"/>
      <c r="K1051" s="375"/>
      <c r="L1051" s="375"/>
    </row>
    <row r="1052" spans="1:12" ht="15.75" customHeight="1">
      <c r="A1052" s="375"/>
      <c r="B1052" s="380"/>
      <c r="C1052" s="375" t="s">
        <v>369</v>
      </c>
      <c r="D1052" s="381"/>
      <c r="E1052" s="375"/>
      <c r="F1052" s="378"/>
      <c r="G1052" s="382"/>
      <c r="H1052" s="382"/>
      <c r="I1052" s="382"/>
      <c r="J1052" s="379"/>
      <c r="K1052" s="375"/>
      <c r="L1052" s="375"/>
    </row>
    <row r="1053" spans="1:12" ht="15.75" customHeight="1">
      <c r="A1053" s="375"/>
      <c r="B1053" s="380"/>
      <c r="C1053" s="375" t="s">
        <v>370</v>
      </c>
      <c r="D1053" s="381"/>
      <c r="E1053" s="375"/>
      <c r="F1053" s="378"/>
      <c r="G1053" s="382"/>
      <c r="H1053" s="382"/>
      <c r="I1053" s="382"/>
      <c r="J1053" s="379"/>
      <c r="K1053" s="375"/>
      <c r="L1053" s="375"/>
    </row>
    <row r="1054" spans="1:12" ht="15.75" customHeight="1">
      <c r="A1054" s="375"/>
      <c r="B1054" s="380"/>
      <c r="C1054" s="375" t="s">
        <v>371</v>
      </c>
      <c r="D1054" s="381"/>
      <c r="E1054" s="375"/>
      <c r="F1054" s="378"/>
      <c r="G1054" s="382"/>
      <c r="H1054" s="382"/>
      <c r="I1054" s="382"/>
      <c r="J1054" s="379"/>
      <c r="K1054" s="375"/>
      <c r="L1054" s="375"/>
    </row>
    <row r="1055" spans="1:12" ht="15.75" customHeight="1">
      <c r="A1055" s="375"/>
      <c r="B1055" s="380"/>
      <c r="C1055" s="375" t="s">
        <v>372</v>
      </c>
      <c r="D1055" s="381"/>
      <c r="E1055" s="375"/>
      <c r="F1055" s="378"/>
      <c r="G1055" s="382"/>
      <c r="H1055" s="382"/>
      <c r="I1055" s="382"/>
      <c r="J1055" s="379"/>
      <c r="K1055" s="375"/>
      <c r="L1055" s="375"/>
    </row>
    <row r="1056" spans="1:12" ht="15.75" customHeight="1">
      <c r="A1056" s="375"/>
      <c r="B1056" s="380"/>
      <c r="C1056" s="375" t="s">
        <v>373</v>
      </c>
      <c r="D1056" s="381"/>
      <c r="E1056" s="375"/>
      <c r="F1056" s="378"/>
      <c r="G1056" s="382"/>
      <c r="H1056" s="382"/>
      <c r="I1056" s="382"/>
      <c r="J1056" s="379"/>
      <c r="K1056" s="375"/>
      <c r="L1056" s="375"/>
    </row>
    <row r="1057" spans="1:12" ht="15.75" customHeight="1">
      <c r="A1057" s="375"/>
      <c r="B1057" s="380"/>
      <c r="C1057" s="375" t="s">
        <v>374</v>
      </c>
      <c r="D1057" s="381"/>
      <c r="E1057" s="375"/>
      <c r="F1057" s="378"/>
      <c r="G1057" s="382"/>
      <c r="H1057" s="382"/>
      <c r="I1057" s="382"/>
      <c r="J1057" s="379"/>
      <c r="K1057" s="375"/>
      <c r="L1057" s="375"/>
    </row>
    <row r="1058" spans="1:12" ht="15.75" customHeight="1">
      <c r="A1058" s="375"/>
      <c r="B1058" s="380"/>
      <c r="C1058" s="375" t="s">
        <v>375</v>
      </c>
      <c r="D1058" s="381"/>
      <c r="E1058" s="375"/>
      <c r="F1058" s="378"/>
      <c r="G1058" s="382"/>
      <c r="H1058" s="382"/>
      <c r="I1058" s="382"/>
      <c r="J1058" s="379"/>
      <c r="K1058" s="375"/>
      <c r="L1058" s="375"/>
    </row>
    <row r="1059" spans="1:12" ht="15.75" customHeight="1">
      <c r="A1059" s="375"/>
      <c r="B1059" s="380"/>
      <c r="C1059" s="375" t="s">
        <v>376</v>
      </c>
      <c r="D1059" s="381"/>
      <c r="E1059" s="375"/>
      <c r="F1059" s="378"/>
      <c r="G1059" s="382"/>
      <c r="H1059" s="382"/>
      <c r="I1059" s="382"/>
      <c r="J1059" s="379"/>
      <c r="K1059" s="375"/>
      <c r="L1059" s="375"/>
    </row>
    <row r="1060" spans="1:12" ht="15.75" customHeight="1">
      <c r="A1060" s="375"/>
      <c r="B1060" s="380"/>
      <c r="C1060" s="375" t="s">
        <v>377</v>
      </c>
      <c r="D1060" s="381"/>
      <c r="E1060" s="375"/>
      <c r="F1060" s="378"/>
      <c r="G1060" s="382"/>
      <c r="H1060" s="382"/>
      <c r="I1060" s="382"/>
      <c r="J1060" s="379"/>
      <c r="K1060" s="375"/>
      <c r="L1060" s="375"/>
    </row>
    <row r="1061" spans="1:12" ht="15.75" customHeight="1">
      <c r="A1061" s="375"/>
      <c r="B1061" s="380"/>
      <c r="C1061" s="375" t="s">
        <v>378</v>
      </c>
      <c r="D1061" s="381"/>
      <c r="E1061" s="375"/>
      <c r="F1061" s="378"/>
      <c r="G1061" s="382"/>
      <c r="H1061" s="382"/>
      <c r="I1061" s="382"/>
      <c r="J1061" s="379"/>
      <c r="K1061" s="375"/>
      <c r="L1061" s="375"/>
    </row>
    <row r="1062" spans="1:12" ht="15.75" customHeight="1">
      <c r="A1062" s="375"/>
      <c r="B1062" s="380"/>
      <c r="C1062" s="375" t="s">
        <v>379</v>
      </c>
      <c r="D1062" s="381"/>
      <c r="E1062" s="375"/>
      <c r="F1062" s="378"/>
      <c r="G1062" s="382"/>
      <c r="H1062" s="382"/>
      <c r="I1062" s="382"/>
      <c r="J1062" s="379"/>
      <c r="K1062" s="375"/>
      <c r="L1062" s="375"/>
    </row>
    <row r="1063" spans="1:12" ht="15.75" customHeight="1">
      <c r="A1063" s="375"/>
      <c r="B1063" s="380"/>
      <c r="C1063" s="375" t="s">
        <v>380</v>
      </c>
      <c r="D1063" s="381"/>
      <c r="E1063" s="375"/>
      <c r="F1063" s="378"/>
      <c r="G1063" s="382"/>
      <c r="H1063" s="382"/>
      <c r="I1063" s="382"/>
      <c r="J1063" s="379"/>
      <c r="K1063" s="375"/>
      <c r="L1063" s="375"/>
    </row>
    <row r="1064" spans="1:12" ht="15.75" customHeight="1">
      <c r="A1064" s="375"/>
      <c r="B1064" s="380"/>
      <c r="C1064" s="375" t="s">
        <v>381</v>
      </c>
      <c r="D1064" s="381"/>
      <c r="E1064" s="375"/>
      <c r="F1064" s="378"/>
      <c r="G1064" s="382"/>
      <c r="H1064" s="382"/>
      <c r="I1064" s="382"/>
      <c r="J1064" s="379"/>
      <c r="K1064" s="375"/>
      <c r="L1064" s="375"/>
    </row>
    <row r="1065" spans="1:12" ht="15.75" customHeight="1">
      <c r="A1065" s="375"/>
      <c r="B1065" s="380"/>
      <c r="C1065" s="375" t="s">
        <v>382</v>
      </c>
      <c r="D1065" s="381"/>
      <c r="E1065" s="375"/>
      <c r="F1065" s="378"/>
      <c r="G1065" s="382"/>
      <c r="H1065" s="382"/>
      <c r="I1065" s="382"/>
      <c r="J1065" s="379"/>
      <c r="K1065" s="375"/>
      <c r="L1065" s="375"/>
    </row>
    <row r="1066" spans="1:12" ht="15.75" customHeight="1">
      <c r="A1066" s="375"/>
      <c r="B1066" s="380"/>
      <c r="C1066" s="375" t="s">
        <v>383</v>
      </c>
      <c r="D1066" s="381"/>
      <c r="E1066" s="375"/>
      <c r="F1066" s="378"/>
      <c r="G1066" s="382"/>
      <c r="H1066" s="382"/>
      <c r="I1066" s="382"/>
      <c r="J1066" s="379"/>
      <c r="K1066" s="375"/>
      <c r="L1066" s="375"/>
    </row>
    <row r="1067" spans="1:12" ht="15.75" customHeight="1">
      <c r="A1067" s="375"/>
      <c r="B1067" s="380"/>
      <c r="C1067" s="375" t="s">
        <v>384</v>
      </c>
      <c r="D1067" s="381"/>
      <c r="E1067" s="375"/>
      <c r="F1067" s="378"/>
      <c r="G1067" s="382"/>
      <c r="H1067" s="382"/>
      <c r="I1067" s="382"/>
      <c r="J1067" s="379"/>
      <c r="K1067" s="375"/>
      <c r="L1067" s="375"/>
    </row>
    <row r="1068" spans="1:12" ht="15.75" customHeight="1">
      <c r="A1068" s="375"/>
      <c r="B1068" s="380"/>
      <c r="C1068" s="375" t="s">
        <v>385</v>
      </c>
      <c r="D1068" s="381"/>
      <c r="E1068" s="375"/>
      <c r="F1068" s="378"/>
      <c r="G1068" s="382"/>
      <c r="H1068" s="382"/>
      <c r="I1068" s="382"/>
      <c r="J1068" s="379"/>
      <c r="K1068" s="375"/>
      <c r="L1068" s="375"/>
    </row>
    <row r="1069" spans="1:12" ht="15.75" customHeight="1">
      <c r="A1069" s="375"/>
      <c r="B1069" s="380"/>
      <c r="C1069" s="375" t="s">
        <v>386</v>
      </c>
      <c r="D1069" s="381"/>
      <c r="E1069" s="375"/>
      <c r="F1069" s="378"/>
      <c r="G1069" s="382"/>
      <c r="H1069" s="382"/>
      <c r="I1069" s="382"/>
      <c r="J1069" s="379"/>
      <c r="K1069" s="375"/>
      <c r="L1069" s="375"/>
    </row>
    <row r="1070" spans="1:12" ht="15.75" customHeight="1">
      <c r="A1070" s="375"/>
      <c r="B1070" s="380"/>
      <c r="C1070" s="375" t="s">
        <v>387</v>
      </c>
      <c r="D1070" s="381"/>
      <c r="E1070" s="375"/>
      <c r="F1070" s="378"/>
      <c r="G1070" s="382"/>
      <c r="H1070" s="382"/>
      <c r="I1070" s="382"/>
      <c r="J1070" s="379"/>
      <c r="K1070" s="375"/>
      <c r="L1070" s="375"/>
    </row>
    <row r="1071" spans="1:12" ht="15.75" customHeight="1">
      <c r="A1071" s="375"/>
      <c r="B1071" s="380"/>
      <c r="C1071" s="375" t="s">
        <v>388</v>
      </c>
      <c r="D1071" s="381"/>
      <c r="E1071" s="375"/>
      <c r="F1071" s="378"/>
      <c r="G1071" s="382"/>
      <c r="H1071" s="382"/>
      <c r="I1071" s="382"/>
      <c r="J1071" s="379"/>
      <c r="K1071" s="375"/>
      <c r="L1071" s="375"/>
    </row>
    <row r="1072" spans="1:12" ht="15.75" customHeight="1">
      <c r="A1072" s="375"/>
      <c r="B1072" s="380"/>
      <c r="C1072" s="375" t="s">
        <v>389</v>
      </c>
      <c r="D1072" s="381"/>
      <c r="E1072" s="375"/>
      <c r="F1072" s="378"/>
      <c r="G1072" s="382"/>
      <c r="H1072" s="382"/>
      <c r="I1072" s="382"/>
      <c r="J1072" s="379"/>
      <c r="K1072" s="375"/>
      <c r="L1072" s="375"/>
    </row>
    <row r="1073" spans="1:12" ht="15.75" customHeight="1">
      <c r="A1073" s="375"/>
      <c r="B1073" s="380"/>
      <c r="C1073" s="375" t="s">
        <v>390</v>
      </c>
      <c r="D1073" s="381"/>
      <c r="E1073" s="375"/>
      <c r="F1073" s="378"/>
      <c r="G1073" s="382"/>
      <c r="H1073" s="382"/>
      <c r="I1073" s="382"/>
      <c r="J1073" s="379"/>
      <c r="K1073" s="375"/>
      <c r="L1073" s="375"/>
    </row>
    <row r="1074" spans="1:12" ht="15.75" customHeight="1">
      <c r="A1074" s="375"/>
      <c r="B1074" s="380"/>
      <c r="C1074" s="375" t="s">
        <v>391</v>
      </c>
      <c r="D1074" s="381"/>
      <c r="E1074" s="375"/>
      <c r="F1074" s="378"/>
      <c r="G1074" s="382"/>
      <c r="H1074" s="382"/>
      <c r="I1074" s="382"/>
      <c r="J1074" s="379"/>
      <c r="K1074" s="375"/>
      <c r="L1074" s="375"/>
    </row>
    <row r="1075" spans="1:12" ht="15.75" customHeight="1">
      <c r="A1075" s="375"/>
      <c r="B1075" s="380"/>
      <c r="C1075" s="375" t="s">
        <v>392</v>
      </c>
      <c r="D1075" s="381"/>
      <c r="E1075" s="375"/>
      <c r="F1075" s="378"/>
      <c r="G1075" s="382"/>
      <c r="H1075" s="382"/>
      <c r="I1075" s="382"/>
      <c r="J1075" s="379"/>
      <c r="K1075" s="375"/>
      <c r="L1075" s="375"/>
    </row>
    <row r="1076" spans="1:12" ht="15.75" customHeight="1">
      <c r="A1076" s="375"/>
      <c r="B1076" s="380"/>
      <c r="C1076" s="375" t="s">
        <v>393</v>
      </c>
      <c r="D1076" s="381"/>
      <c r="E1076" s="375"/>
      <c r="F1076" s="378"/>
      <c r="G1076" s="382"/>
      <c r="H1076" s="382"/>
      <c r="I1076" s="382"/>
      <c r="J1076" s="379"/>
      <c r="K1076" s="375"/>
      <c r="L1076" s="375"/>
    </row>
    <row r="1077" spans="1:12" ht="15.75" customHeight="1">
      <c r="A1077" s="375"/>
      <c r="B1077" s="380"/>
      <c r="C1077" s="375" t="s">
        <v>394</v>
      </c>
      <c r="D1077" s="381"/>
      <c r="E1077" s="375"/>
      <c r="F1077" s="378"/>
      <c r="G1077" s="382"/>
      <c r="H1077" s="382"/>
      <c r="I1077" s="382"/>
      <c r="J1077" s="379"/>
      <c r="K1077" s="375"/>
      <c r="L1077" s="375"/>
    </row>
    <row r="1078" spans="1:12" ht="15.75" customHeight="1">
      <c r="A1078" s="375"/>
      <c r="B1078" s="380"/>
      <c r="C1078" s="375" t="s">
        <v>395</v>
      </c>
      <c r="D1078" s="381"/>
      <c r="E1078" s="375"/>
      <c r="F1078" s="378"/>
      <c r="G1078" s="382"/>
      <c r="H1078" s="382"/>
      <c r="I1078" s="382"/>
      <c r="J1078" s="379"/>
      <c r="K1078" s="375"/>
      <c r="L1078" s="375"/>
    </row>
    <row r="1079" spans="1:12" ht="15.75" customHeight="1">
      <c r="A1079" s="375"/>
      <c r="B1079" s="380"/>
      <c r="C1079" s="375" t="s">
        <v>396</v>
      </c>
      <c r="D1079" s="381"/>
      <c r="E1079" s="375"/>
      <c r="F1079" s="378"/>
      <c r="G1079" s="382"/>
      <c r="H1079" s="382"/>
      <c r="I1079" s="382"/>
      <c r="J1079" s="379"/>
      <c r="K1079" s="375"/>
      <c r="L1079" s="375"/>
    </row>
    <row r="1080" spans="1:12" ht="15.75" customHeight="1">
      <c r="A1080" s="375"/>
      <c r="B1080" s="380"/>
      <c r="C1080" s="375" t="s">
        <v>397</v>
      </c>
      <c r="D1080" s="381"/>
      <c r="E1080" s="375"/>
      <c r="F1080" s="378"/>
      <c r="G1080" s="382"/>
      <c r="H1080" s="382"/>
      <c r="I1080" s="382"/>
      <c r="J1080" s="379"/>
      <c r="K1080" s="375"/>
      <c r="L1080" s="375"/>
    </row>
    <row r="1081" spans="1:12" ht="15.75" customHeight="1">
      <c r="A1081" s="375"/>
      <c r="B1081" s="380"/>
      <c r="C1081" s="375" t="s">
        <v>398</v>
      </c>
      <c r="D1081" s="381"/>
      <c r="E1081" s="375"/>
      <c r="F1081" s="378"/>
      <c r="G1081" s="382"/>
      <c r="H1081" s="382"/>
      <c r="I1081" s="382"/>
      <c r="J1081" s="379"/>
      <c r="K1081" s="375"/>
      <c r="L1081" s="375"/>
    </row>
    <row r="1082" spans="1:12" ht="15.75" customHeight="1">
      <c r="A1082" s="375"/>
      <c r="B1082" s="380"/>
      <c r="C1082" s="375" t="s">
        <v>399</v>
      </c>
      <c r="D1082" s="381"/>
      <c r="E1082" s="375"/>
      <c r="F1082" s="378"/>
      <c r="G1082" s="382"/>
      <c r="H1082" s="382"/>
      <c r="I1082" s="382"/>
      <c r="J1082" s="379"/>
      <c r="K1082" s="375"/>
      <c r="L1082" s="375"/>
    </row>
    <row r="1083" spans="1:12" ht="15.75" customHeight="1">
      <c r="A1083" s="375"/>
      <c r="B1083" s="380"/>
      <c r="C1083" s="375" t="s">
        <v>400</v>
      </c>
      <c r="D1083" s="381"/>
      <c r="E1083" s="375"/>
      <c r="F1083" s="378"/>
      <c r="G1083" s="382"/>
      <c r="H1083" s="382"/>
      <c r="I1083" s="382"/>
      <c r="J1083" s="379"/>
      <c r="K1083" s="375"/>
      <c r="L1083" s="375"/>
    </row>
    <row r="1084" spans="1:12" ht="15.75" customHeight="1">
      <c r="A1084" s="375"/>
      <c r="B1084" s="380"/>
      <c r="C1084" s="375" t="s">
        <v>401</v>
      </c>
      <c r="D1084" s="381"/>
      <c r="E1084" s="375"/>
      <c r="F1084" s="378"/>
      <c r="G1084" s="382"/>
      <c r="H1084" s="382"/>
      <c r="I1084" s="382"/>
      <c r="J1084" s="379"/>
      <c r="K1084" s="375"/>
      <c r="L1084" s="375"/>
    </row>
    <row r="1085" spans="1:12" ht="15.75" customHeight="1">
      <c r="A1085" s="375"/>
      <c r="B1085" s="380"/>
      <c r="C1085" s="375" t="s">
        <v>402</v>
      </c>
      <c r="D1085" s="381"/>
      <c r="E1085" s="375"/>
      <c r="F1085" s="378"/>
      <c r="G1085" s="382"/>
      <c r="H1085" s="382"/>
      <c r="I1085" s="382"/>
      <c r="J1085" s="379"/>
      <c r="K1085" s="375"/>
      <c r="L1085" s="375"/>
    </row>
    <row r="1086" spans="1:12" ht="15.75" customHeight="1">
      <c r="A1086" s="375"/>
      <c r="B1086" s="380"/>
      <c r="C1086" s="375" t="s">
        <v>403</v>
      </c>
      <c r="D1086" s="381"/>
      <c r="E1086" s="375"/>
      <c r="F1086" s="378"/>
      <c r="G1086" s="382"/>
      <c r="H1086" s="382"/>
      <c r="I1086" s="382"/>
      <c r="J1086" s="379"/>
      <c r="K1086" s="375"/>
      <c r="L1086" s="375"/>
    </row>
    <row r="1087" spans="1:12" ht="15.75" customHeight="1">
      <c r="A1087" s="375"/>
      <c r="B1087" s="380"/>
      <c r="C1087" s="375" t="s">
        <v>404</v>
      </c>
      <c r="D1087" s="381"/>
      <c r="E1087" s="375"/>
      <c r="F1087" s="378"/>
      <c r="G1087" s="382"/>
      <c r="H1087" s="382"/>
      <c r="I1087" s="382"/>
      <c r="J1087" s="379"/>
      <c r="K1087" s="375"/>
      <c r="L1087" s="375"/>
    </row>
    <row r="1088" spans="1:12" ht="15.75" customHeight="1">
      <c r="A1088" s="375"/>
      <c r="B1088" s="380"/>
      <c r="C1088" s="375" t="s">
        <v>405</v>
      </c>
      <c r="D1088" s="381"/>
      <c r="E1088" s="375"/>
      <c r="F1088" s="378"/>
      <c r="G1088" s="382"/>
      <c r="H1088" s="382"/>
      <c r="I1088" s="382"/>
      <c r="J1088" s="379"/>
      <c r="K1088" s="375"/>
      <c r="L1088" s="375"/>
    </row>
    <row r="1089" spans="1:12" ht="15.75" customHeight="1">
      <c r="A1089" s="375"/>
      <c r="B1089" s="380"/>
      <c r="C1089" s="375" t="s">
        <v>406</v>
      </c>
      <c r="D1089" s="381"/>
      <c r="E1089" s="375"/>
      <c r="F1089" s="378"/>
      <c r="G1089" s="382"/>
      <c r="H1089" s="382"/>
      <c r="I1089" s="382"/>
      <c r="J1089" s="379"/>
      <c r="K1089" s="375"/>
      <c r="L1089" s="375"/>
    </row>
    <row r="1090" spans="1:12" ht="15.75" customHeight="1">
      <c r="A1090" s="375"/>
      <c r="B1090" s="380"/>
      <c r="C1090" s="375" t="s">
        <v>407</v>
      </c>
      <c r="D1090" s="381"/>
      <c r="E1090" s="375"/>
      <c r="F1090" s="378"/>
      <c r="G1090" s="382"/>
      <c r="H1090" s="382"/>
      <c r="I1090" s="382"/>
      <c r="J1090" s="379"/>
      <c r="K1090" s="375"/>
      <c r="L1090" s="375"/>
    </row>
    <row r="1091" spans="1:12" ht="15.75" customHeight="1">
      <c r="A1091" s="375"/>
      <c r="B1091" s="380"/>
      <c r="C1091" s="375" t="s">
        <v>408</v>
      </c>
      <c r="D1091" s="381"/>
      <c r="E1091" s="375"/>
      <c r="F1091" s="378"/>
      <c r="G1091" s="382"/>
      <c r="H1091" s="382"/>
      <c r="I1091" s="382"/>
      <c r="J1091" s="379"/>
      <c r="K1091" s="375"/>
      <c r="L1091" s="375"/>
    </row>
    <row r="1092" spans="1:12" ht="15.75" customHeight="1">
      <c r="A1092" s="375"/>
      <c r="B1092" s="380"/>
      <c r="C1092" s="375" t="s">
        <v>409</v>
      </c>
      <c r="D1092" s="381"/>
      <c r="E1092" s="375"/>
      <c r="F1092" s="378"/>
      <c r="G1092" s="382"/>
      <c r="H1092" s="382"/>
      <c r="I1092" s="382"/>
      <c r="J1092" s="379"/>
      <c r="K1092" s="375"/>
      <c r="L1092" s="375"/>
    </row>
    <row r="1093" spans="1:12" ht="15.75" customHeight="1">
      <c r="A1093" s="375"/>
      <c r="B1093" s="380"/>
      <c r="C1093" s="375" t="s">
        <v>410</v>
      </c>
      <c r="D1093" s="381"/>
      <c r="E1093" s="375"/>
      <c r="F1093" s="378"/>
      <c r="G1093" s="382"/>
      <c r="H1093" s="382"/>
      <c r="I1093" s="382"/>
      <c r="J1093" s="379"/>
      <c r="K1093" s="375"/>
      <c r="L1093" s="375"/>
    </row>
    <row r="1094" spans="1:12" ht="15.75" customHeight="1">
      <c r="A1094" s="375"/>
      <c r="B1094" s="380"/>
      <c r="C1094" s="375" t="s">
        <v>411</v>
      </c>
      <c r="D1094" s="381"/>
      <c r="E1094" s="375"/>
      <c r="F1094" s="378"/>
      <c r="G1094" s="382"/>
      <c r="H1094" s="382"/>
      <c r="I1094" s="382"/>
      <c r="J1094" s="379"/>
      <c r="K1094" s="375"/>
      <c r="L1094" s="375"/>
    </row>
    <row r="1095" spans="1:12" ht="15.75" customHeight="1">
      <c r="A1095" s="375"/>
      <c r="B1095" s="380"/>
      <c r="C1095" s="375" t="s">
        <v>412</v>
      </c>
      <c r="D1095" s="381"/>
      <c r="E1095" s="375"/>
      <c r="F1095" s="378"/>
      <c r="G1095" s="382"/>
      <c r="H1095" s="382"/>
      <c r="I1095" s="382"/>
      <c r="J1095" s="379"/>
      <c r="K1095" s="375"/>
      <c r="L1095" s="375"/>
    </row>
    <row r="1096" spans="1:12" ht="15.75" customHeight="1">
      <c r="A1096" s="375"/>
      <c r="B1096" s="380"/>
      <c r="C1096" s="375" t="s">
        <v>413</v>
      </c>
      <c r="D1096" s="381"/>
      <c r="E1096" s="375"/>
      <c r="F1096" s="378"/>
      <c r="G1096" s="382"/>
      <c r="H1096" s="382"/>
      <c r="I1096" s="382"/>
      <c r="J1096" s="379"/>
      <c r="K1096" s="375"/>
      <c r="L1096" s="375"/>
    </row>
    <row r="1097" spans="1:12" ht="15.75" customHeight="1">
      <c r="A1097" s="375"/>
      <c r="B1097" s="380"/>
      <c r="C1097" s="375" t="s">
        <v>414</v>
      </c>
      <c r="D1097" s="381"/>
      <c r="E1097" s="375"/>
      <c r="F1097" s="378"/>
      <c r="G1097" s="382"/>
      <c r="H1097" s="382"/>
      <c r="I1097" s="382"/>
      <c r="J1097" s="379"/>
      <c r="K1097" s="375"/>
      <c r="L1097" s="375"/>
    </row>
    <row r="1098" spans="1:12" ht="15.75" customHeight="1">
      <c r="A1098" s="375"/>
      <c r="B1098" s="380"/>
      <c r="C1098" s="375" t="s">
        <v>415</v>
      </c>
      <c r="D1098" s="381"/>
      <c r="E1098" s="375"/>
      <c r="F1098" s="378"/>
      <c r="G1098" s="382"/>
      <c r="H1098" s="382"/>
      <c r="I1098" s="382"/>
      <c r="J1098" s="379"/>
      <c r="K1098" s="375"/>
      <c r="L1098" s="375"/>
    </row>
    <row r="1099" spans="1:12" ht="15.75" customHeight="1">
      <c r="A1099" s="375"/>
      <c r="B1099" s="380"/>
      <c r="C1099" s="375" t="s">
        <v>416</v>
      </c>
      <c r="D1099" s="381"/>
      <c r="E1099" s="375"/>
      <c r="F1099" s="378"/>
      <c r="G1099" s="382"/>
      <c r="H1099" s="382"/>
      <c r="I1099" s="382"/>
      <c r="J1099" s="379"/>
      <c r="K1099" s="375"/>
      <c r="L1099" s="375"/>
    </row>
    <row r="1100" spans="1:12" ht="15.75" customHeight="1">
      <c r="A1100" s="375"/>
      <c r="B1100" s="380"/>
      <c r="C1100" s="375" t="s">
        <v>417</v>
      </c>
      <c r="D1100" s="381"/>
      <c r="E1100" s="375"/>
      <c r="F1100" s="378"/>
      <c r="G1100" s="382"/>
      <c r="H1100" s="382"/>
      <c r="I1100" s="382"/>
      <c r="J1100" s="379"/>
      <c r="K1100" s="375"/>
      <c r="L1100" s="375"/>
    </row>
    <row r="1101" spans="1:12" ht="15.75" customHeight="1">
      <c r="A1101" s="375"/>
      <c r="B1101" s="380"/>
      <c r="C1101" s="375" t="s">
        <v>418</v>
      </c>
      <c r="D1101" s="381"/>
      <c r="E1101" s="375"/>
      <c r="F1101" s="378"/>
      <c r="G1101" s="382"/>
      <c r="H1101" s="382"/>
      <c r="I1101" s="382"/>
      <c r="J1101" s="379"/>
      <c r="K1101" s="375"/>
      <c r="L1101" s="375"/>
    </row>
    <row r="1102" spans="1:12" ht="15.75" customHeight="1">
      <c r="A1102" s="375"/>
      <c r="B1102" s="380"/>
      <c r="C1102" s="375" t="s">
        <v>419</v>
      </c>
      <c r="D1102" s="381"/>
      <c r="E1102" s="375"/>
      <c r="F1102" s="378"/>
      <c r="G1102" s="382"/>
      <c r="H1102" s="382"/>
      <c r="I1102" s="382"/>
      <c r="J1102" s="379"/>
      <c r="K1102" s="375"/>
      <c r="L1102" s="375"/>
    </row>
    <row r="1103" spans="1:12" ht="15.75" customHeight="1">
      <c r="A1103" s="375"/>
      <c r="B1103" s="380"/>
      <c r="C1103" s="375" t="s">
        <v>420</v>
      </c>
      <c r="D1103" s="381"/>
      <c r="E1103" s="375"/>
      <c r="F1103" s="378"/>
      <c r="G1103" s="382"/>
      <c r="H1103" s="382"/>
      <c r="I1103" s="382"/>
      <c r="J1103" s="379"/>
      <c r="K1103" s="375"/>
      <c r="L1103" s="375"/>
    </row>
    <row r="1104" spans="1:12" ht="15.75" customHeight="1">
      <c r="A1104" s="375"/>
      <c r="B1104" s="380"/>
      <c r="C1104" s="375" t="s">
        <v>421</v>
      </c>
      <c r="D1104" s="381"/>
      <c r="E1104" s="375"/>
      <c r="F1104" s="378"/>
      <c r="G1104" s="382"/>
      <c r="H1104" s="382"/>
      <c r="I1104" s="382"/>
      <c r="J1104" s="379"/>
      <c r="K1104" s="375"/>
      <c r="L1104" s="375"/>
    </row>
    <row r="1105" spans="1:12" ht="15.75" customHeight="1">
      <c r="A1105" s="375"/>
      <c r="B1105" s="380"/>
      <c r="C1105" s="375" t="s">
        <v>422</v>
      </c>
      <c r="D1105" s="381"/>
      <c r="E1105" s="375"/>
      <c r="F1105" s="378"/>
      <c r="G1105" s="382"/>
      <c r="H1105" s="382"/>
      <c r="I1105" s="382"/>
      <c r="J1105" s="379"/>
      <c r="K1105" s="375"/>
      <c r="L1105" s="375"/>
    </row>
    <row r="1106" spans="1:12" ht="15.75" customHeight="1">
      <c r="A1106" s="375"/>
      <c r="B1106" s="380"/>
      <c r="C1106" s="375" t="s">
        <v>423</v>
      </c>
      <c r="D1106" s="381"/>
      <c r="E1106" s="375"/>
      <c r="F1106" s="378"/>
      <c r="G1106" s="382"/>
      <c r="H1106" s="382"/>
      <c r="I1106" s="382"/>
      <c r="J1106" s="379"/>
      <c r="K1106" s="375"/>
      <c r="L1106" s="375"/>
    </row>
    <row r="1107" spans="1:12" ht="15.75" customHeight="1">
      <c r="A1107" s="375"/>
      <c r="B1107" s="380"/>
      <c r="C1107" s="375" t="s">
        <v>424</v>
      </c>
      <c r="D1107" s="381"/>
      <c r="E1107" s="375"/>
      <c r="F1107" s="378"/>
      <c r="G1107" s="382"/>
      <c r="H1107" s="382"/>
      <c r="I1107" s="382"/>
      <c r="J1107" s="379"/>
      <c r="K1107" s="375"/>
      <c r="L1107" s="375"/>
    </row>
    <row r="1108" spans="1:12" ht="15.75" customHeight="1">
      <c r="A1108" s="375"/>
      <c r="B1108" s="380"/>
      <c r="C1108" s="375" t="s">
        <v>425</v>
      </c>
      <c r="D1108" s="381"/>
      <c r="E1108" s="375"/>
      <c r="F1108" s="378"/>
      <c r="G1108" s="382"/>
      <c r="H1108" s="382"/>
      <c r="I1108" s="382"/>
      <c r="J1108" s="379"/>
      <c r="K1108" s="375"/>
      <c r="L1108" s="375"/>
    </row>
    <row r="1109" spans="1:12" ht="15.75" customHeight="1">
      <c r="A1109" s="375"/>
      <c r="B1109" s="380"/>
      <c r="C1109" s="375" t="s">
        <v>426</v>
      </c>
      <c r="D1109" s="381"/>
      <c r="E1109" s="375"/>
      <c r="F1109" s="378"/>
      <c r="G1109" s="382"/>
      <c r="H1109" s="382"/>
      <c r="I1109" s="382"/>
      <c r="J1109" s="379"/>
      <c r="K1109" s="375"/>
      <c r="L1109" s="375"/>
    </row>
    <row r="1110" spans="1:12" ht="15.75" customHeight="1">
      <c r="A1110" s="375"/>
      <c r="B1110" s="380"/>
      <c r="C1110" s="375" t="s">
        <v>427</v>
      </c>
      <c r="D1110" s="381"/>
      <c r="E1110" s="375"/>
      <c r="F1110" s="378"/>
      <c r="G1110" s="382"/>
      <c r="H1110" s="382"/>
      <c r="I1110" s="382"/>
      <c r="J1110" s="379"/>
      <c r="K1110" s="375"/>
      <c r="L1110" s="375"/>
    </row>
    <row r="1111" spans="1:12" ht="15.75" customHeight="1">
      <c r="A1111" s="375"/>
      <c r="B1111" s="380"/>
      <c r="C1111" s="380"/>
      <c r="D1111" s="381"/>
      <c r="E1111" s="375"/>
      <c r="F1111" s="378"/>
      <c r="G1111" s="382"/>
      <c r="H1111" s="382"/>
      <c r="I1111" s="382"/>
      <c r="J1111" s="379"/>
      <c r="K1111" s="375"/>
      <c r="L1111" s="375"/>
    </row>
    <row r="1112" spans="1:12" ht="15.75" customHeight="1">
      <c r="A1112" s="375"/>
      <c r="B1112" s="380"/>
      <c r="C1112" s="380"/>
      <c r="D1112" s="378">
        <v>1900</v>
      </c>
      <c r="E1112" s="375"/>
      <c r="F1112" s="378"/>
      <c r="G1112" s="382"/>
      <c r="H1112" s="382"/>
      <c r="I1112" s="382"/>
      <c r="J1112" s="379"/>
      <c r="K1112" s="375"/>
      <c r="L1112" s="375"/>
    </row>
    <row r="1113" spans="1:12" ht="15.75" customHeight="1">
      <c r="A1113" s="375"/>
      <c r="B1113" s="380"/>
      <c r="C1113" s="380"/>
      <c r="D1113" s="378">
        <v>1901</v>
      </c>
      <c r="E1113" s="375"/>
      <c r="F1113" s="378"/>
      <c r="G1113" s="382"/>
      <c r="H1113" s="382"/>
      <c r="I1113" s="382"/>
      <c r="J1113" s="379"/>
      <c r="K1113" s="375"/>
      <c r="L1113" s="375"/>
    </row>
    <row r="1114" spans="1:12" ht="15.75" customHeight="1">
      <c r="A1114" s="375"/>
      <c r="B1114" s="380"/>
      <c r="C1114" s="380"/>
      <c r="D1114" s="378">
        <v>1902</v>
      </c>
      <c r="E1114" s="375"/>
      <c r="F1114" s="378"/>
      <c r="G1114" s="382"/>
      <c r="H1114" s="382"/>
      <c r="I1114" s="382"/>
      <c r="J1114" s="379"/>
      <c r="K1114" s="375"/>
      <c r="L1114" s="375"/>
    </row>
    <row r="1115" spans="1:12" ht="15.75" customHeight="1">
      <c r="A1115" s="375"/>
      <c r="B1115" s="380"/>
      <c r="C1115" s="380"/>
      <c r="D1115" s="378">
        <v>1903</v>
      </c>
      <c r="E1115" s="375"/>
      <c r="F1115" s="378"/>
      <c r="G1115" s="382"/>
      <c r="H1115" s="382"/>
      <c r="I1115" s="382"/>
      <c r="J1115" s="379"/>
      <c r="K1115" s="375"/>
      <c r="L1115" s="375"/>
    </row>
    <row r="1116" spans="1:12" ht="15.75" customHeight="1">
      <c r="A1116" s="375"/>
      <c r="B1116" s="380"/>
      <c r="C1116" s="380"/>
      <c r="D1116" s="378">
        <v>1904</v>
      </c>
      <c r="E1116" s="375"/>
      <c r="F1116" s="378"/>
      <c r="G1116" s="382"/>
      <c r="H1116" s="382"/>
      <c r="I1116" s="382"/>
      <c r="J1116" s="379"/>
      <c r="K1116" s="375"/>
      <c r="L1116" s="375"/>
    </row>
    <row r="1117" spans="1:12" ht="15.75" customHeight="1">
      <c r="A1117" s="375"/>
      <c r="B1117" s="380"/>
      <c r="C1117" s="380"/>
      <c r="D1117" s="378">
        <v>1905</v>
      </c>
      <c r="E1117" s="375"/>
      <c r="F1117" s="378"/>
      <c r="G1117" s="382"/>
      <c r="H1117" s="382"/>
      <c r="I1117" s="382"/>
      <c r="J1117" s="379"/>
      <c r="K1117" s="375"/>
      <c r="L1117" s="375"/>
    </row>
    <row r="1118" spans="1:12" ht="15.75" customHeight="1">
      <c r="A1118" s="375"/>
      <c r="B1118" s="380"/>
      <c r="C1118" s="380"/>
      <c r="D1118" s="378">
        <v>1906</v>
      </c>
      <c r="E1118" s="375"/>
      <c r="F1118" s="378"/>
      <c r="G1118" s="382"/>
      <c r="H1118" s="382"/>
      <c r="I1118" s="382"/>
      <c r="J1118" s="379"/>
      <c r="K1118" s="375"/>
      <c r="L1118" s="375"/>
    </row>
    <row r="1119" spans="1:12" ht="15.75" customHeight="1">
      <c r="A1119" s="375"/>
      <c r="B1119" s="380"/>
      <c r="C1119" s="380"/>
      <c r="D1119" s="378">
        <v>1907</v>
      </c>
      <c r="E1119" s="375"/>
      <c r="F1119" s="378"/>
      <c r="G1119" s="382"/>
      <c r="H1119" s="382"/>
      <c r="I1119" s="382"/>
      <c r="J1119" s="379"/>
      <c r="K1119" s="375"/>
      <c r="L1119" s="375"/>
    </row>
    <row r="1120" spans="1:12" ht="15.75" customHeight="1">
      <c r="A1120" s="375"/>
      <c r="B1120" s="380"/>
      <c r="C1120" s="380"/>
      <c r="D1120" s="378">
        <v>1908</v>
      </c>
      <c r="E1120" s="375"/>
      <c r="F1120" s="378"/>
      <c r="G1120" s="382"/>
      <c r="H1120" s="382"/>
      <c r="I1120" s="382"/>
      <c r="J1120" s="379"/>
      <c r="K1120" s="375"/>
      <c r="L1120" s="375"/>
    </row>
    <row r="1121" spans="1:12" ht="15.75" customHeight="1">
      <c r="A1121" s="375"/>
      <c r="B1121" s="380"/>
      <c r="C1121" s="380"/>
      <c r="D1121" s="378">
        <v>1909</v>
      </c>
      <c r="E1121" s="375"/>
      <c r="F1121" s="378"/>
      <c r="G1121" s="382"/>
      <c r="H1121" s="382"/>
      <c r="I1121" s="382"/>
      <c r="J1121" s="379"/>
      <c r="K1121" s="375"/>
      <c r="L1121" s="375"/>
    </row>
    <row r="1122" spans="1:12" ht="15.75" customHeight="1">
      <c r="A1122" s="375"/>
      <c r="B1122" s="380"/>
      <c r="C1122" s="380"/>
      <c r="D1122" s="378">
        <v>1910</v>
      </c>
      <c r="E1122" s="375"/>
      <c r="F1122" s="378"/>
      <c r="G1122" s="382"/>
      <c r="H1122" s="382"/>
      <c r="I1122" s="382"/>
      <c r="J1122" s="379"/>
      <c r="K1122" s="375"/>
      <c r="L1122" s="375"/>
    </row>
    <row r="1123" spans="1:12" ht="15.75" customHeight="1">
      <c r="A1123" s="375"/>
      <c r="B1123" s="380"/>
      <c r="C1123" s="380"/>
      <c r="D1123" s="378">
        <v>1911</v>
      </c>
      <c r="E1123" s="375"/>
      <c r="F1123" s="378"/>
      <c r="G1123" s="382"/>
      <c r="H1123" s="382"/>
      <c r="I1123" s="382"/>
      <c r="J1123" s="379"/>
      <c r="K1123" s="375"/>
      <c r="L1123" s="375"/>
    </row>
    <row r="1124" spans="1:12" ht="15.75" customHeight="1">
      <c r="A1124" s="375"/>
      <c r="B1124" s="380"/>
      <c r="C1124" s="380"/>
      <c r="D1124" s="378">
        <v>1912</v>
      </c>
      <c r="E1124" s="375"/>
      <c r="F1124" s="378"/>
      <c r="G1124" s="382"/>
      <c r="H1124" s="382"/>
      <c r="I1124" s="382"/>
      <c r="J1124" s="379"/>
      <c r="K1124" s="375"/>
      <c r="L1124" s="375"/>
    </row>
    <row r="1125" spans="1:12" ht="15.75" customHeight="1">
      <c r="A1125" s="375"/>
      <c r="B1125" s="380"/>
      <c r="C1125" s="380"/>
      <c r="D1125" s="378">
        <v>1913</v>
      </c>
      <c r="E1125" s="375"/>
      <c r="F1125" s="378"/>
      <c r="G1125" s="382"/>
      <c r="H1125" s="382"/>
      <c r="I1125" s="382"/>
      <c r="J1125" s="379"/>
      <c r="K1125" s="375"/>
      <c r="L1125" s="375"/>
    </row>
    <row r="1126" spans="1:12" ht="15.75" customHeight="1">
      <c r="A1126" s="375"/>
      <c r="B1126" s="380"/>
      <c r="C1126" s="380"/>
      <c r="D1126" s="378">
        <v>1914</v>
      </c>
      <c r="E1126" s="375"/>
      <c r="F1126" s="378"/>
      <c r="G1126" s="382"/>
      <c r="H1126" s="382"/>
      <c r="I1126" s="382"/>
      <c r="J1126" s="379"/>
      <c r="K1126" s="375"/>
      <c r="L1126" s="375"/>
    </row>
    <row r="1127" spans="1:12" ht="15.75" customHeight="1">
      <c r="A1127" s="375"/>
      <c r="B1127" s="380"/>
      <c r="C1127" s="380"/>
      <c r="D1127" s="378">
        <v>1915</v>
      </c>
      <c r="E1127" s="375"/>
      <c r="F1127" s="378"/>
      <c r="G1127" s="382"/>
      <c r="H1127" s="382"/>
      <c r="I1127" s="382"/>
      <c r="J1127" s="379"/>
      <c r="K1127" s="375"/>
      <c r="L1127" s="375"/>
    </row>
    <row r="1128" spans="1:12" ht="15.75" customHeight="1">
      <c r="A1128" s="375"/>
      <c r="B1128" s="380"/>
      <c r="C1128" s="380"/>
      <c r="D1128" s="378">
        <v>1916</v>
      </c>
      <c r="E1128" s="375"/>
      <c r="F1128" s="378"/>
      <c r="G1128" s="382"/>
      <c r="H1128" s="382"/>
      <c r="I1128" s="382"/>
      <c r="J1128" s="379"/>
      <c r="K1128" s="375"/>
      <c r="L1128" s="375"/>
    </row>
    <row r="1129" spans="1:12" ht="15.75" customHeight="1">
      <c r="A1129" s="375"/>
      <c r="B1129" s="380"/>
      <c r="C1129" s="380"/>
      <c r="D1129" s="378">
        <v>1917</v>
      </c>
      <c r="E1129" s="375"/>
      <c r="F1129" s="378"/>
      <c r="G1129" s="382"/>
      <c r="H1129" s="382"/>
      <c r="I1129" s="382"/>
      <c r="J1129" s="379"/>
      <c r="K1129" s="375"/>
      <c r="L1129" s="375"/>
    </row>
    <row r="1130" spans="1:12" ht="15.75" customHeight="1">
      <c r="A1130" s="375"/>
      <c r="B1130" s="380"/>
      <c r="C1130" s="380"/>
      <c r="D1130" s="378">
        <v>1918</v>
      </c>
      <c r="E1130" s="375"/>
      <c r="F1130" s="378"/>
      <c r="G1130" s="382"/>
      <c r="H1130" s="382"/>
      <c r="I1130" s="382"/>
      <c r="J1130" s="379"/>
      <c r="K1130" s="375"/>
      <c r="L1130" s="375"/>
    </row>
    <row r="1131" spans="1:12" ht="15.75" customHeight="1">
      <c r="A1131" s="375"/>
      <c r="B1131" s="380"/>
      <c r="C1131" s="380"/>
      <c r="D1131" s="378">
        <v>1919</v>
      </c>
      <c r="E1131" s="375"/>
      <c r="F1131" s="378"/>
      <c r="G1131" s="382"/>
      <c r="H1131" s="382"/>
      <c r="I1131" s="382"/>
      <c r="J1131" s="379"/>
      <c r="K1131" s="375"/>
      <c r="L1131" s="375"/>
    </row>
    <row r="1132" spans="1:12" ht="15.75" customHeight="1">
      <c r="A1132" s="375"/>
      <c r="B1132" s="380"/>
      <c r="C1132" s="380"/>
      <c r="D1132" s="378">
        <v>1920</v>
      </c>
      <c r="E1132" s="375"/>
      <c r="F1132" s="378"/>
      <c r="G1132" s="382"/>
      <c r="H1132" s="382"/>
      <c r="I1132" s="382"/>
      <c r="J1132" s="379"/>
      <c r="K1132" s="375"/>
      <c r="L1132" s="375"/>
    </row>
    <row r="1133" spans="1:12" ht="15.75" customHeight="1">
      <c r="A1133" s="375"/>
      <c r="B1133" s="380"/>
      <c r="C1133" s="380"/>
      <c r="D1133" s="378">
        <v>1921</v>
      </c>
      <c r="E1133" s="375"/>
      <c r="F1133" s="378"/>
      <c r="G1133" s="382"/>
      <c r="H1133" s="382"/>
      <c r="I1133" s="382"/>
      <c r="J1133" s="379"/>
      <c r="K1133" s="375"/>
      <c r="L1133" s="375"/>
    </row>
    <row r="1134" spans="1:12" ht="15.75" customHeight="1">
      <c r="A1134" s="375"/>
      <c r="B1134" s="380"/>
      <c r="C1134" s="380"/>
      <c r="D1134" s="378">
        <v>1922</v>
      </c>
      <c r="E1134" s="375"/>
      <c r="F1134" s="378"/>
      <c r="G1134" s="382"/>
      <c r="H1134" s="382"/>
      <c r="I1134" s="382"/>
      <c r="J1134" s="379"/>
      <c r="K1134" s="375"/>
      <c r="L1134" s="375"/>
    </row>
    <row r="1135" spans="1:12" ht="15.75" customHeight="1">
      <c r="A1135" s="375"/>
      <c r="B1135" s="380"/>
      <c r="C1135" s="380"/>
      <c r="D1135" s="378">
        <v>1923</v>
      </c>
      <c r="E1135" s="375"/>
      <c r="F1135" s="378"/>
      <c r="G1135" s="382"/>
      <c r="H1135" s="382"/>
      <c r="I1135" s="382"/>
      <c r="J1135" s="379"/>
      <c r="K1135" s="375"/>
      <c r="L1135" s="375"/>
    </row>
    <row r="1136" spans="1:12" ht="15.75" customHeight="1">
      <c r="A1136" s="375"/>
      <c r="B1136" s="380"/>
      <c r="C1136" s="380"/>
      <c r="D1136" s="378">
        <v>1924</v>
      </c>
      <c r="E1136" s="375"/>
      <c r="F1136" s="378"/>
      <c r="G1136" s="382"/>
      <c r="H1136" s="382"/>
      <c r="I1136" s="382"/>
      <c r="J1136" s="379"/>
      <c r="K1136" s="375"/>
      <c r="L1136" s="375"/>
    </row>
    <row r="1137" spans="1:12" ht="15.75" customHeight="1">
      <c r="A1137" s="375"/>
      <c r="B1137" s="380"/>
      <c r="C1137" s="380"/>
      <c r="D1137" s="378">
        <v>1925</v>
      </c>
      <c r="E1137" s="375"/>
      <c r="F1137" s="378"/>
      <c r="G1137" s="382"/>
      <c r="H1137" s="382"/>
      <c r="I1137" s="382"/>
      <c r="J1137" s="379"/>
      <c r="K1137" s="375"/>
      <c r="L1137" s="375"/>
    </row>
    <row r="1138" spans="1:12" ht="15.75" customHeight="1">
      <c r="A1138" s="375"/>
      <c r="B1138" s="380"/>
      <c r="C1138" s="380"/>
      <c r="D1138" s="378">
        <v>1926</v>
      </c>
      <c r="E1138" s="375"/>
      <c r="F1138" s="378"/>
      <c r="G1138" s="382"/>
      <c r="H1138" s="382"/>
      <c r="I1138" s="382"/>
      <c r="J1138" s="379"/>
      <c r="K1138" s="375"/>
      <c r="L1138" s="375"/>
    </row>
    <row r="1139" spans="1:12" ht="15.75" customHeight="1">
      <c r="A1139" s="375"/>
      <c r="B1139" s="380"/>
      <c r="C1139" s="380"/>
      <c r="D1139" s="378">
        <v>1927</v>
      </c>
      <c r="E1139" s="375"/>
      <c r="F1139" s="378"/>
      <c r="G1139" s="382"/>
      <c r="H1139" s="382"/>
      <c r="I1139" s="382"/>
      <c r="J1139" s="379"/>
      <c r="K1139" s="375"/>
      <c r="L1139" s="375"/>
    </row>
    <row r="1140" spans="1:12" ht="15.75" customHeight="1">
      <c r="A1140" s="375"/>
      <c r="B1140" s="380"/>
      <c r="C1140" s="380"/>
      <c r="D1140" s="378">
        <v>1928</v>
      </c>
      <c r="E1140" s="375"/>
      <c r="F1140" s="378"/>
      <c r="G1140" s="382"/>
      <c r="H1140" s="382"/>
      <c r="I1140" s="382"/>
      <c r="J1140" s="379"/>
      <c r="K1140" s="375"/>
      <c r="L1140" s="375"/>
    </row>
    <row r="1141" spans="1:12" ht="15.75" customHeight="1">
      <c r="A1141" s="375"/>
      <c r="B1141" s="380"/>
      <c r="C1141" s="380"/>
      <c r="D1141" s="378">
        <v>1929</v>
      </c>
      <c r="E1141" s="375"/>
      <c r="F1141" s="378"/>
      <c r="G1141" s="382"/>
      <c r="H1141" s="382"/>
      <c r="I1141" s="382"/>
      <c r="J1141" s="379"/>
      <c r="K1141" s="375"/>
      <c r="L1141" s="375"/>
    </row>
    <row r="1142" spans="1:12" ht="15.75" customHeight="1">
      <c r="A1142" s="375"/>
      <c r="B1142" s="380"/>
      <c r="C1142" s="380"/>
      <c r="D1142" s="378">
        <v>1930</v>
      </c>
      <c r="E1142" s="375"/>
      <c r="F1142" s="378"/>
      <c r="G1142" s="382"/>
      <c r="H1142" s="382"/>
      <c r="I1142" s="382"/>
      <c r="J1142" s="379"/>
      <c r="K1142" s="375"/>
      <c r="L1142" s="375"/>
    </row>
    <row r="1143" spans="1:12" ht="15.75" customHeight="1">
      <c r="A1143" s="375"/>
      <c r="B1143" s="380"/>
      <c r="C1143" s="380"/>
      <c r="D1143" s="378">
        <v>1931</v>
      </c>
      <c r="E1143" s="375"/>
      <c r="F1143" s="378"/>
      <c r="G1143" s="382"/>
      <c r="H1143" s="382"/>
      <c r="I1143" s="382"/>
      <c r="J1143" s="379"/>
      <c r="K1143" s="375"/>
      <c r="L1143" s="375"/>
    </row>
    <row r="1144" spans="1:12" ht="15.75" customHeight="1">
      <c r="A1144" s="375"/>
      <c r="B1144" s="380"/>
      <c r="C1144" s="380"/>
      <c r="D1144" s="378">
        <v>1932</v>
      </c>
      <c r="E1144" s="375"/>
      <c r="F1144" s="378"/>
      <c r="G1144" s="382"/>
      <c r="H1144" s="382"/>
      <c r="I1144" s="382"/>
      <c r="J1144" s="379"/>
      <c r="K1144" s="375"/>
      <c r="L1144" s="375"/>
    </row>
    <row r="1145" spans="1:12" ht="15.75" customHeight="1">
      <c r="A1145" s="375"/>
      <c r="B1145" s="380"/>
      <c r="C1145" s="380"/>
      <c r="D1145" s="378">
        <v>1933</v>
      </c>
      <c r="E1145" s="375"/>
      <c r="F1145" s="378"/>
      <c r="G1145" s="382"/>
      <c r="H1145" s="382"/>
      <c r="I1145" s="382"/>
      <c r="J1145" s="379"/>
      <c r="K1145" s="375"/>
      <c r="L1145" s="375"/>
    </row>
    <row r="1146" spans="1:12" ht="15.75" customHeight="1">
      <c r="A1146" s="375"/>
      <c r="B1146" s="380"/>
      <c r="C1146" s="380"/>
      <c r="D1146" s="378">
        <v>1934</v>
      </c>
      <c r="E1146" s="375"/>
      <c r="F1146" s="378"/>
      <c r="G1146" s="382"/>
      <c r="H1146" s="382"/>
      <c r="I1146" s="382"/>
      <c r="J1146" s="379"/>
      <c r="K1146" s="375"/>
      <c r="L1146" s="375"/>
    </row>
    <row r="1147" spans="1:12" ht="15.75" customHeight="1">
      <c r="A1147" s="375"/>
      <c r="B1147" s="380"/>
      <c r="C1147" s="380"/>
      <c r="D1147" s="378">
        <v>1935</v>
      </c>
      <c r="E1147" s="375"/>
      <c r="F1147" s="378"/>
      <c r="G1147" s="382"/>
      <c r="H1147" s="382"/>
      <c r="I1147" s="382"/>
      <c r="J1147" s="379"/>
      <c r="K1147" s="375"/>
      <c r="L1147" s="375"/>
    </row>
    <row r="1148" spans="1:12" ht="15.75" customHeight="1">
      <c r="A1148" s="375"/>
      <c r="B1148" s="380"/>
      <c r="C1148" s="380"/>
      <c r="D1148" s="378">
        <v>1936</v>
      </c>
      <c r="E1148" s="375"/>
      <c r="F1148" s="378"/>
      <c r="G1148" s="382"/>
      <c r="H1148" s="382"/>
      <c r="I1148" s="382"/>
      <c r="J1148" s="379"/>
      <c r="K1148" s="375"/>
      <c r="L1148" s="375"/>
    </row>
    <row r="1149" spans="1:12" ht="15.75" customHeight="1">
      <c r="A1149" s="375"/>
      <c r="B1149" s="380"/>
      <c r="C1149" s="380"/>
      <c r="D1149" s="378">
        <v>1937</v>
      </c>
      <c r="E1149" s="375"/>
      <c r="F1149" s="378"/>
      <c r="G1149" s="382"/>
      <c r="H1149" s="382"/>
      <c r="I1149" s="382"/>
      <c r="J1149" s="379"/>
      <c r="K1149" s="375"/>
      <c r="L1149" s="375"/>
    </row>
    <row r="1150" spans="1:12" ht="15.75" customHeight="1">
      <c r="A1150" s="375"/>
      <c r="B1150" s="380"/>
      <c r="C1150" s="380"/>
      <c r="D1150" s="378">
        <v>1938</v>
      </c>
      <c r="E1150" s="375"/>
      <c r="F1150" s="378"/>
      <c r="G1150" s="382"/>
      <c r="H1150" s="382"/>
      <c r="I1150" s="382"/>
      <c r="J1150" s="379"/>
      <c r="K1150" s="375"/>
      <c r="L1150" s="375"/>
    </row>
    <row r="1151" spans="1:12" ht="15.75" customHeight="1">
      <c r="A1151" s="375"/>
      <c r="B1151" s="380"/>
      <c r="C1151" s="380"/>
      <c r="D1151" s="378">
        <v>1939</v>
      </c>
      <c r="E1151" s="375"/>
      <c r="F1151" s="378"/>
      <c r="G1151" s="382"/>
      <c r="H1151" s="382"/>
      <c r="I1151" s="382"/>
      <c r="J1151" s="379"/>
      <c r="K1151" s="375"/>
      <c r="L1151" s="375"/>
    </row>
    <row r="1152" spans="1:12" ht="15.75" customHeight="1">
      <c r="A1152" s="375"/>
      <c r="B1152" s="380"/>
      <c r="C1152" s="380"/>
      <c r="D1152" s="378">
        <v>1940</v>
      </c>
      <c r="E1152" s="375"/>
      <c r="F1152" s="378"/>
      <c r="G1152" s="382"/>
      <c r="H1152" s="382"/>
      <c r="I1152" s="382"/>
      <c r="J1152" s="379"/>
      <c r="K1152" s="375"/>
      <c r="L1152" s="375"/>
    </row>
    <row r="1153" spans="1:12" ht="15.75" customHeight="1">
      <c r="A1153" s="375"/>
      <c r="B1153" s="380"/>
      <c r="C1153" s="380"/>
      <c r="D1153" s="378">
        <v>1941</v>
      </c>
      <c r="E1153" s="375"/>
      <c r="F1153" s="378"/>
      <c r="G1153" s="382"/>
      <c r="H1153" s="382"/>
      <c r="I1153" s="382"/>
      <c r="J1153" s="379"/>
      <c r="K1153" s="375"/>
      <c r="L1153" s="375"/>
    </row>
    <row r="1154" spans="1:12" ht="15.75" customHeight="1">
      <c r="A1154" s="375"/>
      <c r="B1154" s="380"/>
      <c r="C1154" s="380"/>
      <c r="D1154" s="378">
        <v>1942</v>
      </c>
      <c r="E1154" s="375"/>
      <c r="F1154" s="378"/>
      <c r="G1154" s="382"/>
      <c r="H1154" s="382"/>
      <c r="I1154" s="382"/>
      <c r="J1154" s="379"/>
      <c r="K1154" s="375"/>
      <c r="L1154" s="375"/>
    </row>
    <row r="1155" spans="1:12" ht="15.75" customHeight="1">
      <c r="A1155" s="375"/>
      <c r="B1155" s="380"/>
      <c r="C1155" s="380"/>
      <c r="D1155" s="378">
        <v>1943</v>
      </c>
      <c r="E1155" s="375"/>
      <c r="F1155" s="378"/>
      <c r="G1155" s="382"/>
      <c r="H1155" s="382"/>
      <c r="I1155" s="382"/>
      <c r="J1155" s="379"/>
      <c r="K1155" s="375"/>
      <c r="L1155" s="375"/>
    </row>
    <row r="1156" spans="1:12" ht="15.75" customHeight="1">
      <c r="A1156" s="375"/>
      <c r="B1156" s="380"/>
      <c r="C1156" s="380"/>
      <c r="D1156" s="378">
        <v>1944</v>
      </c>
      <c r="E1156" s="375"/>
      <c r="F1156" s="378"/>
      <c r="G1156" s="382"/>
      <c r="H1156" s="382"/>
      <c r="I1156" s="382"/>
      <c r="J1156" s="379"/>
      <c r="K1156" s="375"/>
      <c r="L1156" s="375"/>
    </row>
    <row r="1157" spans="1:12" ht="15.75" customHeight="1">
      <c r="A1157" s="375"/>
      <c r="B1157" s="380"/>
      <c r="C1157" s="380"/>
      <c r="D1157" s="378">
        <v>1945</v>
      </c>
      <c r="E1157" s="375"/>
      <c r="F1157" s="378"/>
      <c r="G1157" s="382"/>
      <c r="H1157" s="382"/>
      <c r="I1157" s="382"/>
      <c r="J1157" s="379"/>
      <c r="K1157" s="375"/>
      <c r="L1157" s="375"/>
    </row>
    <row r="1158" spans="1:12" ht="15.75" customHeight="1">
      <c r="A1158" s="375"/>
      <c r="B1158" s="380"/>
      <c r="C1158" s="380"/>
      <c r="D1158" s="378">
        <v>1946</v>
      </c>
      <c r="E1158" s="375"/>
      <c r="F1158" s="378"/>
      <c r="G1158" s="382"/>
      <c r="H1158" s="382"/>
      <c r="I1158" s="382"/>
      <c r="J1158" s="379"/>
      <c r="K1158" s="375"/>
      <c r="L1158" s="375"/>
    </row>
    <row r="1159" spans="1:12" ht="15.75" customHeight="1">
      <c r="A1159" s="375"/>
      <c r="B1159" s="380"/>
      <c r="C1159" s="380"/>
      <c r="D1159" s="378">
        <v>1947</v>
      </c>
      <c r="E1159" s="375"/>
      <c r="F1159" s="378"/>
      <c r="G1159" s="382"/>
      <c r="H1159" s="382"/>
      <c r="I1159" s="382"/>
      <c r="J1159" s="379"/>
      <c r="K1159" s="375"/>
      <c r="L1159" s="375"/>
    </row>
    <row r="1160" spans="1:12" ht="15.75" customHeight="1">
      <c r="A1160" s="375"/>
      <c r="B1160" s="380"/>
      <c r="C1160" s="380"/>
      <c r="D1160" s="378">
        <v>1948</v>
      </c>
      <c r="E1160" s="375"/>
      <c r="F1160" s="378"/>
      <c r="G1160" s="382"/>
      <c r="H1160" s="382"/>
      <c r="I1160" s="382"/>
      <c r="J1160" s="379"/>
      <c r="K1160" s="375"/>
      <c r="L1160" s="375"/>
    </row>
    <row r="1161" spans="1:12" ht="15.75" customHeight="1">
      <c r="A1161" s="375"/>
      <c r="B1161" s="380"/>
      <c r="C1161" s="380"/>
      <c r="D1161" s="378">
        <v>1949</v>
      </c>
      <c r="E1161" s="375"/>
      <c r="F1161" s="378"/>
      <c r="G1161" s="382"/>
      <c r="H1161" s="382"/>
      <c r="I1161" s="382"/>
      <c r="J1161" s="379"/>
      <c r="K1161" s="375"/>
      <c r="L1161" s="375"/>
    </row>
    <row r="1162" spans="1:12" ht="15.75" customHeight="1">
      <c r="A1162" s="375"/>
      <c r="B1162" s="380"/>
      <c r="C1162" s="380"/>
      <c r="D1162" s="378">
        <v>1950</v>
      </c>
      <c r="E1162" s="375"/>
      <c r="F1162" s="378"/>
      <c r="G1162" s="382"/>
      <c r="H1162" s="382"/>
      <c r="I1162" s="382"/>
      <c r="J1162" s="379"/>
      <c r="K1162" s="375"/>
      <c r="L1162" s="375"/>
    </row>
    <row r="1163" spans="1:12" ht="15.75" customHeight="1">
      <c r="A1163" s="375"/>
      <c r="B1163" s="380"/>
      <c r="C1163" s="380"/>
      <c r="D1163" s="378">
        <v>1951</v>
      </c>
      <c r="E1163" s="375"/>
      <c r="F1163" s="378"/>
      <c r="G1163" s="382"/>
      <c r="H1163" s="382"/>
      <c r="I1163" s="382"/>
      <c r="J1163" s="379"/>
      <c r="K1163" s="375"/>
      <c r="L1163" s="375"/>
    </row>
    <row r="1164" spans="1:12" ht="15.75" customHeight="1">
      <c r="A1164" s="375"/>
      <c r="B1164" s="380"/>
      <c r="C1164" s="380"/>
      <c r="D1164" s="378">
        <v>1952</v>
      </c>
      <c r="E1164" s="375"/>
      <c r="F1164" s="378"/>
      <c r="G1164" s="382"/>
      <c r="H1164" s="382"/>
      <c r="I1164" s="382"/>
      <c r="J1164" s="379"/>
      <c r="K1164" s="375"/>
      <c r="L1164" s="375"/>
    </row>
    <row r="1165" spans="1:12" ht="15.75" customHeight="1">
      <c r="A1165" s="375"/>
      <c r="B1165" s="380"/>
      <c r="C1165" s="380"/>
      <c r="D1165" s="378">
        <v>1953</v>
      </c>
      <c r="E1165" s="375"/>
      <c r="F1165" s="378"/>
      <c r="G1165" s="382"/>
      <c r="H1165" s="382"/>
      <c r="I1165" s="382"/>
      <c r="J1165" s="379"/>
      <c r="K1165" s="375"/>
      <c r="L1165" s="375"/>
    </row>
    <row r="1166" spans="1:12" ht="15.75" customHeight="1">
      <c r="A1166" s="375"/>
      <c r="B1166" s="380"/>
      <c r="C1166" s="380"/>
      <c r="D1166" s="378">
        <v>1954</v>
      </c>
      <c r="E1166" s="375"/>
      <c r="F1166" s="378"/>
      <c r="G1166" s="382"/>
      <c r="H1166" s="382"/>
      <c r="I1166" s="382"/>
      <c r="J1166" s="379"/>
      <c r="K1166" s="375"/>
      <c r="L1166" s="375"/>
    </row>
    <row r="1167" spans="1:12" ht="15.75" customHeight="1">
      <c r="A1167" s="375"/>
      <c r="B1167" s="380"/>
      <c r="C1167" s="380"/>
      <c r="D1167" s="378">
        <v>1955</v>
      </c>
      <c r="E1167" s="375"/>
      <c r="F1167" s="378"/>
      <c r="G1167" s="382"/>
      <c r="H1167" s="382"/>
      <c r="I1167" s="382"/>
      <c r="J1167" s="379"/>
      <c r="K1167" s="375"/>
      <c r="L1167" s="375"/>
    </row>
    <row r="1168" spans="1:12" ht="15.75" customHeight="1">
      <c r="A1168" s="375"/>
      <c r="B1168" s="380"/>
      <c r="C1168" s="380"/>
      <c r="D1168" s="378">
        <v>1956</v>
      </c>
      <c r="E1168" s="375"/>
      <c r="F1168" s="378"/>
      <c r="G1168" s="382"/>
      <c r="H1168" s="382"/>
      <c r="I1168" s="382"/>
      <c r="J1168" s="379"/>
      <c r="K1168" s="375"/>
      <c r="L1168" s="375"/>
    </row>
    <row r="1169" spans="1:12" ht="15.75" customHeight="1">
      <c r="A1169" s="375"/>
      <c r="B1169" s="380"/>
      <c r="C1169" s="380"/>
      <c r="D1169" s="378">
        <v>1957</v>
      </c>
      <c r="E1169" s="375"/>
      <c r="F1169" s="378"/>
      <c r="G1169" s="382"/>
      <c r="H1169" s="382"/>
      <c r="I1169" s="382"/>
      <c r="J1169" s="379"/>
      <c r="K1169" s="375"/>
      <c r="L1169" s="375"/>
    </row>
    <row r="1170" spans="1:12" ht="15.75" customHeight="1">
      <c r="A1170" s="375"/>
      <c r="B1170" s="380"/>
      <c r="C1170" s="380"/>
      <c r="D1170" s="378">
        <v>1958</v>
      </c>
      <c r="E1170" s="375"/>
      <c r="F1170" s="378"/>
      <c r="G1170" s="382"/>
      <c r="H1170" s="382"/>
      <c r="I1170" s="382"/>
      <c r="J1170" s="379"/>
      <c r="K1170" s="375"/>
      <c r="L1170" s="375"/>
    </row>
    <row r="1171" spans="1:12" ht="15.75" customHeight="1">
      <c r="A1171" s="375"/>
      <c r="B1171" s="380"/>
      <c r="C1171" s="380"/>
      <c r="D1171" s="378">
        <v>1959</v>
      </c>
      <c r="E1171" s="375"/>
      <c r="F1171" s="378"/>
      <c r="G1171" s="382"/>
      <c r="H1171" s="382"/>
      <c r="I1171" s="382"/>
      <c r="J1171" s="379"/>
      <c r="K1171" s="375"/>
      <c r="L1171" s="375"/>
    </row>
    <row r="1172" spans="1:12" ht="15.75" customHeight="1">
      <c r="A1172" s="375"/>
      <c r="B1172" s="380"/>
      <c r="C1172" s="380"/>
      <c r="D1172" s="378">
        <v>1960</v>
      </c>
      <c r="E1172" s="375"/>
      <c r="F1172" s="378"/>
      <c r="G1172" s="382"/>
      <c r="H1172" s="382"/>
      <c r="I1172" s="382"/>
      <c r="J1172" s="379"/>
      <c r="K1172" s="375"/>
      <c r="L1172" s="375"/>
    </row>
    <row r="1173" spans="1:12" ht="15.75" customHeight="1">
      <c r="A1173" s="375"/>
      <c r="B1173" s="380"/>
      <c r="C1173" s="380"/>
      <c r="D1173" s="378">
        <v>1961</v>
      </c>
      <c r="E1173" s="375"/>
      <c r="F1173" s="378"/>
      <c r="G1173" s="382"/>
      <c r="H1173" s="382"/>
      <c r="I1173" s="382"/>
      <c r="J1173" s="379"/>
      <c r="K1173" s="375"/>
      <c r="L1173" s="375"/>
    </row>
    <row r="1174" spans="1:12" ht="15.75" customHeight="1">
      <c r="A1174" s="375"/>
      <c r="B1174" s="380"/>
      <c r="C1174" s="380"/>
      <c r="D1174" s="378">
        <v>1962</v>
      </c>
      <c r="E1174" s="375"/>
      <c r="F1174" s="378"/>
      <c r="G1174" s="382"/>
      <c r="H1174" s="382"/>
      <c r="I1174" s="382"/>
      <c r="J1174" s="379"/>
      <c r="K1174" s="375"/>
      <c r="L1174" s="375"/>
    </row>
    <row r="1175" spans="1:12" ht="15.75" customHeight="1">
      <c r="A1175" s="375"/>
      <c r="B1175" s="380"/>
      <c r="C1175" s="380"/>
      <c r="D1175" s="378">
        <v>1963</v>
      </c>
      <c r="E1175" s="375"/>
      <c r="F1175" s="378"/>
      <c r="G1175" s="382"/>
      <c r="H1175" s="382"/>
      <c r="I1175" s="382"/>
      <c r="J1175" s="379"/>
      <c r="K1175" s="375"/>
      <c r="L1175" s="375"/>
    </row>
    <row r="1176" spans="1:12" ht="15.75" customHeight="1">
      <c r="A1176" s="375"/>
      <c r="B1176" s="380"/>
      <c r="C1176" s="380"/>
      <c r="D1176" s="378">
        <v>1964</v>
      </c>
      <c r="E1176" s="375"/>
      <c r="F1176" s="378"/>
      <c r="G1176" s="382"/>
      <c r="H1176" s="382"/>
      <c r="I1176" s="382"/>
      <c r="J1176" s="379"/>
      <c r="K1176" s="375"/>
      <c r="L1176" s="375"/>
    </row>
    <row r="1177" spans="1:12" ht="15.75" customHeight="1">
      <c r="A1177" s="375"/>
      <c r="B1177" s="380"/>
      <c r="C1177" s="380"/>
      <c r="D1177" s="378">
        <v>1965</v>
      </c>
      <c r="E1177" s="375"/>
      <c r="F1177" s="378"/>
      <c r="G1177" s="382"/>
      <c r="H1177" s="382"/>
      <c r="I1177" s="382"/>
      <c r="J1177" s="379"/>
      <c r="K1177" s="375"/>
      <c r="L1177" s="375"/>
    </row>
    <row r="1178" spans="1:12" ht="15.75" customHeight="1">
      <c r="A1178" s="375"/>
      <c r="B1178" s="380"/>
      <c r="C1178" s="380"/>
      <c r="D1178" s="378">
        <v>1966</v>
      </c>
      <c r="E1178" s="375"/>
      <c r="F1178" s="378"/>
      <c r="G1178" s="382"/>
      <c r="H1178" s="382"/>
      <c r="I1178" s="382"/>
      <c r="J1178" s="379"/>
      <c r="K1178" s="375"/>
      <c r="L1178" s="375"/>
    </row>
    <row r="1179" spans="1:12" ht="15.75" customHeight="1">
      <c r="A1179" s="375"/>
      <c r="B1179" s="380"/>
      <c r="C1179" s="380"/>
      <c r="D1179" s="378">
        <v>1967</v>
      </c>
      <c r="E1179" s="375"/>
      <c r="F1179" s="378"/>
      <c r="G1179" s="382"/>
      <c r="H1179" s="382"/>
      <c r="I1179" s="382"/>
      <c r="J1179" s="379"/>
      <c r="K1179" s="375"/>
      <c r="L1179" s="375"/>
    </row>
    <row r="1180" spans="1:12" ht="15.75" customHeight="1">
      <c r="A1180" s="375"/>
      <c r="B1180" s="380"/>
      <c r="C1180" s="380"/>
      <c r="D1180" s="378">
        <v>1968</v>
      </c>
      <c r="E1180" s="375"/>
      <c r="F1180" s="378"/>
      <c r="G1180" s="382"/>
      <c r="H1180" s="382"/>
      <c r="I1180" s="382"/>
      <c r="J1180" s="379"/>
      <c r="K1180" s="375"/>
      <c r="L1180" s="375"/>
    </row>
    <row r="1181" spans="1:12" ht="15.75" customHeight="1">
      <c r="A1181" s="375"/>
      <c r="B1181" s="380"/>
      <c r="C1181" s="380"/>
      <c r="D1181" s="378">
        <v>1969</v>
      </c>
      <c r="E1181" s="375"/>
      <c r="F1181" s="378"/>
      <c r="G1181" s="382"/>
      <c r="H1181" s="382"/>
      <c r="I1181" s="382"/>
      <c r="J1181" s="379"/>
      <c r="K1181" s="375"/>
      <c r="L1181" s="375"/>
    </row>
    <row r="1182" spans="1:12" ht="15.75" customHeight="1">
      <c r="A1182" s="375"/>
      <c r="B1182" s="380"/>
      <c r="C1182" s="380"/>
      <c r="D1182" s="378">
        <v>1970</v>
      </c>
      <c r="E1182" s="375"/>
      <c r="F1182" s="378"/>
      <c r="G1182" s="382"/>
      <c r="H1182" s="382"/>
      <c r="I1182" s="382"/>
      <c r="J1182" s="379"/>
      <c r="K1182" s="375"/>
      <c r="L1182" s="375"/>
    </row>
    <row r="1183" spans="1:12" ht="15.75" customHeight="1">
      <c r="A1183" s="375"/>
      <c r="B1183" s="380"/>
      <c r="C1183" s="380"/>
      <c r="D1183" s="378">
        <v>1971</v>
      </c>
      <c r="E1183" s="375"/>
      <c r="F1183" s="378"/>
      <c r="G1183" s="382"/>
      <c r="H1183" s="382"/>
      <c r="I1183" s="382"/>
      <c r="J1183" s="379"/>
      <c r="K1183" s="375"/>
      <c r="L1183" s="375"/>
    </row>
    <row r="1184" spans="1:12" ht="15.75" customHeight="1">
      <c r="A1184" s="375"/>
      <c r="B1184" s="380"/>
      <c r="C1184" s="380"/>
      <c r="D1184" s="378">
        <v>1972</v>
      </c>
      <c r="E1184" s="375"/>
      <c r="F1184" s="378"/>
      <c r="G1184" s="382"/>
      <c r="H1184" s="382"/>
      <c r="I1184" s="382"/>
      <c r="J1184" s="379"/>
      <c r="K1184" s="375"/>
      <c r="L1184" s="375"/>
    </row>
    <row r="1185" spans="1:12" ht="15.75" customHeight="1">
      <c r="A1185" s="375"/>
      <c r="B1185" s="380"/>
      <c r="C1185" s="380"/>
      <c r="D1185" s="378">
        <v>1973</v>
      </c>
      <c r="E1185" s="375"/>
      <c r="F1185" s="378"/>
      <c r="G1185" s="382"/>
      <c r="H1185" s="382"/>
      <c r="I1185" s="382"/>
      <c r="J1185" s="379"/>
      <c r="K1185" s="375"/>
      <c r="L1185" s="375"/>
    </row>
    <row r="1186" spans="1:12" ht="15.75" customHeight="1">
      <c r="A1186" s="375"/>
      <c r="B1186" s="380"/>
      <c r="C1186" s="380"/>
      <c r="D1186" s="378">
        <v>1974</v>
      </c>
      <c r="E1186" s="375"/>
      <c r="F1186" s="378"/>
      <c r="G1186" s="382"/>
      <c r="H1186" s="382"/>
      <c r="I1186" s="382"/>
      <c r="J1186" s="379"/>
      <c r="K1186" s="375"/>
      <c r="L1186" s="375"/>
    </row>
    <row r="1187" spans="1:12" ht="15.75" customHeight="1">
      <c r="A1187" s="375"/>
      <c r="B1187" s="380"/>
      <c r="C1187" s="380"/>
      <c r="D1187" s="378">
        <v>1975</v>
      </c>
      <c r="E1187" s="375"/>
      <c r="F1187" s="378"/>
      <c r="G1187" s="382"/>
      <c r="H1187" s="382"/>
      <c r="I1187" s="382"/>
      <c r="J1187" s="379"/>
      <c r="K1187" s="375"/>
      <c r="L1187" s="375"/>
    </row>
    <row r="1188" spans="1:12" ht="15.75" customHeight="1">
      <c r="A1188" s="375"/>
      <c r="B1188" s="380"/>
      <c r="C1188" s="380"/>
      <c r="D1188" s="378">
        <v>1976</v>
      </c>
      <c r="E1188" s="375"/>
      <c r="F1188" s="378"/>
      <c r="G1188" s="382"/>
      <c r="H1188" s="382"/>
      <c r="I1188" s="382"/>
      <c r="J1188" s="379"/>
      <c r="K1188" s="375"/>
      <c r="L1188" s="375"/>
    </row>
    <row r="1189" spans="1:12" ht="15.75" customHeight="1">
      <c r="A1189" s="375"/>
      <c r="B1189" s="380"/>
      <c r="C1189" s="380"/>
      <c r="D1189" s="378">
        <v>1977</v>
      </c>
      <c r="E1189" s="375"/>
      <c r="F1189" s="378"/>
      <c r="G1189" s="382"/>
      <c r="H1189" s="382"/>
      <c r="I1189" s="382"/>
      <c r="J1189" s="379"/>
      <c r="K1189" s="375"/>
      <c r="L1189" s="375"/>
    </row>
    <row r="1190" spans="1:12" ht="15.75" customHeight="1">
      <c r="A1190" s="375"/>
      <c r="B1190" s="380"/>
      <c r="C1190" s="380"/>
      <c r="D1190" s="378">
        <v>1978</v>
      </c>
      <c r="E1190" s="375"/>
      <c r="F1190" s="378"/>
      <c r="G1190" s="382"/>
      <c r="H1190" s="382"/>
      <c r="I1190" s="382"/>
      <c r="J1190" s="379"/>
      <c r="K1190" s="375"/>
      <c r="L1190" s="375"/>
    </row>
    <row r="1191" spans="1:12" ht="15.75" customHeight="1">
      <c r="A1191" s="375"/>
      <c r="B1191" s="380"/>
      <c r="C1191" s="380"/>
      <c r="D1191" s="378">
        <v>1979</v>
      </c>
      <c r="E1191" s="375"/>
      <c r="F1191" s="378"/>
      <c r="G1191" s="382"/>
      <c r="H1191" s="382"/>
      <c r="I1191" s="382"/>
      <c r="J1191" s="379"/>
      <c r="K1191" s="375"/>
      <c r="L1191" s="375"/>
    </row>
    <row r="1192" spans="1:12" ht="15.75" customHeight="1">
      <c r="A1192" s="375"/>
      <c r="B1192" s="380"/>
      <c r="C1192" s="380"/>
      <c r="D1192" s="378">
        <v>1980</v>
      </c>
      <c r="E1192" s="375"/>
      <c r="F1192" s="378"/>
      <c r="G1192" s="382"/>
      <c r="H1192" s="382"/>
      <c r="I1192" s="382"/>
      <c r="J1192" s="379"/>
      <c r="K1192" s="375"/>
      <c r="L1192" s="375"/>
    </row>
    <row r="1193" spans="1:12" ht="15.75" customHeight="1">
      <c r="A1193" s="375"/>
      <c r="B1193" s="380"/>
      <c r="C1193" s="380"/>
      <c r="D1193" s="378">
        <v>1981</v>
      </c>
      <c r="E1193" s="375"/>
      <c r="F1193" s="378"/>
      <c r="G1193" s="382"/>
      <c r="H1193" s="382"/>
      <c r="I1193" s="382"/>
      <c r="J1193" s="379"/>
      <c r="K1193" s="375"/>
      <c r="L1193" s="375"/>
    </row>
    <row r="1194" spans="1:12" ht="15.75" customHeight="1">
      <c r="A1194" s="375"/>
      <c r="B1194" s="380"/>
      <c r="C1194" s="380"/>
      <c r="D1194" s="378">
        <v>1982</v>
      </c>
      <c r="E1194" s="375"/>
      <c r="F1194" s="378"/>
      <c r="G1194" s="382"/>
      <c r="H1194" s="382"/>
      <c r="I1194" s="382"/>
      <c r="J1194" s="379"/>
      <c r="K1194" s="375"/>
      <c r="L1194" s="375"/>
    </row>
    <row r="1195" spans="1:12" ht="15.75" customHeight="1">
      <c r="A1195" s="375"/>
      <c r="B1195" s="380"/>
      <c r="C1195" s="380"/>
      <c r="D1195" s="378">
        <v>1983</v>
      </c>
      <c r="E1195" s="375"/>
      <c r="F1195" s="378"/>
      <c r="G1195" s="382"/>
      <c r="H1195" s="382"/>
      <c r="I1195" s="382"/>
      <c r="J1195" s="379"/>
      <c r="K1195" s="375"/>
      <c r="L1195" s="375"/>
    </row>
    <row r="1196" spans="1:12" ht="15.75" customHeight="1">
      <c r="A1196" s="375"/>
      <c r="B1196" s="380"/>
      <c r="C1196" s="380"/>
      <c r="D1196" s="378">
        <v>1984</v>
      </c>
      <c r="E1196" s="375"/>
      <c r="F1196" s="378"/>
      <c r="G1196" s="382"/>
      <c r="H1196" s="382"/>
      <c r="I1196" s="382"/>
      <c r="J1196" s="379"/>
      <c r="K1196" s="375"/>
      <c r="L1196" s="375"/>
    </row>
    <row r="1197" spans="1:12" ht="15.75" customHeight="1">
      <c r="A1197" s="375"/>
      <c r="B1197" s="380"/>
      <c r="C1197" s="380"/>
      <c r="D1197" s="378">
        <v>1985</v>
      </c>
      <c r="E1197" s="375"/>
      <c r="F1197" s="378"/>
      <c r="G1197" s="382"/>
      <c r="H1197" s="382"/>
      <c r="I1197" s="382"/>
      <c r="J1197" s="379"/>
      <c r="K1197" s="375"/>
      <c r="L1197" s="375"/>
    </row>
    <row r="1198" spans="1:12" ht="15.75" customHeight="1">
      <c r="A1198" s="375"/>
      <c r="B1198" s="380"/>
      <c r="C1198" s="380"/>
      <c r="D1198" s="378">
        <v>1986</v>
      </c>
      <c r="E1198" s="375"/>
      <c r="F1198" s="378"/>
      <c r="G1198" s="382"/>
      <c r="H1198" s="382"/>
      <c r="I1198" s="382"/>
      <c r="J1198" s="379"/>
      <c r="K1198" s="375"/>
      <c r="L1198" s="375"/>
    </row>
    <row r="1199" spans="1:12" ht="15.75" customHeight="1">
      <c r="A1199" s="375"/>
      <c r="B1199" s="380"/>
      <c r="C1199" s="380"/>
      <c r="D1199" s="378">
        <v>1987</v>
      </c>
      <c r="E1199" s="375"/>
      <c r="F1199" s="378"/>
      <c r="G1199" s="382"/>
      <c r="H1199" s="382"/>
      <c r="I1199" s="382"/>
      <c r="J1199" s="379"/>
      <c r="K1199" s="375"/>
      <c r="L1199" s="375"/>
    </row>
    <row r="1200" spans="1:12" ht="15.75" customHeight="1">
      <c r="A1200" s="375"/>
      <c r="B1200" s="380"/>
      <c r="C1200" s="380"/>
      <c r="D1200" s="378">
        <v>1988</v>
      </c>
      <c r="E1200" s="375"/>
      <c r="F1200" s="378"/>
      <c r="G1200" s="382"/>
      <c r="H1200" s="382"/>
      <c r="I1200" s="382"/>
      <c r="J1200" s="379"/>
      <c r="K1200" s="375"/>
      <c r="L1200" s="375"/>
    </row>
    <row r="1201" spans="1:12" ht="15.75" customHeight="1">
      <c r="A1201" s="375"/>
      <c r="B1201" s="380"/>
      <c r="C1201" s="380"/>
      <c r="D1201" s="378">
        <v>1989</v>
      </c>
      <c r="E1201" s="375"/>
      <c r="F1201" s="378"/>
      <c r="G1201" s="382"/>
      <c r="H1201" s="382"/>
      <c r="I1201" s="382"/>
      <c r="J1201" s="379"/>
      <c r="K1201" s="375"/>
      <c r="L1201" s="375"/>
    </row>
    <row r="1202" spans="1:12" ht="15.75" customHeight="1">
      <c r="A1202" s="375"/>
      <c r="B1202" s="380"/>
      <c r="C1202" s="380"/>
      <c r="D1202" s="378">
        <v>1990</v>
      </c>
      <c r="E1202" s="375"/>
      <c r="F1202" s="378"/>
      <c r="G1202" s="382"/>
      <c r="H1202" s="382"/>
      <c r="I1202" s="382"/>
      <c r="J1202" s="379"/>
      <c r="K1202" s="375"/>
      <c r="L1202" s="375"/>
    </row>
    <row r="1203" spans="1:12" ht="15.75" customHeight="1">
      <c r="A1203" s="375"/>
      <c r="B1203" s="380"/>
      <c r="C1203" s="380"/>
      <c r="D1203" s="378">
        <v>1991</v>
      </c>
      <c r="E1203" s="375"/>
      <c r="F1203" s="378"/>
      <c r="G1203" s="382"/>
      <c r="H1203" s="382"/>
      <c r="I1203" s="382"/>
      <c r="J1203" s="379"/>
      <c r="K1203" s="375"/>
      <c r="L1203" s="375"/>
    </row>
    <row r="1204" spans="1:12" ht="15.75" customHeight="1">
      <c r="A1204" s="375"/>
      <c r="B1204" s="380"/>
      <c r="C1204" s="380"/>
      <c r="D1204" s="378">
        <v>1992</v>
      </c>
      <c r="E1204" s="375"/>
      <c r="F1204" s="378"/>
      <c r="G1204" s="382"/>
      <c r="H1204" s="382"/>
      <c r="I1204" s="382"/>
      <c r="J1204" s="379"/>
      <c r="K1204" s="375"/>
      <c r="L1204" s="375"/>
    </row>
    <row r="1205" spans="1:12" ht="15.75" customHeight="1">
      <c r="A1205" s="375"/>
      <c r="B1205" s="380"/>
      <c r="C1205" s="380"/>
      <c r="D1205" s="378">
        <v>1993</v>
      </c>
      <c r="E1205" s="375"/>
      <c r="F1205" s="378"/>
      <c r="G1205" s="382"/>
      <c r="H1205" s="382"/>
      <c r="I1205" s="382"/>
      <c r="J1205" s="379"/>
      <c r="K1205" s="375"/>
      <c r="L1205" s="375"/>
    </row>
    <row r="1206" spans="1:12" ht="15.75" customHeight="1">
      <c r="A1206" s="375"/>
      <c r="B1206" s="380"/>
      <c r="C1206" s="380"/>
      <c r="D1206" s="378">
        <v>1994</v>
      </c>
      <c r="E1206" s="375"/>
      <c r="F1206" s="378"/>
      <c r="G1206" s="382"/>
      <c r="H1206" s="382"/>
      <c r="I1206" s="382"/>
      <c r="J1206" s="379"/>
      <c r="K1206" s="375"/>
      <c r="L1206" s="375"/>
    </row>
    <row r="1207" spans="1:12" ht="15.75" customHeight="1">
      <c r="A1207" s="375"/>
      <c r="B1207" s="380"/>
      <c r="C1207" s="380"/>
      <c r="D1207" s="378">
        <v>1995</v>
      </c>
      <c r="E1207" s="375"/>
      <c r="F1207" s="378"/>
      <c r="G1207" s="382"/>
      <c r="H1207" s="382"/>
      <c r="I1207" s="382"/>
      <c r="J1207" s="379"/>
      <c r="K1207" s="375"/>
      <c r="L1207" s="375"/>
    </row>
    <row r="1208" spans="1:12" ht="15.75" customHeight="1">
      <c r="A1208" s="375"/>
      <c r="B1208" s="380"/>
      <c r="C1208" s="380"/>
      <c r="D1208" s="378">
        <v>1996</v>
      </c>
      <c r="E1208" s="375"/>
      <c r="F1208" s="378"/>
      <c r="G1208" s="382"/>
      <c r="H1208" s="382"/>
      <c r="I1208" s="382"/>
      <c r="J1208" s="379"/>
      <c r="K1208" s="375"/>
      <c r="L1208" s="375"/>
    </row>
    <row r="1209" spans="1:12" ht="15.75" customHeight="1">
      <c r="A1209" s="375"/>
      <c r="B1209" s="380"/>
      <c r="C1209" s="380"/>
      <c r="D1209" s="378">
        <v>1997</v>
      </c>
      <c r="E1209" s="375"/>
      <c r="F1209" s="378"/>
      <c r="G1209" s="382"/>
      <c r="H1209" s="382"/>
      <c r="I1209" s="382"/>
      <c r="J1209" s="379"/>
      <c r="K1209" s="375"/>
      <c r="L1209" s="375"/>
    </row>
    <row r="1210" spans="1:12" ht="15.75" customHeight="1">
      <c r="A1210" s="375"/>
      <c r="B1210" s="380"/>
      <c r="C1210" s="380"/>
      <c r="D1210" s="378">
        <v>1998</v>
      </c>
      <c r="E1210" s="375"/>
      <c r="F1210" s="378"/>
      <c r="G1210" s="382"/>
      <c r="H1210" s="382"/>
      <c r="I1210" s="382"/>
      <c r="J1210" s="379"/>
      <c r="K1210" s="375"/>
      <c r="L1210" s="375"/>
    </row>
    <row r="1211" spans="1:12" ht="15.75" customHeight="1">
      <c r="A1211" s="375"/>
      <c r="B1211" s="380"/>
      <c r="C1211" s="380"/>
      <c r="D1211" s="378">
        <v>1999</v>
      </c>
      <c r="E1211" s="375"/>
      <c r="F1211" s="378"/>
      <c r="G1211" s="382"/>
      <c r="H1211" s="382"/>
      <c r="I1211" s="382"/>
      <c r="J1211" s="379"/>
      <c r="K1211" s="375"/>
      <c r="L1211" s="375"/>
    </row>
    <row r="1212" spans="1:12" ht="15.75" customHeight="1">
      <c r="A1212" s="375"/>
      <c r="B1212" s="380"/>
      <c r="C1212" s="380"/>
      <c r="D1212" s="378">
        <v>2000</v>
      </c>
      <c r="E1212" s="375"/>
      <c r="F1212" s="378"/>
      <c r="G1212" s="382"/>
      <c r="H1212" s="382"/>
      <c r="I1212" s="382"/>
      <c r="J1212" s="379"/>
      <c r="K1212" s="375"/>
      <c r="L1212" s="375"/>
    </row>
    <row r="1213" spans="1:12" ht="15.75" customHeight="1">
      <c r="A1213" s="375"/>
      <c r="B1213" s="380"/>
      <c r="C1213" s="380"/>
      <c r="D1213" s="378">
        <v>2001</v>
      </c>
      <c r="E1213" s="375"/>
      <c r="F1213" s="378"/>
      <c r="G1213" s="382"/>
      <c r="H1213" s="382"/>
      <c r="I1213" s="382"/>
      <c r="J1213" s="379"/>
      <c r="K1213" s="375"/>
      <c r="L1213" s="375"/>
    </row>
    <row r="1214" spans="1:12" ht="15.75" customHeight="1">
      <c r="A1214" s="375"/>
      <c r="B1214" s="380"/>
      <c r="C1214" s="380"/>
      <c r="D1214" s="378">
        <v>2002</v>
      </c>
      <c r="E1214" s="375"/>
      <c r="F1214" s="378"/>
      <c r="G1214" s="382"/>
      <c r="H1214" s="382"/>
      <c r="I1214" s="382"/>
      <c r="J1214" s="379"/>
      <c r="K1214" s="375"/>
      <c r="L1214" s="375"/>
    </row>
    <row r="1215" spans="1:12" ht="15.75" customHeight="1">
      <c r="A1215" s="375"/>
      <c r="B1215" s="380"/>
      <c r="C1215" s="380"/>
      <c r="D1215" s="378">
        <v>2003</v>
      </c>
      <c r="E1215" s="375"/>
      <c r="F1215" s="378"/>
      <c r="G1215" s="382"/>
      <c r="H1215" s="382"/>
      <c r="I1215" s="382"/>
      <c r="J1215" s="379"/>
      <c r="K1215" s="375"/>
      <c r="L1215" s="375"/>
    </row>
    <row r="1216" spans="1:12" ht="15.75" customHeight="1">
      <c r="A1216" s="375"/>
      <c r="B1216" s="380"/>
      <c r="C1216" s="380"/>
      <c r="D1216" s="378">
        <v>2004</v>
      </c>
      <c r="E1216" s="375"/>
      <c r="F1216" s="378"/>
      <c r="G1216" s="382"/>
      <c r="H1216" s="382"/>
      <c r="I1216" s="382"/>
      <c r="J1216" s="379"/>
      <c r="K1216" s="375"/>
      <c r="L1216" s="375"/>
    </row>
    <row r="1217" spans="1:12" ht="15.75" customHeight="1">
      <c r="A1217" s="375"/>
      <c r="B1217" s="380"/>
      <c r="C1217" s="380"/>
      <c r="D1217" s="378">
        <v>2005</v>
      </c>
      <c r="E1217" s="375"/>
      <c r="F1217" s="378"/>
      <c r="G1217" s="382"/>
      <c r="H1217" s="382"/>
      <c r="I1217" s="382"/>
      <c r="J1217" s="379"/>
      <c r="K1217" s="375"/>
      <c r="L1217" s="375"/>
    </row>
    <row r="1218" spans="1:12" ht="15.75" customHeight="1">
      <c r="A1218" s="375"/>
      <c r="B1218" s="380"/>
      <c r="C1218" s="380"/>
      <c r="D1218" s="378">
        <v>2006</v>
      </c>
      <c r="E1218" s="375"/>
      <c r="F1218" s="378"/>
      <c r="G1218" s="382"/>
      <c r="H1218" s="382"/>
      <c r="I1218" s="382"/>
      <c r="J1218" s="379"/>
      <c r="K1218" s="375"/>
      <c r="L1218" s="375"/>
    </row>
    <row r="1219" spans="1:12" ht="15.75" customHeight="1">
      <c r="A1219" s="375"/>
      <c r="B1219" s="380"/>
      <c r="C1219" s="380"/>
      <c r="D1219" s="378">
        <v>2007</v>
      </c>
      <c r="E1219" s="375"/>
      <c r="F1219" s="378"/>
      <c r="G1219" s="382"/>
      <c r="H1219" s="382"/>
      <c r="I1219" s="382"/>
      <c r="J1219" s="379"/>
      <c r="K1219" s="375"/>
      <c r="L1219" s="375"/>
    </row>
    <row r="1220" spans="1:12" ht="15.75" customHeight="1">
      <c r="A1220" s="375"/>
      <c r="B1220" s="380"/>
      <c r="C1220" s="380"/>
      <c r="D1220" s="378">
        <v>2008</v>
      </c>
      <c r="E1220" s="375"/>
      <c r="F1220" s="378"/>
      <c r="G1220" s="382"/>
      <c r="H1220" s="382"/>
      <c r="I1220" s="382"/>
      <c r="J1220" s="379"/>
      <c r="K1220" s="375"/>
      <c r="L1220" s="375"/>
    </row>
    <row r="1221" spans="1:12" ht="15.75" customHeight="1">
      <c r="A1221" s="375"/>
      <c r="B1221" s="380"/>
      <c r="C1221" s="380"/>
      <c r="D1221" s="378">
        <v>2009</v>
      </c>
      <c r="E1221" s="375"/>
      <c r="F1221" s="378"/>
      <c r="G1221" s="382"/>
      <c r="H1221" s="382"/>
      <c r="I1221" s="382"/>
      <c r="J1221" s="379"/>
      <c r="K1221" s="375"/>
      <c r="L1221" s="375"/>
    </row>
    <row r="1222" spans="1:12" ht="15.75" customHeight="1">
      <c r="A1222" s="375"/>
      <c r="B1222" s="380"/>
      <c r="C1222" s="380"/>
      <c r="D1222" s="378">
        <v>2010</v>
      </c>
      <c r="E1222" s="375"/>
      <c r="F1222" s="378"/>
      <c r="G1222" s="382"/>
      <c r="H1222" s="382"/>
      <c r="I1222" s="382"/>
      <c r="J1222" s="379"/>
      <c r="K1222" s="375"/>
      <c r="L1222" s="375"/>
    </row>
    <row r="1223" spans="1:12" ht="15.75" customHeight="1">
      <c r="A1223" s="375"/>
      <c r="B1223" s="380"/>
      <c r="C1223" s="380"/>
      <c r="D1223" s="378">
        <v>2011</v>
      </c>
      <c r="E1223" s="375"/>
      <c r="F1223" s="378"/>
      <c r="G1223" s="382"/>
      <c r="H1223" s="382"/>
      <c r="I1223" s="382"/>
      <c r="J1223" s="379"/>
      <c r="K1223" s="375"/>
      <c r="L1223" s="375"/>
    </row>
    <row r="1224" spans="1:12" ht="15.75" customHeight="1">
      <c r="A1224" s="375"/>
      <c r="B1224" s="380"/>
      <c r="C1224" s="380"/>
      <c r="D1224" s="378">
        <v>2012</v>
      </c>
      <c r="E1224" s="375"/>
      <c r="F1224" s="378"/>
      <c r="G1224" s="382"/>
      <c r="H1224" s="382"/>
      <c r="I1224" s="382"/>
      <c r="J1224" s="379"/>
      <c r="K1224" s="375"/>
      <c r="L1224" s="375"/>
    </row>
    <row r="1225" spans="1:12" ht="15.75" customHeight="1">
      <c r="A1225" s="375"/>
      <c r="B1225" s="380"/>
      <c r="C1225" s="380"/>
      <c r="D1225" s="378">
        <v>2013</v>
      </c>
      <c r="E1225" s="375"/>
      <c r="F1225" s="378"/>
      <c r="G1225" s="382"/>
      <c r="H1225" s="382"/>
      <c r="I1225" s="382"/>
      <c r="J1225" s="379"/>
      <c r="K1225" s="375"/>
      <c r="L1225" s="375"/>
    </row>
    <row r="1226" spans="1:12" ht="15.75" customHeight="1">
      <c r="A1226" s="375"/>
      <c r="B1226" s="380"/>
      <c r="C1226" s="380"/>
      <c r="D1226" s="378">
        <v>2014</v>
      </c>
      <c r="E1226" s="375"/>
      <c r="F1226" s="378"/>
      <c r="G1226" s="382"/>
      <c r="H1226" s="382"/>
      <c r="I1226" s="382"/>
      <c r="J1226" s="379"/>
      <c r="K1226" s="375"/>
      <c r="L1226" s="375"/>
    </row>
    <row r="1227" spans="1:12" ht="15.75" customHeight="1">
      <c r="A1227" s="375"/>
      <c r="B1227" s="380"/>
      <c r="C1227" s="380"/>
      <c r="D1227" s="378">
        <v>2015</v>
      </c>
      <c r="E1227" s="375"/>
      <c r="F1227" s="378"/>
      <c r="G1227" s="382"/>
      <c r="H1227" s="382"/>
      <c r="I1227" s="382"/>
      <c r="J1227" s="379"/>
      <c r="K1227" s="375"/>
      <c r="L1227" s="375"/>
    </row>
    <row r="1228" spans="1:12" ht="15.75" customHeight="1">
      <c r="A1228" s="375"/>
      <c r="B1228" s="380"/>
      <c r="C1228" s="380"/>
      <c r="D1228" s="378">
        <v>2016</v>
      </c>
      <c r="E1228" s="375"/>
      <c r="F1228" s="378"/>
      <c r="G1228" s="382"/>
      <c r="H1228" s="382"/>
      <c r="I1228" s="382"/>
      <c r="J1228" s="379"/>
      <c r="K1228" s="375"/>
      <c r="L1228" s="375"/>
    </row>
    <row r="1229" spans="1:12" ht="15.75" customHeight="1">
      <c r="A1229" s="375"/>
      <c r="B1229" s="380"/>
      <c r="C1229" s="380"/>
      <c r="D1229" s="378">
        <v>2017</v>
      </c>
      <c r="E1229" s="375"/>
      <c r="F1229" s="378"/>
      <c r="G1229" s="382"/>
      <c r="H1229" s="382"/>
      <c r="I1229" s="382"/>
      <c r="J1229" s="379"/>
      <c r="K1229" s="375"/>
      <c r="L1229" s="375"/>
    </row>
    <row r="1230" spans="1:12" ht="15.75" customHeight="1">
      <c r="A1230" s="375"/>
      <c r="B1230" s="380"/>
      <c r="C1230" s="380"/>
      <c r="D1230" s="378">
        <v>2018</v>
      </c>
      <c r="E1230" s="375"/>
      <c r="F1230" s="378"/>
      <c r="G1230" s="382"/>
      <c r="H1230" s="382"/>
      <c r="I1230" s="382"/>
      <c r="J1230" s="379"/>
      <c r="K1230" s="375"/>
      <c r="L1230" s="375"/>
    </row>
    <row r="1231" spans="1:12" ht="15.75" customHeight="1">
      <c r="A1231" s="375"/>
      <c r="B1231" s="380"/>
      <c r="C1231" s="380"/>
      <c r="D1231" s="378">
        <v>2019</v>
      </c>
      <c r="E1231" s="375"/>
      <c r="F1231" s="378"/>
      <c r="G1231" s="382"/>
      <c r="H1231" s="382"/>
      <c r="I1231" s="382"/>
      <c r="J1231" s="379"/>
      <c r="K1231" s="375"/>
      <c r="L1231" s="375"/>
    </row>
  </sheetData>
  <sheetProtection algorithmName="SHA-512" hashValue="/+P8xhbDf4HUq0oRyh1t18Wr4j65SrpFUDnaBPy8wYcsu3Kro91NGLBTv9XjE8usvPLvdf72+2PKdVH4VygWkw==" saltValue="/mOdpT5UR1uwuUAxBEeyvQ==" spinCount="100000" sheet="1" objects="1" scenarios="1"/>
  <mergeCells count="29">
    <mergeCell ref="G27:J27"/>
    <mergeCell ref="D27:F27"/>
    <mergeCell ref="B51:L51"/>
    <mergeCell ref="B53:L53"/>
    <mergeCell ref="I46:J46"/>
    <mergeCell ref="I47:J47"/>
    <mergeCell ref="I45:J45"/>
    <mergeCell ref="I44:J44"/>
    <mergeCell ref="I43:J43"/>
    <mergeCell ref="G33:J33"/>
    <mergeCell ref="G35:J35"/>
    <mergeCell ref="D35:F35"/>
    <mergeCell ref="D37:G37"/>
    <mergeCell ref="D29:F29"/>
    <mergeCell ref="G29:J29"/>
    <mergeCell ref="G31:J31"/>
    <mergeCell ref="C6:K6"/>
    <mergeCell ref="C4:K4"/>
    <mergeCell ref="B2:L2"/>
    <mergeCell ref="C17:K17"/>
    <mergeCell ref="C9:K9"/>
    <mergeCell ref="D10:K10"/>
    <mergeCell ref="D11:K11"/>
    <mergeCell ref="D12:K12"/>
    <mergeCell ref="D23:J23"/>
    <mergeCell ref="F21:J21"/>
    <mergeCell ref="C14:K14"/>
    <mergeCell ref="C15:K15"/>
    <mergeCell ref="C8:K8"/>
  </mergeCells>
  <conditionalFormatting sqref="I47:J47">
    <cfRule type="notContainsBlanks" dxfId="48" priority="1">
      <formula>LEN(TRIM(I47))&gt;0</formula>
    </cfRule>
  </conditionalFormatting>
  <dataValidations count="5">
    <dataValidation type="list" allowBlank="1" showInputMessage="1" showErrorMessage="1" prompt="COMPULSORY - Indicate if you are active or have been put on the non-communicating list" sqref="J40" xr:uid="{00000000-0002-0000-0100-000000000000}">
      <formula1>"Active,Non-communicating"</formula1>
    </dataValidation>
    <dataValidation type="list" allowBlank="1" showInputMessage="1" showErrorMessage="1" prompt="COMPULSORY" sqref="J37" xr:uid="{00000000-0002-0000-0100-000001000000}">
      <formula1>"Yes,No"</formula1>
    </dataValidation>
    <dataValidation type="date" allowBlank="1" showDropDown="1" showInputMessage="1" showErrorMessage="1" prompt="DATE OF COMPLETION - DD/MM/YYYY" sqref="I47" xr:uid="{00000000-0002-0000-0100-000002000000}">
      <formula1>43506</formula1>
      <formula2>72686</formula2>
    </dataValidation>
    <dataValidation type="date" allowBlank="1" showDropDown="1" showInputMessage="1" showErrorMessage="1" prompt="DATE  - DD/MM/YYYY" sqref="J39" xr:uid="{00000000-0002-0000-0100-000003000000}">
      <formula1>42005</formula1>
      <formula2>72686</formula2>
    </dataValidation>
    <dataValidation type="list" allowBlank="1" showInputMessage="1" showErrorMessage="1" prompt="COMPULSORY - Select the country of registration." sqref="G35" xr:uid="{00000000-0002-0000-0100-000004000000}">
      <formula1>$C$884:$C$1110</formula1>
    </dataValidation>
  </dataValidations>
  <pageMargins left="0.25" right="0.25"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pageSetUpPr fitToPage="1"/>
  </sheetPr>
  <dimension ref="A1:Z1000"/>
  <sheetViews>
    <sheetView workbookViewId="0">
      <selection activeCell="G9" sqref="G9"/>
    </sheetView>
  </sheetViews>
  <sheetFormatPr defaultColWidth="14.42578125" defaultRowHeight="15"/>
  <cols>
    <col min="1" max="1" width="2.28515625" style="193" customWidth="1"/>
    <col min="2" max="2" width="1.85546875" style="193" customWidth="1"/>
    <col min="3" max="3" width="10.5703125" style="193" customWidth="1"/>
    <col min="4" max="4" width="0.7109375" style="193" customWidth="1"/>
    <col min="5" max="5" width="54" style="193" customWidth="1"/>
    <col min="6" max="6" width="10.85546875" style="193" customWidth="1"/>
    <col min="7" max="7" width="151.140625" style="193" customWidth="1"/>
    <col min="8" max="8" width="39" style="193" customWidth="1"/>
    <col min="9" max="9" width="1.85546875" style="193" customWidth="1"/>
    <col min="10" max="10" width="2.28515625" style="193" customWidth="1"/>
    <col min="11" max="11" width="2.85546875" style="193" customWidth="1"/>
    <col min="12" max="12" width="4.42578125" style="193" hidden="1" customWidth="1"/>
    <col min="13" max="17" width="30.7109375" style="193" hidden="1" customWidth="1"/>
    <col min="18" max="16384" width="14.42578125" style="193"/>
  </cols>
  <sheetData>
    <row r="1" spans="1:26" ht="18.75">
      <c r="A1" s="191"/>
      <c r="B1" s="191"/>
      <c r="C1" s="262"/>
      <c r="D1" s="191"/>
      <c r="E1" s="263"/>
      <c r="F1" s="264"/>
      <c r="G1" s="265"/>
      <c r="H1" s="191"/>
      <c r="I1" s="191"/>
      <c r="J1" s="191"/>
      <c r="K1" s="266"/>
      <c r="L1" s="267"/>
      <c r="M1" s="267"/>
      <c r="N1" s="267"/>
      <c r="O1" s="267"/>
      <c r="P1" s="267"/>
      <c r="Q1" s="267"/>
      <c r="R1" s="191"/>
      <c r="S1" s="191"/>
      <c r="T1" s="191"/>
      <c r="U1" s="191"/>
      <c r="V1" s="191"/>
      <c r="W1" s="191"/>
      <c r="X1" s="191"/>
      <c r="Y1" s="191"/>
      <c r="Z1" s="191"/>
    </row>
    <row r="2" spans="1:26" ht="31.5">
      <c r="A2" s="258"/>
      <c r="B2" s="268"/>
      <c r="C2" s="269"/>
      <c r="D2" s="268"/>
      <c r="E2" s="270"/>
      <c r="F2" s="271"/>
      <c r="G2" s="272" t="s">
        <v>2</v>
      </c>
      <c r="H2" s="268"/>
      <c r="I2" s="268"/>
      <c r="J2" s="258"/>
      <c r="K2" s="262"/>
      <c r="L2" s="273" t="s">
        <v>3</v>
      </c>
      <c r="M2" s="262"/>
      <c r="N2" s="262"/>
      <c r="O2" s="262"/>
      <c r="P2" s="262"/>
      <c r="Q2" s="274"/>
      <c r="R2" s="191"/>
      <c r="S2" s="191"/>
      <c r="T2" s="191"/>
      <c r="U2" s="191"/>
      <c r="V2" s="191"/>
      <c r="W2" s="191"/>
      <c r="X2" s="191"/>
      <c r="Y2" s="191"/>
      <c r="Z2" s="191"/>
    </row>
    <row r="3" spans="1:26" ht="18.75">
      <c r="A3" s="258"/>
      <c r="B3" s="268"/>
      <c r="C3" s="269"/>
      <c r="D3" s="268"/>
      <c r="E3" s="270"/>
      <c r="F3" s="271"/>
      <c r="G3" s="275" t="s">
        <v>4</v>
      </c>
      <c r="H3" s="268"/>
      <c r="I3" s="268"/>
      <c r="J3" s="258"/>
      <c r="K3" s="276"/>
      <c r="L3" s="262"/>
      <c r="M3" s="277"/>
      <c r="N3" s="262"/>
      <c r="O3" s="262"/>
      <c r="P3" s="262"/>
      <c r="Q3" s="262"/>
      <c r="R3" s="191"/>
      <c r="S3" s="191"/>
      <c r="T3" s="191"/>
      <c r="U3" s="191"/>
      <c r="V3" s="191"/>
      <c r="W3" s="191"/>
      <c r="X3" s="191"/>
      <c r="Y3" s="191"/>
      <c r="Z3" s="191"/>
    </row>
    <row r="4" spans="1:26" ht="53.25">
      <c r="A4" s="278"/>
      <c r="B4" s="279"/>
      <c r="C4" s="280"/>
      <c r="D4" s="281"/>
      <c r="E4" s="280"/>
      <c r="F4" s="282" t="s">
        <v>5</v>
      </c>
      <c r="G4" s="282" t="s">
        <v>6</v>
      </c>
      <c r="H4" s="282" t="s">
        <v>7</v>
      </c>
      <c r="I4" s="279"/>
      <c r="J4" s="278"/>
      <c r="K4" s="283"/>
      <c r="L4" s="284" t="s">
        <v>8</v>
      </c>
      <c r="M4" s="284">
        <v>1</v>
      </c>
      <c r="N4" s="284">
        <v>2</v>
      </c>
      <c r="O4" s="284">
        <v>3</v>
      </c>
      <c r="P4" s="284">
        <v>4</v>
      </c>
      <c r="Q4" s="284">
        <v>4</v>
      </c>
      <c r="R4" s="191"/>
      <c r="S4" s="191"/>
      <c r="T4" s="191"/>
      <c r="U4" s="191"/>
      <c r="V4" s="191"/>
      <c r="W4" s="191"/>
      <c r="X4" s="191"/>
      <c r="Y4" s="191"/>
      <c r="Z4" s="191"/>
    </row>
    <row r="5" spans="1:26" ht="30">
      <c r="A5" s="191"/>
      <c r="B5" s="203"/>
      <c r="C5" s="285"/>
      <c r="D5" s="286"/>
      <c r="E5" s="287" t="s">
        <v>9</v>
      </c>
      <c r="F5" s="288" t="s">
        <v>10</v>
      </c>
      <c r="G5" s="289"/>
      <c r="H5" s="290"/>
      <c r="I5" s="203"/>
      <c r="J5" s="191"/>
      <c r="K5" s="266"/>
      <c r="L5" s="291"/>
      <c r="M5" s="291"/>
      <c r="N5" s="291"/>
      <c r="O5" s="291"/>
      <c r="P5" s="291"/>
      <c r="Q5" s="291"/>
      <c r="R5" s="191"/>
      <c r="S5" s="191"/>
      <c r="T5" s="191"/>
      <c r="U5" s="191"/>
      <c r="V5" s="191"/>
      <c r="W5" s="191"/>
      <c r="X5" s="191"/>
      <c r="Y5" s="191"/>
      <c r="Z5" s="191"/>
    </row>
    <row r="6" spans="1:26" ht="18.75">
      <c r="A6" s="262"/>
      <c r="B6" s="269"/>
      <c r="C6" s="282" t="s">
        <v>11</v>
      </c>
      <c r="D6" s="292"/>
      <c r="E6" s="282" t="str">
        <f>VLOOKUP($C6,QADATA!$D$8:$K$83,3,FALSE)</f>
        <v>POLICY</v>
      </c>
      <c r="F6" s="293"/>
      <c r="G6" s="294"/>
      <c r="H6" s="295"/>
      <c r="I6" s="269"/>
      <c r="J6" s="262"/>
      <c r="K6" s="266"/>
      <c r="L6" s="296" t="str">
        <f t="shared" ref="L6:L81" si="0">C6</f>
        <v>A</v>
      </c>
      <c r="M6" s="297"/>
      <c r="N6" s="297"/>
      <c r="O6" s="297"/>
      <c r="P6" s="297"/>
      <c r="Q6" s="297"/>
      <c r="R6" s="191"/>
      <c r="S6" s="191"/>
      <c r="T6" s="191"/>
      <c r="U6" s="191"/>
      <c r="V6" s="191"/>
      <c r="W6" s="191"/>
      <c r="X6" s="191"/>
      <c r="Y6" s="191"/>
      <c r="Z6" s="191"/>
    </row>
    <row r="7" spans="1:26" ht="30">
      <c r="A7" s="258"/>
      <c r="B7" s="268"/>
      <c r="C7" s="285">
        <v>1</v>
      </c>
      <c r="D7" s="298"/>
      <c r="E7" s="299" t="str">
        <f>VLOOKUP($C7,QADATA!$D$9:$K$83,3,FALSE)</f>
        <v>Does your company have a Freedom of Association and Right to Collective Bargaining policy in place?</v>
      </c>
      <c r="F7" s="288" t="s">
        <v>10</v>
      </c>
      <c r="G7" s="314"/>
      <c r="H7" s="315"/>
      <c r="I7" s="268"/>
      <c r="J7" s="258"/>
      <c r="K7" s="266"/>
      <c r="L7" s="296">
        <f t="shared" si="0"/>
        <v>1</v>
      </c>
      <c r="M7" s="300" t="str">
        <f>VLOOKUP($L7,QADATA!$D$9:$K$83,4,FALSE)</f>
        <v>Yes - for more than 3 years</v>
      </c>
      <c r="N7" s="300" t="str">
        <f>VLOOKUP($L7,QADATA!$D$9:$K$83,5,FALSE)</f>
        <v>Yes - for less than 3 years</v>
      </c>
      <c r="O7" s="300" t="str">
        <f>VLOOKUP($L7,QADATA!$D$9:$K$83,6,FALSE)</f>
        <v>Referred to in another policy</v>
      </c>
      <c r="P7" s="300" t="str">
        <f>VLOOKUP($L7,QADATA!$D$9:$K$83,7,FALSE)</f>
        <v>No policy in place</v>
      </c>
      <c r="Q7" s="300"/>
      <c r="R7" s="191"/>
      <c r="S7" s="191"/>
      <c r="T7" s="191"/>
      <c r="U7" s="191"/>
      <c r="V7" s="191"/>
      <c r="W7" s="191"/>
      <c r="X7" s="191"/>
      <c r="Y7" s="191"/>
      <c r="Z7" s="191"/>
    </row>
    <row r="8" spans="1:26" ht="30">
      <c r="A8" s="258"/>
      <c r="B8" s="268"/>
      <c r="C8" s="285">
        <v>2</v>
      </c>
      <c r="D8" s="298"/>
      <c r="E8" s="299" t="str">
        <f>VLOOKUP($C8,QADATA!$D$9:$K$83,3,FALSE)</f>
        <v>Does your company have a Wages, Working Hours and Other Conditions of Work policy in place?</v>
      </c>
      <c r="F8" s="288" t="s">
        <v>10</v>
      </c>
      <c r="G8" s="316"/>
      <c r="H8" s="315"/>
      <c r="I8" s="268"/>
      <c r="J8" s="258"/>
      <c r="K8" s="266"/>
      <c r="L8" s="296">
        <f t="shared" si="0"/>
        <v>2</v>
      </c>
      <c r="M8" s="300" t="str">
        <f>VLOOKUP($L8,QADATA!$D$9:$K$83,4,FALSE)</f>
        <v>Yes - for more than 3 years</v>
      </c>
      <c r="N8" s="300" t="str">
        <f>VLOOKUP($L8,QADATA!$D$9:$K$83,5,FALSE)</f>
        <v>Yes - for less than 3 years</v>
      </c>
      <c r="O8" s="300" t="str">
        <f>VLOOKUP($L8,QADATA!$D$9:$K$83,6,FALSE)</f>
        <v>Referred to in another policy</v>
      </c>
      <c r="P8" s="300" t="str">
        <f>VLOOKUP($L8,QADATA!$D$9:$K$83,7,FALSE)</f>
        <v>No policy in place</v>
      </c>
      <c r="Q8" s="300"/>
      <c r="R8" s="191"/>
      <c r="S8" s="191"/>
      <c r="T8" s="191"/>
      <c r="U8" s="191"/>
      <c r="V8" s="191"/>
      <c r="W8" s="191"/>
      <c r="X8" s="191"/>
      <c r="Y8" s="191"/>
      <c r="Z8" s="191"/>
    </row>
    <row r="9" spans="1:26" ht="30">
      <c r="A9" s="258"/>
      <c r="B9" s="268"/>
      <c r="C9" s="285">
        <v>3</v>
      </c>
      <c r="D9" s="298"/>
      <c r="E9" s="299" t="str">
        <f>VLOOKUP($C9,QADATA!$D$9:$K$83,3,FALSE)</f>
        <v>Does your company have a Forced and Compulsory Labour policy in place?</v>
      </c>
      <c r="F9" s="288" t="s">
        <v>10</v>
      </c>
      <c r="G9" s="316"/>
      <c r="H9" s="315"/>
      <c r="I9" s="268"/>
      <c r="J9" s="258"/>
      <c r="K9" s="266"/>
      <c r="L9" s="296">
        <f t="shared" si="0"/>
        <v>3</v>
      </c>
      <c r="M9" s="300" t="str">
        <f>VLOOKUP($L9,QADATA!$D$9:$K$83,4,FALSE)</f>
        <v>Yes - for more than 3 years</v>
      </c>
      <c r="N9" s="300" t="str">
        <f>VLOOKUP($L9,QADATA!$D$9:$K$83,5,FALSE)</f>
        <v>Yes - for less than 3 years</v>
      </c>
      <c r="O9" s="300" t="str">
        <f>VLOOKUP($L9,QADATA!$D$9:$K$83,6,FALSE)</f>
        <v>Referred to in another policy</v>
      </c>
      <c r="P9" s="300" t="str">
        <f>VLOOKUP($L9,QADATA!$D$9:$K$83,7,FALSE)</f>
        <v>No policy in place</v>
      </c>
      <c r="Q9" s="300"/>
      <c r="R9" s="191"/>
      <c r="S9" s="191"/>
      <c r="T9" s="191"/>
      <c r="U9" s="191"/>
      <c r="V9" s="191"/>
      <c r="W9" s="191"/>
      <c r="X9" s="191"/>
      <c r="Y9" s="191"/>
      <c r="Z9" s="191"/>
    </row>
    <row r="10" spans="1:26" ht="18.75">
      <c r="A10" s="258"/>
      <c r="B10" s="268"/>
      <c r="C10" s="285">
        <v>4</v>
      </c>
      <c r="D10" s="298"/>
      <c r="E10" s="299" t="str">
        <f>VLOOKUP($C10,QADATA!$D$9:$K$83,3,FALSE)</f>
        <v>Does your company have a Child Labour policy in place?</v>
      </c>
      <c r="F10" s="288" t="s">
        <v>10</v>
      </c>
      <c r="G10" s="316"/>
      <c r="H10" s="315"/>
      <c r="I10" s="268"/>
      <c r="J10" s="258"/>
      <c r="K10" s="266"/>
      <c r="L10" s="296">
        <f t="shared" si="0"/>
        <v>4</v>
      </c>
      <c r="M10" s="300" t="str">
        <f>VLOOKUP($L10,QADATA!$D$9:$K$83,4,FALSE)</f>
        <v>Yes - for more than 3 years</v>
      </c>
      <c r="N10" s="300" t="str">
        <f>VLOOKUP($L10,QADATA!$D$9:$K$83,5,FALSE)</f>
        <v>Yes - for less than 3 years</v>
      </c>
      <c r="O10" s="300" t="str">
        <f>VLOOKUP($L10,QADATA!$D$9:$K$83,6,FALSE)</f>
        <v>Referred to in another policy</v>
      </c>
      <c r="P10" s="300" t="str">
        <f>VLOOKUP($L10,QADATA!$D$9:$K$83,7,FALSE)</f>
        <v>No policy in place</v>
      </c>
      <c r="Q10" s="300"/>
      <c r="R10" s="191"/>
      <c r="S10" s="191"/>
      <c r="T10" s="191"/>
      <c r="U10" s="191"/>
      <c r="V10" s="191"/>
      <c r="W10" s="191"/>
      <c r="X10" s="191"/>
      <c r="Y10" s="191"/>
      <c r="Z10" s="191"/>
    </row>
    <row r="11" spans="1:26" ht="30">
      <c r="A11" s="258"/>
      <c r="B11" s="268"/>
      <c r="C11" s="285">
        <v>5</v>
      </c>
      <c r="D11" s="298"/>
      <c r="E11" s="299" t="str">
        <f>VLOOKUP($C11,QADATA!$D$9:$K$83,3,FALSE)</f>
        <v>Does your company have an Anti Discrimination policy in place?</v>
      </c>
      <c r="F11" s="288" t="s">
        <v>10</v>
      </c>
      <c r="G11" s="316"/>
      <c r="H11" s="315"/>
      <c r="I11" s="268"/>
      <c r="J11" s="258"/>
      <c r="K11" s="266"/>
      <c r="L11" s="296">
        <f t="shared" si="0"/>
        <v>5</v>
      </c>
      <c r="M11" s="300" t="str">
        <f>VLOOKUP($L11,QADATA!$D$9:$K$83,4,FALSE)</f>
        <v>Yes - for more than 3 years</v>
      </c>
      <c r="N11" s="300" t="str">
        <f>VLOOKUP($L11,QADATA!$D$9:$K$83,5,FALSE)</f>
        <v>Yes - for less than 3 years</v>
      </c>
      <c r="O11" s="300" t="str">
        <f>VLOOKUP($L11,QADATA!$D$9:$K$83,6,FALSE)</f>
        <v>Referred to in another policy</v>
      </c>
      <c r="P11" s="300" t="str">
        <f>VLOOKUP($L11,QADATA!$D$9:$K$83,7,FALSE)</f>
        <v>No policy in place</v>
      </c>
      <c r="Q11" s="300"/>
      <c r="R11" s="191"/>
      <c r="S11" s="191"/>
      <c r="T11" s="191"/>
      <c r="U11" s="191"/>
      <c r="V11" s="191"/>
      <c r="W11" s="191"/>
      <c r="X11" s="191"/>
      <c r="Y11" s="191"/>
      <c r="Z11" s="191"/>
    </row>
    <row r="12" spans="1:26" ht="30">
      <c r="A12" s="258"/>
      <c r="B12" s="268"/>
      <c r="C12" s="285">
        <v>6</v>
      </c>
      <c r="D12" s="298"/>
      <c r="E12" s="299" t="str">
        <f>VLOOKUP($C12,QADATA!$D$9:$K$83,3,FALSE)</f>
        <v>Does your company have a Quality Management Policy in place?</v>
      </c>
      <c r="F12" s="288" t="s">
        <v>10</v>
      </c>
      <c r="G12" s="316"/>
      <c r="H12" s="315"/>
      <c r="I12" s="268"/>
      <c r="J12" s="258"/>
      <c r="K12" s="266"/>
      <c r="L12" s="296">
        <f t="shared" si="0"/>
        <v>6</v>
      </c>
      <c r="M12" s="300" t="str">
        <f>VLOOKUP($L12,QADATA!$D$9:$K$83,4,FALSE)</f>
        <v>Yes - for more than 3 years</v>
      </c>
      <c r="N12" s="300" t="str">
        <f>VLOOKUP($L12,QADATA!$D$9:$K$83,5,FALSE)</f>
        <v>Yes - for less than 3 years</v>
      </c>
      <c r="O12" s="300" t="str">
        <f>VLOOKUP($L12,QADATA!$D$9:$K$83,6,FALSE)</f>
        <v>Referred to in another policy</v>
      </c>
      <c r="P12" s="300" t="str">
        <f>VLOOKUP($L12,QADATA!$D$9:$K$83,7,FALSE)</f>
        <v>No policy in place</v>
      </c>
      <c r="Q12" s="300"/>
      <c r="R12" s="191"/>
      <c r="S12" s="191"/>
      <c r="T12" s="191"/>
      <c r="U12" s="191"/>
      <c r="V12" s="191"/>
      <c r="W12" s="191"/>
      <c r="X12" s="191"/>
      <c r="Y12" s="191"/>
      <c r="Z12" s="191"/>
    </row>
    <row r="13" spans="1:26" ht="30">
      <c r="A13" s="258"/>
      <c r="B13" s="268"/>
      <c r="C13" s="285">
        <v>7</v>
      </c>
      <c r="D13" s="298"/>
      <c r="E13" s="299" t="str">
        <f>VLOOKUP($C13,QADATA!$D$9:$K$83,3,FALSE)</f>
        <v>Does your company have an Environmental Policy in place?</v>
      </c>
      <c r="F13" s="288" t="s">
        <v>10</v>
      </c>
      <c r="G13" s="316"/>
      <c r="H13" s="317"/>
      <c r="I13" s="268"/>
      <c r="J13" s="258"/>
      <c r="K13" s="266"/>
      <c r="L13" s="296">
        <f t="shared" si="0"/>
        <v>7</v>
      </c>
      <c r="M13" s="300" t="str">
        <f>VLOOKUP($L13,QADATA!$D$9:$K$83,4,FALSE)</f>
        <v>Yes - for more than 3 years</v>
      </c>
      <c r="N13" s="300" t="str">
        <f>VLOOKUP($L13,QADATA!$D$9:$K$83,5,FALSE)</f>
        <v>Yes - for less than 3 years</v>
      </c>
      <c r="O13" s="300" t="str">
        <f>VLOOKUP($L13,QADATA!$D$9:$K$83,6,FALSE)</f>
        <v>Referred to in another policy</v>
      </c>
      <c r="P13" s="300" t="str">
        <f>VLOOKUP($L13,QADATA!$D$9:$K$83,7,FALSE)</f>
        <v>No policy in place</v>
      </c>
      <c r="Q13" s="300"/>
      <c r="R13" s="191"/>
      <c r="S13" s="191"/>
      <c r="T13" s="191"/>
      <c r="U13" s="191"/>
      <c r="V13" s="191"/>
      <c r="W13" s="191"/>
      <c r="X13" s="191"/>
      <c r="Y13" s="191"/>
      <c r="Z13" s="191"/>
    </row>
    <row r="14" spans="1:26" ht="30">
      <c r="A14" s="258"/>
      <c r="B14" s="268"/>
      <c r="C14" s="285">
        <v>8</v>
      </c>
      <c r="D14" s="298"/>
      <c r="E14" s="299" t="str">
        <f>VLOOKUP($C14,QADATA!$D$9:$K$83,3,FALSE)</f>
        <v>Does your company have a Health and Safety policy in place?</v>
      </c>
      <c r="F14" s="288" t="s">
        <v>10</v>
      </c>
      <c r="G14" s="316"/>
      <c r="H14" s="317"/>
      <c r="I14" s="268"/>
      <c r="J14" s="258"/>
      <c r="K14" s="266"/>
      <c r="L14" s="296">
        <f t="shared" si="0"/>
        <v>8</v>
      </c>
      <c r="M14" s="300" t="str">
        <f>VLOOKUP($L14,QADATA!$D$9:$K$83,4,FALSE)</f>
        <v>Yes - for more than 3 years</v>
      </c>
      <c r="N14" s="300" t="str">
        <f>VLOOKUP($L14,QADATA!$D$9:$K$83,5,FALSE)</f>
        <v>Yes - for less than 3 years</v>
      </c>
      <c r="O14" s="300" t="str">
        <f>VLOOKUP($L14,QADATA!$D$9:$K$83,6,FALSE)</f>
        <v>Referred to in another policy</v>
      </c>
      <c r="P14" s="300" t="str">
        <f>VLOOKUP($L14,QADATA!$D$9:$K$83,7,FALSE)</f>
        <v>No policy in place</v>
      </c>
      <c r="Q14" s="300"/>
      <c r="R14" s="191"/>
      <c r="S14" s="191"/>
      <c r="T14" s="191"/>
      <c r="U14" s="191"/>
      <c r="V14" s="191"/>
      <c r="W14" s="191"/>
      <c r="X14" s="191"/>
      <c r="Y14" s="191"/>
      <c r="Z14" s="191"/>
    </row>
    <row r="15" spans="1:26" ht="30">
      <c r="A15" s="258"/>
      <c r="B15" s="268"/>
      <c r="C15" s="285">
        <v>9</v>
      </c>
      <c r="D15" s="298"/>
      <c r="E15" s="299" t="str">
        <f>VLOOKUP($C15,QADATA!$D$9:$K$83,3,FALSE)</f>
        <v>Does your company have a Code of Conduct (or ethical conduct policy)?</v>
      </c>
      <c r="F15" s="288" t="s">
        <v>10</v>
      </c>
      <c r="G15" s="316"/>
      <c r="H15" s="317"/>
      <c r="I15" s="268"/>
      <c r="J15" s="258"/>
      <c r="K15" s="266"/>
      <c r="L15" s="296">
        <f t="shared" si="0"/>
        <v>9</v>
      </c>
      <c r="M15" s="300" t="str">
        <f>VLOOKUP($L15,QADATA!$D$9:$K$83,4,FALSE)</f>
        <v>Yes - for more than 3 years</v>
      </c>
      <c r="N15" s="300" t="str">
        <f>VLOOKUP($L15,QADATA!$D$9:$K$83,5,FALSE)</f>
        <v>Yes - for less than 3 years</v>
      </c>
      <c r="O15" s="300" t="str">
        <f>VLOOKUP($L15,QADATA!$D$9:$K$83,6,FALSE)</f>
        <v>Referred to in another policy</v>
      </c>
      <c r="P15" s="300" t="str">
        <f>VLOOKUP($L15,QADATA!$D$9:$K$83,7,FALSE)</f>
        <v>No policy in place</v>
      </c>
      <c r="Q15" s="300"/>
      <c r="R15" s="191"/>
      <c r="S15" s="191"/>
      <c r="T15" s="191"/>
      <c r="U15" s="191"/>
      <c r="V15" s="191"/>
      <c r="W15" s="191"/>
      <c r="X15" s="191"/>
      <c r="Y15" s="191"/>
      <c r="Z15" s="191"/>
    </row>
    <row r="16" spans="1:26" ht="30">
      <c r="A16" s="258"/>
      <c r="B16" s="268"/>
      <c r="C16" s="285">
        <v>10</v>
      </c>
      <c r="D16" s="298"/>
      <c r="E16" s="299" t="str">
        <f>VLOOKUP($C16,QADATA!$D$9:$K$83,3,FALSE)</f>
        <v>Does your company have a Corporate Social Responsibility policy?</v>
      </c>
      <c r="F16" s="288" t="s">
        <v>10</v>
      </c>
      <c r="G16" s="316"/>
      <c r="H16" s="317"/>
      <c r="I16" s="268"/>
      <c r="J16" s="258"/>
      <c r="K16" s="266"/>
      <c r="L16" s="296">
        <f t="shared" si="0"/>
        <v>10</v>
      </c>
      <c r="M16" s="300" t="str">
        <f>VLOOKUP($L16,QADATA!$D$9:$K$83,4,FALSE)</f>
        <v>Yes - for more than 3 years</v>
      </c>
      <c r="N16" s="300" t="str">
        <f>VLOOKUP($L16,QADATA!$D$9:$K$83,5,FALSE)</f>
        <v>Yes - for less than 3 years</v>
      </c>
      <c r="O16" s="300" t="str">
        <f>VLOOKUP($L16,QADATA!$D$9:$K$83,6,FALSE)</f>
        <v>Referred to in another policy</v>
      </c>
      <c r="P16" s="300" t="str">
        <f>VLOOKUP($L16,QADATA!$D$9:$K$83,7,FALSE)</f>
        <v>No policy in place</v>
      </c>
      <c r="Q16" s="300"/>
      <c r="R16" s="191"/>
      <c r="S16" s="191"/>
      <c r="T16" s="191"/>
      <c r="U16" s="191"/>
      <c r="V16" s="191"/>
      <c r="W16" s="191"/>
      <c r="X16" s="191"/>
      <c r="Y16" s="191"/>
      <c r="Z16" s="191"/>
    </row>
    <row r="17" spans="1:26" ht="30">
      <c r="A17" s="258"/>
      <c r="B17" s="268"/>
      <c r="C17" s="285">
        <v>11</v>
      </c>
      <c r="D17" s="298"/>
      <c r="E17" s="299" t="str">
        <f>VLOOKUP($C17,QADATA!$D$9:$K$83,3,FALSE)</f>
        <v>Does your company have a policy related to conflict minerals?</v>
      </c>
      <c r="F17" s="288" t="s">
        <v>10</v>
      </c>
      <c r="G17" s="316"/>
      <c r="H17" s="317"/>
      <c r="I17" s="268"/>
      <c r="J17" s="258"/>
      <c r="K17" s="266"/>
      <c r="L17" s="296">
        <f t="shared" si="0"/>
        <v>11</v>
      </c>
      <c r="M17" s="300" t="str">
        <f>VLOOKUP($L17,QADATA!$D$9:$K$83,4,FALSE)</f>
        <v>Yes - for more than 3 years (or Not Applicable to your sector)</v>
      </c>
      <c r="N17" s="300" t="str">
        <f>VLOOKUP($L17,QADATA!$D$9:$K$83,5,FALSE)</f>
        <v>Yes - for less than 3 years</v>
      </c>
      <c r="O17" s="300" t="str">
        <f>VLOOKUP($L17,QADATA!$D$9:$K$83,6,FALSE)</f>
        <v>Referred to in another policy</v>
      </c>
      <c r="P17" s="300" t="str">
        <f>VLOOKUP($L17,QADATA!$D$9:$K$83,7,FALSE)</f>
        <v>No policy in place</v>
      </c>
      <c r="Q17" s="300"/>
      <c r="R17" s="191"/>
      <c r="S17" s="191"/>
      <c r="T17" s="191"/>
      <c r="U17" s="191"/>
      <c r="V17" s="191"/>
      <c r="W17" s="191"/>
      <c r="X17" s="191"/>
      <c r="Y17" s="191"/>
      <c r="Z17" s="191"/>
    </row>
    <row r="18" spans="1:26" ht="18.75">
      <c r="A18" s="262"/>
      <c r="B18" s="269"/>
      <c r="C18" s="282" t="s">
        <v>12</v>
      </c>
      <c r="D18" s="292"/>
      <c r="E18" s="282" t="str">
        <f>VLOOKUP($C18,QADATA!$D$9:$K$83,3,FALSE)</f>
        <v>MANAGEMENT SYSTEMS</v>
      </c>
      <c r="F18" s="293"/>
      <c r="G18" s="318"/>
      <c r="H18" s="319"/>
      <c r="I18" s="269"/>
      <c r="J18" s="262"/>
      <c r="K18" s="266"/>
      <c r="L18" s="296" t="str">
        <f t="shared" si="0"/>
        <v>B</v>
      </c>
      <c r="M18" s="300"/>
      <c r="N18" s="300"/>
      <c r="O18" s="300"/>
      <c r="P18" s="300"/>
      <c r="Q18" s="300"/>
      <c r="R18" s="191"/>
      <c r="S18" s="191"/>
      <c r="T18" s="191"/>
      <c r="U18" s="191"/>
      <c r="V18" s="191"/>
      <c r="W18" s="191"/>
      <c r="X18" s="191"/>
      <c r="Y18" s="191"/>
      <c r="Z18" s="191"/>
    </row>
    <row r="19" spans="1:26" ht="30">
      <c r="A19" s="258"/>
      <c r="B19" s="268"/>
      <c r="C19" s="285">
        <v>12</v>
      </c>
      <c r="D19" s="298"/>
      <c r="E19" s="301" t="str">
        <f>VLOOKUP($C19,QADATA!$D$9:$K$83,3,FALSE)</f>
        <v xml:space="preserve">Does your company have a certified formal, documented Quality Management System? </v>
      </c>
      <c r="F19" s="288" t="s">
        <v>10</v>
      </c>
      <c r="G19" s="316"/>
      <c r="H19" s="317"/>
      <c r="I19" s="268"/>
      <c r="J19" s="258"/>
      <c r="K19" s="266"/>
      <c r="L19" s="296">
        <f t="shared" si="0"/>
        <v>12</v>
      </c>
      <c r="M19" s="300" t="str">
        <f>VLOOKUP($L19,QADATA!$D$9:$K$83,4,FALSE)</f>
        <v xml:space="preserve">Yes - such as ISO or similar and certified by a independent third party </v>
      </c>
      <c r="N19" s="300" t="str">
        <f>VLOOKUP($L19,QADATA!$D$9:$K$83,5,FALSE)</f>
        <v xml:space="preserve">Yes - Documented but not certified </v>
      </c>
      <c r="O19" s="300" t="str">
        <f>VLOOKUP($L19,QADATA!$D$9:$K$83,6,FALSE)</f>
        <v>Informal (undocumented) process</v>
      </c>
      <c r="P19" s="300" t="str">
        <f>VLOOKUP($L19,QADATA!$D$9:$K$83,7,FALSE)</f>
        <v>No Quality Management System in place</v>
      </c>
      <c r="Q19" s="300"/>
      <c r="R19" s="191"/>
      <c r="S19" s="191"/>
      <c r="T19" s="191"/>
      <c r="U19" s="191"/>
      <c r="V19" s="191"/>
      <c r="W19" s="191"/>
      <c r="X19" s="191"/>
      <c r="Y19" s="191"/>
      <c r="Z19" s="191"/>
    </row>
    <row r="20" spans="1:26" ht="30">
      <c r="A20" s="191"/>
      <c r="B20" s="203"/>
      <c r="C20" s="285">
        <v>13</v>
      </c>
      <c r="D20" s="286"/>
      <c r="E20" s="301" t="str">
        <f>VLOOKUP($C20,QADATA!$D$9:$K$83,3,FALSE)</f>
        <v xml:space="preserve">Does your company have a certified formal, documented Environmental Management System? </v>
      </c>
      <c r="F20" s="288" t="s">
        <v>10</v>
      </c>
      <c r="G20" s="316"/>
      <c r="H20" s="320"/>
      <c r="I20" s="203"/>
      <c r="J20" s="191"/>
      <c r="K20" s="266"/>
      <c r="L20" s="296">
        <f t="shared" si="0"/>
        <v>13</v>
      </c>
      <c r="M20" s="300" t="str">
        <f>VLOOKUP($L20,QADATA!$D$9:$K$83,4,FALSE)</f>
        <v xml:space="preserve">Yes - such as ISO or similar and certified by a independent third party </v>
      </c>
      <c r="N20" s="300" t="str">
        <f>VLOOKUP($L20,QADATA!$D$9:$K$83,5,FALSE)</f>
        <v xml:space="preserve">Yes - Documented but not certified </v>
      </c>
      <c r="O20" s="300" t="str">
        <f>VLOOKUP($L20,QADATA!$D$9:$K$83,6,FALSE)</f>
        <v>Informal (undocumented) process</v>
      </c>
      <c r="P20" s="300" t="str">
        <f>VLOOKUP($L20,QADATA!$D$9:$K$83,7,FALSE)</f>
        <v>No Environmental Management System in place</v>
      </c>
      <c r="Q20" s="300"/>
      <c r="R20" s="191"/>
      <c r="S20" s="191"/>
      <c r="T20" s="191"/>
      <c r="U20" s="191"/>
      <c r="V20" s="191"/>
      <c r="W20" s="191"/>
      <c r="X20" s="191"/>
      <c r="Y20" s="191"/>
      <c r="Z20" s="191"/>
    </row>
    <row r="21" spans="1:26" ht="30">
      <c r="A21" s="191"/>
      <c r="B21" s="203"/>
      <c r="C21" s="285">
        <v>14</v>
      </c>
      <c r="D21" s="286"/>
      <c r="E21" s="301" t="str">
        <f>VLOOKUP($C21,QADATA!$D$9:$K$83,3,FALSE)</f>
        <v xml:space="preserve">Does your company have a certified formal, documented Health and Safety Management System? </v>
      </c>
      <c r="F21" s="288" t="s">
        <v>10</v>
      </c>
      <c r="G21" s="316"/>
      <c r="H21" s="320"/>
      <c r="I21" s="203"/>
      <c r="J21" s="191"/>
      <c r="K21" s="266"/>
      <c r="L21" s="296">
        <f t="shared" si="0"/>
        <v>14</v>
      </c>
      <c r="M21" s="300" t="str">
        <f>VLOOKUP($L21,QADATA!$D$9:$K$83,4,FALSE)</f>
        <v xml:space="preserve">Yes - such as ISO or similar and certified by a independent third party </v>
      </c>
      <c r="N21" s="300" t="str">
        <f>VLOOKUP($L21,QADATA!$D$9:$K$83,5,FALSE)</f>
        <v xml:space="preserve">Yes - Documented but not certified </v>
      </c>
      <c r="O21" s="300" t="str">
        <f>VLOOKUP($L21,QADATA!$D$9:$K$83,6,FALSE)</f>
        <v>Informal (undocumented) process</v>
      </c>
      <c r="P21" s="300" t="str">
        <f>VLOOKUP($L21,QADATA!$D$9:$K$83,7,FALSE)</f>
        <v>No Health &amp; Safety Management System in place</v>
      </c>
      <c r="Q21" s="300"/>
      <c r="R21" s="191"/>
      <c r="S21" s="191"/>
      <c r="T21" s="191"/>
      <c r="U21" s="191"/>
      <c r="V21" s="191"/>
      <c r="W21" s="191"/>
      <c r="X21" s="191"/>
      <c r="Y21" s="191"/>
      <c r="Z21" s="191"/>
    </row>
    <row r="22" spans="1:26" ht="18.75">
      <c r="A22" s="262"/>
      <c r="B22" s="269"/>
      <c r="C22" s="282" t="s">
        <v>13</v>
      </c>
      <c r="D22" s="292"/>
      <c r="E22" s="282" t="str">
        <f>VLOOKUP($C22,QADATA!$D$9:$K$83,3,FALSE)</f>
        <v>HUMAN RIGHTS</v>
      </c>
      <c r="F22" s="293"/>
      <c r="G22" s="318"/>
      <c r="H22" s="321"/>
      <c r="I22" s="269"/>
      <c r="J22" s="262"/>
      <c r="K22" s="266"/>
      <c r="L22" s="296" t="str">
        <f t="shared" si="0"/>
        <v>C</v>
      </c>
      <c r="M22" s="302"/>
      <c r="N22" s="302"/>
      <c r="O22" s="302"/>
      <c r="P22" s="302"/>
      <c r="Q22" s="300"/>
      <c r="R22" s="191"/>
      <c r="S22" s="191"/>
      <c r="T22" s="191"/>
      <c r="U22" s="191"/>
      <c r="V22" s="191"/>
      <c r="W22" s="191"/>
      <c r="X22" s="191"/>
      <c r="Y22" s="191"/>
      <c r="Z22" s="191"/>
    </row>
    <row r="23" spans="1:26" ht="45">
      <c r="A23" s="258"/>
      <c r="B23" s="268"/>
      <c r="C23" s="285">
        <v>15</v>
      </c>
      <c r="D23" s="298"/>
      <c r="E23" s="299" t="str">
        <f>VLOOKUP($C23,QADATA!$D$9:$K$83,3,FALSE)</f>
        <v>Does your company have a framework / procedures in place to commit to the UN Guiding principles for Business &amp; Human Rights?</v>
      </c>
      <c r="F23" s="288" t="s">
        <v>10</v>
      </c>
      <c r="G23" s="316"/>
      <c r="H23" s="315"/>
      <c r="I23" s="268"/>
      <c r="J23" s="258"/>
      <c r="K23" s="266"/>
      <c r="L23" s="296">
        <f t="shared" si="0"/>
        <v>15</v>
      </c>
      <c r="M23" s="300" t="str">
        <f>VLOOKUP($L23,QADATA!$D$9:$K$83,4,FALSE)</f>
        <v>Yes - We have a documented procedure in place that is implemented, reported &amp; reviewed</v>
      </c>
      <c r="N23" s="300" t="str">
        <f>VLOOKUP($L23,QADATA!$D$9:$K$83,5,FALSE)</f>
        <v>Yes - We have a documented procedure in place. But it is not reported upon</v>
      </c>
      <c r="O23" s="300" t="str">
        <f>VLOOKUP($L23,QADATA!$D$9:$K$83,6,FALSE)</f>
        <v>We have informal procedures, with no or limited documentation</v>
      </c>
      <c r="P23" s="300" t="str">
        <f>VLOOKUP($L23,QADATA!$D$9:$K$83,7,FALSE)</f>
        <v>No we do not</v>
      </c>
      <c r="Q23" s="300"/>
      <c r="R23" s="191"/>
      <c r="S23" s="191"/>
      <c r="T23" s="191"/>
      <c r="U23" s="191"/>
      <c r="V23" s="191"/>
      <c r="W23" s="191"/>
      <c r="X23" s="191"/>
      <c r="Y23" s="191"/>
      <c r="Z23" s="191"/>
    </row>
    <row r="24" spans="1:26" ht="30">
      <c r="A24" s="258"/>
      <c r="B24" s="268"/>
      <c r="C24" s="285">
        <v>16</v>
      </c>
      <c r="D24" s="298"/>
      <c r="E24" s="299" t="str">
        <f>VLOOKUP($C24,QADATA!$D$9:$K$83,3,FALSE)</f>
        <v>Does your company have a mechanism for preventing, reporting and investigating cases of Human Rights abuses?</v>
      </c>
      <c r="F24" s="288" t="s">
        <v>10</v>
      </c>
      <c r="G24" s="316"/>
      <c r="H24" s="315"/>
      <c r="I24" s="268"/>
      <c r="J24" s="258"/>
      <c r="K24" s="266"/>
      <c r="L24" s="296">
        <f t="shared" si="0"/>
        <v>16</v>
      </c>
      <c r="M24" s="300" t="str">
        <f>VLOOKUP($L24,QADATA!$D$9:$K$83,4,FALSE)</f>
        <v>A formal documented procedure (including 3rd party involvement)</v>
      </c>
      <c r="N24" s="300" t="str">
        <f>VLOOKUP($L24,QADATA!$D$9:$K$83,5,FALSE)</f>
        <v>A formal documented procedure</v>
      </c>
      <c r="O24" s="300" t="str">
        <f>VLOOKUP($L24,QADATA!$D$9:$K$83,6,FALSE)</f>
        <v>An informal procedure</v>
      </c>
      <c r="P24" s="300" t="str">
        <f>VLOOKUP($L24,QADATA!$D$9:$K$83,7,FALSE)</f>
        <v>No procedure in place</v>
      </c>
      <c r="Q24" s="300"/>
      <c r="R24" s="191"/>
      <c r="S24" s="191"/>
      <c r="T24" s="191"/>
      <c r="U24" s="191"/>
      <c r="V24" s="191"/>
      <c r="W24" s="191"/>
      <c r="X24" s="191"/>
      <c r="Y24" s="191"/>
      <c r="Z24" s="191"/>
    </row>
    <row r="25" spans="1:26" ht="45">
      <c r="A25" s="258"/>
      <c r="B25" s="268"/>
      <c r="C25" s="285">
        <v>17</v>
      </c>
      <c r="D25" s="303"/>
      <c r="E25" s="304" t="str">
        <f>VLOOKUP($C25,QADATA!$D$9:$K$83,3,FALSE)</f>
        <v>Does your company have a mechanism for preventing, reporting and investigating cases of Sexual Exploitation and Abuse?</v>
      </c>
      <c r="F25" s="288" t="s">
        <v>10</v>
      </c>
      <c r="G25" s="316"/>
      <c r="H25" s="315"/>
      <c r="I25" s="268"/>
      <c r="J25" s="258"/>
      <c r="K25" s="266"/>
      <c r="L25" s="296">
        <f t="shared" si="0"/>
        <v>17</v>
      </c>
      <c r="M25" s="300" t="str">
        <f>VLOOKUP($L25,QADATA!$D$9:$K$83,4,FALSE)</f>
        <v>A formal documented procedure (including 3rd party involvement)</v>
      </c>
      <c r="N25" s="300" t="str">
        <f>VLOOKUP($L25,QADATA!$D$9:$K$83,5,FALSE)</f>
        <v>A formal documented procedure</v>
      </c>
      <c r="O25" s="300" t="str">
        <f>VLOOKUP($L25,QADATA!$D$9:$K$83,6,FALSE)</f>
        <v>An informal procedure</v>
      </c>
      <c r="P25" s="300" t="str">
        <f>VLOOKUP($L25,QADATA!$D$9:$K$83,7,FALSE)</f>
        <v>No procedure in place</v>
      </c>
      <c r="Q25" s="300"/>
      <c r="R25" s="191"/>
      <c r="S25" s="191"/>
      <c r="T25" s="191"/>
      <c r="U25" s="191"/>
      <c r="V25" s="191"/>
      <c r="W25" s="191"/>
      <c r="X25" s="191"/>
      <c r="Y25" s="191"/>
      <c r="Z25" s="191"/>
    </row>
    <row r="26" spans="1:26" ht="18.75">
      <c r="A26" s="262"/>
      <c r="B26" s="269"/>
      <c r="C26" s="282" t="s">
        <v>14</v>
      </c>
      <c r="D26" s="292"/>
      <c r="E26" s="282" t="str">
        <f>VLOOKUP($C26,QADATA!$D$9:$K$83,3,FALSE)</f>
        <v>LABOUR STANDARDS</v>
      </c>
      <c r="F26" s="293"/>
      <c r="G26" s="318"/>
      <c r="H26" s="319"/>
      <c r="I26" s="269"/>
      <c r="J26" s="262"/>
      <c r="K26" s="266"/>
      <c r="L26" s="296" t="str">
        <f t="shared" si="0"/>
        <v>D</v>
      </c>
      <c r="M26" s="300"/>
      <c r="N26" s="300"/>
      <c r="O26" s="300"/>
      <c r="P26" s="300"/>
      <c r="Q26" s="300"/>
      <c r="R26" s="191"/>
      <c r="S26" s="191"/>
      <c r="T26" s="191"/>
      <c r="U26" s="191"/>
      <c r="V26" s="191"/>
      <c r="W26" s="191"/>
      <c r="X26" s="191"/>
      <c r="Y26" s="191"/>
      <c r="Z26" s="191"/>
    </row>
    <row r="27" spans="1:26" ht="30">
      <c r="A27" s="258"/>
      <c r="B27" s="268"/>
      <c r="C27" s="285">
        <v>18</v>
      </c>
      <c r="D27" s="298"/>
      <c r="E27" s="299" t="str">
        <f>VLOOKUP($C27,QADATA!$D$9:$K$83,3,FALSE)</f>
        <v>How does your company ensure that you pay minimum wage to your employees?</v>
      </c>
      <c r="F27" s="288" t="s">
        <v>10</v>
      </c>
      <c r="G27" s="316"/>
      <c r="H27" s="315"/>
      <c r="I27" s="268"/>
      <c r="J27" s="258"/>
      <c r="K27" s="266"/>
      <c r="L27" s="296">
        <f t="shared" si="0"/>
        <v>18</v>
      </c>
      <c r="M27" s="300" t="str">
        <f>VLOOKUP($L27,QADATA!$D$9:$K$83,4,FALSE)</f>
        <v>The company has a written policy in place as well as documented procedures that are followed.</v>
      </c>
      <c r="N27" s="300" t="str">
        <f>VLOOKUP($L27,QADATA!$D$9:$K$83,5,FALSE)</f>
        <v>The company has a written policy in place an follows (undocumented) procedures.</v>
      </c>
      <c r="O27" s="300" t="str">
        <f>VLOOKUP($L27,QADATA!$D$9:$K$83,6,FALSE)</f>
        <v>The company does not have a written policy in place but follows (undocumented) procedures</v>
      </c>
      <c r="P27" s="300" t="str">
        <f>VLOOKUP($L27,QADATA!$D$9:$K$83,7,FALSE)</f>
        <v>There are some cases that minimum wages are not paid</v>
      </c>
      <c r="Q27" s="300"/>
      <c r="R27" s="191"/>
      <c r="S27" s="191"/>
      <c r="T27" s="191"/>
      <c r="U27" s="191"/>
      <c r="V27" s="191"/>
      <c r="W27" s="191"/>
      <c r="X27" s="191"/>
      <c r="Y27" s="191"/>
      <c r="Z27" s="191"/>
    </row>
    <row r="28" spans="1:26" ht="60">
      <c r="A28" s="258"/>
      <c r="B28" s="268"/>
      <c r="C28" s="285">
        <v>19</v>
      </c>
      <c r="D28" s="298"/>
      <c r="E28" s="304" t="str">
        <f>VLOOKUP($C28,QADATA!$D$9:$K$83,3,FALSE)</f>
        <v>How does your company ensure it pay its employees in a non-discriminatory manner (e.g. paying different working groups such as women, people with disabilities, etc… different pay for the same tasks)?</v>
      </c>
      <c r="F28" s="288" t="s">
        <v>10</v>
      </c>
      <c r="G28" s="322"/>
      <c r="H28" s="320"/>
      <c r="I28" s="268"/>
      <c r="J28" s="258"/>
      <c r="K28" s="266"/>
      <c r="L28" s="296">
        <f t="shared" si="0"/>
        <v>19</v>
      </c>
      <c r="M28" s="300" t="str">
        <f>VLOOKUP($L28,QADATA!$D$9:$K$83,4,FALSE)</f>
        <v>The company has a written policy in place as well as documented procedures that are followed.</v>
      </c>
      <c r="N28" s="300" t="str">
        <f>VLOOKUP($L28,QADATA!$D$9:$K$83,5,FALSE)</f>
        <v>The company has a written policy in place an follows (undocumented) procedures.</v>
      </c>
      <c r="O28" s="300" t="str">
        <f>VLOOKUP($L28,QADATA!$D$9:$K$83,6,FALSE)</f>
        <v>The company does not have a written policy in place but follows (undocumented) procedures</v>
      </c>
      <c r="P28" s="300" t="str">
        <f>VLOOKUP($L28,QADATA!$D$9:$K$83,7,FALSE)</f>
        <v>There are some cases that different groups are paid differently for the same tasks.</v>
      </c>
      <c r="Q28" s="300"/>
      <c r="R28" s="191"/>
      <c r="S28" s="191"/>
      <c r="T28" s="191"/>
      <c r="U28" s="191"/>
      <c r="V28" s="191"/>
      <c r="W28" s="191"/>
      <c r="X28" s="191"/>
      <c r="Y28" s="191"/>
      <c r="Z28" s="191"/>
    </row>
    <row r="29" spans="1:26" ht="45">
      <c r="A29" s="258"/>
      <c r="B29" s="268"/>
      <c r="C29" s="285">
        <v>20</v>
      </c>
      <c r="D29" s="298"/>
      <c r="E29" s="304" t="str">
        <f>VLOOKUP($C29,QADATA!$D$9:$K$83,3,FALSE)</f>
        <v>Does your company have a complaints system in place to address concerns or issues from employees / workers / others?</v>
      </c>
      <c r="F29" s="288" t="s">
        <v>10</v>
      </c>
      <c r="G29" s="322"/>
      <c r="H29" s="320"/>
      <c r="I29" s="268"/>
      <c r="J29" s="258"/>
      <c r="K29" s="266"/>
      <c r="L29" s="296">
        <f t="shared" si="0"/>
        <v>20</v>
      </c>
      <c r="M29" s="300" t="str">
        <f>VLOOKUP($L29,QADATA!$D$9:$K$83,4,FALSE)</f>
        <v xml:space="preserve">Yes - documented procedure including anonymous whistle-blower protection </v>
      </c>
      <c r="N29" s="300" t="str">
        <f>VLOOKUP($L29,QADATA!$D$9:$K$83,5,FALSE)</f>
        <v xml:space="preserve">Yes - there are guidelines, but no formal documented procedure </v>
      </c>
      <c r="O29" s="300" t="str">
        <f>VLOOKUP($L29,QADATA!$D$9:$K$83,6,FALSE)</f>
        <v>Although no formal procedure is in place, management treat such incidents seriously</v>
      </c>
      <c r="P29" s="300" t="str">
        <f>VLOOKUP($L29,QADATA!$D$9:$K$83,7,FALSE)</f>
        <v>No this is not needed in our company</v>
      </c>
      <c r="Q29" s="300"/>
      <c r="R29" s="191"/>
      <c r="S29" s="191"/>
      <c r="T29" s="191"/>
      <c r="U29" s="191"/>
      <c r="V29" s="191"/>
      <c r="W29" s="191"/>
      <c r="X29" s="191"/>
      <c r="Y29" s="191"/>
      <c r="Z29" s="191"/>
    </row>
    <row r="30" spans="1:26" ht="30">
      <c r="A30" s="191"/>
      <c r="B30" s="203"/>
      <c r="C30" s="285">
        <v>21</v>
      </c>
      <c r="D30" s="286"/>
      <c r="E30" s="299" t="str">
        <f>VLOOKUP($C30,QADATA!$D$9:$K$83,3,FALSE)</f>
        <v>Does your company have an Overtime work policy in place or staff are not allowed to work overtime?</v>
      </c>
      <c r="F30" s="288" t="s">
        <v>10</v>
      </c>
      <c r="G30" s="322"/>
      <c r="H30" s="315"/>
      <c r="I30" s="203"/>
      <c r="J30" s="191"/>
      <c r="K30" s="266"/>
      <c r="L30" s="296">
        <f t="shared" si="0"/>
        <v>21</v>
      </c>
      <c r="M30" s="300" t="str">
        <f>VLOOKUP($L30,QADATA!$D$9:$K$83,4,FALSE)</f>
        <v xml:space="preserve">Overtime is voluntary and procedure and payments documented (staff are not allowed to work overtime) </v>
      </c>
      <c r="N30" s="300" t="str">
        <f>VLOOKUP($L30,QADATA!$D$9:$K$83,5,FALSE)</f>
        <v>Overtime is voluntary there is no documented procedure, but payments are recorded.</v>
      </c>
      <c r="O30" s="300" t="str">
        <f>VLOOKUP($L30,QADATA!$D$9:$K$83,6,FALSE)</f>
        <v>Over time is compensated but not recorded</v>
      </c>
      <c r="P30" s="300" t="str">
        <f>VLOOKUP($L30,QADATA!$D$9:$K$83,7,FALSE)</f>
        <v>Overtime is not recorded or compensated</v>
      </c>
      <c r="Q30" s="300"/>
      <c r="R30" s="191"/>
      <c r="S30" s="191"/>
      <c r="T30" s="191"/>
      <c r="U30" s="191"/>
      <c r="V30" s="191"/>
      <c r="W30" s="191"/>
      <c r="X30" s="191"/>
      <c r="Y30" s="191"/>
      <c r="Z30" s="191"/>
    </row>
    <row r="31" spans="1:26" ht="45">
      <c r="A31" s="191"/>
      <c r="B31" s="203"/>
      <c r="C31" s="285">
        <v>22</v>
      </c>
      <c r="D31" s="286"/>
      <c r="E31" s="304" t="str">
        <f>VLOOKUP($C31,QADATA!$D$9:$K$83,3,FALSE)</f>
        <v>What is the approach of your company regarding keeping original identification documents of your workers / employees?</v>
      </c>
      <c r="F31" s="288" t="s">
        <v>10</v>
      </c>
      <c r="G31" s="322"/>
      <c r="H31" s="320"/>
      <c r="I31" s="203"/>
      <c r="J31" s="191"/>
      <c r="K31" s="266"/>
      <c r="L31" s="296">
        <f t="shared" si="0"/>
        <v>22</v>
      </c>
      <c r="M31" s="300" t="str">
        <f>VLOOKUP($L31,QADATA!$D$9:$K$83,4,FALSE)</f>
        <v xml:space="preserve">No original ID documentation is ever kept by the company </v>
      </c>
      <c r="N31" s="300" t="str">
        <f>VLOOKUP($L31,QADATA!$D$9:$K$83,5,FALSE)</f>
        <v>Original ID documentation is kept by the company (by request of employee)</v>
      </c>
      <c r="O31" s="300" t="str">
        <f>VLOOKUP($L31,QADATA!$D$9:$K$83,6,FALSE)</f>
        <v xml:space="preserve">They are kept but only on a selective manner when management deem it necessary </v>
      </c>
      <c r="P31" s="300" t="str">
        <f>VLOOKUP($L31,QADATA!$D$9:$K$83,7,FALSE)</f>
        <v>Keeping the original identification documents is a common practice</v>
      </c>
      <c r="Q31" s="300"/>
      <c r="R31" s="191"/>
      <c r="S31" s="191"/>
      <c r="T31" s="191"/>
      <c r="U31" s="191"/>
      <c r="V31" s="191"/>
      <c r="W31" s="191"/>
      <c r="X31" s="191"/>
      <c r="Y31" s="191"/>
      <c r="Z31" s="191"/>
    </row>
    <row r="32" spans="1:26" ht="30">
      <c r="A32" s="191"/>
      <c r="B32" s="203"/>
      <c r="C32" s="285">
        <v>23</v>
      </c>
      <c r="D32" s="286"/>
      <c r="E32" s="299" t="str">
        <f>VLOOKUP($C32,QADATA!$D$9:$K$83,3,FALSE)</f>
        <v>Do you have a procedure in place at time of employment to verify age of prospective employees?</v>
      </c>
      <c r="F32" s="288" t="s">
        <v>10</v>
      </c>
      <c r="G32" s="322"/>
      <c r="H32" s="315"/>
      <c r="I32" s="203"/>
      <c r="J32" s="191"/>
      <c r="K32" s="266"/>
      <c r="L32" s="296">
        <f t="shared" si="0"/>
        <v>23</v>
      </c>
      <c r="M32" s="300" t="str">
        <f>VLOOKUP($L32,QADATA!$D$9:$K$83,4,FALSE)</f>
        <v>Yes - A documented procedure is in place</v>
      </c>
      <c r="N32" s="300" t="str">
        <f>VLOOKUP($L32,QADATA!$D$9:$K$83,5,FALSE)</f>
        <v>A procedure is in place but not documented</v>
      </c>
      <c r="O32" s="300" t="str">
        <f>VLOOKUP($L32,QADATA!$D$9:$K$83,6,FALSE)</f>
        <v>This is not a common practice to verify age</v>
      </c>
      <c r="P32" s="300" t="str">
        <f>VLOOKUP($L32,QADATA!$D$9:$K$83,7,FALSE)</f>
        <v>Age is not verified</v>
      </c>
      <c r="Q32" s="300"/>
      <c r="R32" s="191"/>
      <c r="S32" s="191"/>
      <c r="T32" s="191"/>
      <c r="U32" s="191"/>
      <c r="V32" s="191"/>
      <c r="W32" s="191"/>
      <c r="X32" s="191"/>
      <c r="Y32" s="191"/>
      <c r="Z32" s="191"/>
    </row>
    <row r="33" spans="1:26" ht="30">
      <c r="A33" s="191"/>
      <c r="B33" s="203"/>
      <c r="C33" s="285">
        <v>24</v>
      </c>
      <c r="D33" s="286"/>
      <c r="E33" s="304" t="str">
        <f>VLOOKUP($C33,QADATA!$D$9:$K$83,3,FALSE)</f>
        <v>Are your employees selected based on gender, ethnicity, sexual orientation or political belief?</v>
      </c>
      <c r="F33" s="288" t="s">
        <v>10</v>
      </c>
      <c r="G33" s="322"/>
      <c r="H33" s="320"/>
      <c r="I33" s="203"/>
      <c r="J33" s="191"/>
      <c r="K33" s="266"/>
      <c r="L33" s="296">
        <f t="shared" si="0"/>
        <v>24</v>
      </c>
      <c r="M33" s="300" t="str">
        <f>VLOOKUP($L33,QADATA!$D$9:$K$83,4,FALSE)</f>
        <v>No - all employees are selected based on merit as per documented procedure in place</v>
      </c>
      <c r="N33" s="300" t="str">
        <f>VLOOKUP($L33,QADATA!$D$9:$K$83,5,FALSE)</f>
        <v>No - all employees are selected based on merit but no documented procedure in place</v>
      </c>
      <c r="O33" s="300" t="str">
        <f>VLOOKUP($L33,QADATA!$D$9:$K$83,6,FALSE)</f>
        <v xml:space="preserve">Yes - to a certain extent </v>
      </c>
      <c r="P33" s="300" t="str">
        <f>VLOOKUP($L33,QADATA!$D$9:$K$83,7,FALSE)</f>
        <v>Yes - in most cases</v>
      </c>
      <c r="Q33" s="300"/>
      <c r="R33" s="191"/>
      <c r="S33" s="191"/>
      <c r="T33" s="191"/>
      <c r="U33" s="191"/>
      <c r="V33" s="191"/>
      <c r="W33" s="191"/>
      <c r="X33" s="191"/>
      <c r="Y33" s="191"/>
      <c r="Z33" s="191"/>
    </row>
    <row r="34" spans="1:26" ht="30">
      <c r="A34" s="191"/>
      <c r="B34" s="203"/>
      <c r="C34" s="285">
        <v>25</v>
      </c>
      <c r="D34" s="286"/>
      <c r="E34" s="304" t="str">
        <f>VLOOKUP($C34,QADATA!$D$9:$K$83,3,FALSE)</f>
        <v>Are terms of employment communicated and agreed upon with an employee, written and in a local language?</v>
      </c>
      <c r="F34" s="288" t="s">
        <v>10</v>
      </c>
      <c r="G34" s="322"/>
      <c r="H34" s="320"/>
      <c r="I34" s="203"/>
      <c r="J34" s="191"/>
      <c r="K34" s="266"/>
      <c r="L34" s="296">
        <f t="shared" si="0"/>
        <v>25</v>
      </c>
      <c r="M34" s="300" t="str">
        <f>VLOOKUP($L34,QADATA!$D$9:$K$83,4,FALSE)</f>
        <v>Terms of employment are written and are signed by both employer and employee</v>
      </c>
      <c r="N34" s="300" t="str">
        <f>VLOOKUP($L34,QADATA!$D$9:$K$83,5,FALSE)</f>
        <v xml:space="preserve">Terms of employment are written and signed by employee only </v>
      </c>
      <c r="O34" s="300" t="str">
        <f>VLOOKUP($L34,QADATA!$D$9:$K$83,6,FALSE)</f>
        <v xml:space="preserve">Terms of employment are communicated but not written or signed </v>
      </c>
      <c r="P34" s="300" t="str">
        <f>VLOOKUP($L34,QADATA!$D$9:$K$83,7,FALSE)</f>
        <v>There are no terms of employment - only pay to work</v>
      </c>
      <c r="Q34" s="300"/>
      <c r="R34" s="191"/>
      <c r="S34" s="191"/>
      <c r="T34" s="191"/>
      <c r="U34" s="191"/>
      <c r="V34" s="191"/>
      <c r="W34" s="191"/>
      <c r="X34" s="191"/>
      <c r="Y34" s="191"/>
      <c r="Z34" s="191"/>
    </row>
    <row r="35" spans="1:26" ht="30">
      <c r="A35" s="191"/>
      <c r="B35" s="203"/>
      <c r="C35" s="285">
        <v>26</v>
      </c>
      <c r="D35" s="286"/>
      <c r="E35" s="304" t="str">
        <f>VLOOKUP($C35,QADATA!$D$9:$K$83,3,FALSE)</f>
        <v>Are payments of salary made according to the contract, directly to the employee and on a regular basis?</v>
      </c>
      <c r="F35" s="288" t="s">
        <v>10</v>
      </c>
      <c r="G35" s="322"/>
      <c r="H35" s="320"/>
      <c r="I35" s="203"/>
      <c r="J35" s="191"/>
      <c r="K35" s="266"/>
      <c r="L35" s="296">
        <f t="shared" si="0"/>
        <v>26</v>
      </c>
      <c r="M35" s="300" t="str">
        <f>VLOOKUP($L35,QADATA!$D$9:$K$83,4,FALSE)</f>
        <v>Yes</v>
      </c>
      <c r="N35" s="300" t="str">
        <f>VLOOKUP($L35,QADATA!$D$9:$K$83,5,FALSE)</f>
        <v xml:space="preserve">Yes - but not regularly </v>
      </c>
      <c r="O35" s="300" t="str">
        <f>VLOOKUP($L35,QADATA!$D$9:$K$83,6,FALSE)</f>
        <v>Non-regular cash payments are a common practice here</v>
      </c>
      <c r="P35" s="300" t="str">
        <f>VLOOKUP($L35,QADATA!$D$9:$K$83,7,FALSE)</f>
        <v xml:space="preserve">Salary / wages are paid directly to an intermediary to distribute </v>
      </c>
      <c r="Q35" s="300"/>
      <c r="R35" s="191"/>
      <c r="S35" s="191"/>
      <c r="T35" s="191"/>
      <c r="U35" s="191"/>
      <c r="V35" s="191"/>
      <c r="W35" s="191"/>
      <c r="X35" s="191"/>
      <c r="Y35" s="191"/>
      <c r="Z35" s="191"/>
    </row>
    <row r="36" spans="1:26" ht="30">
      <c r="A36" s="191"/>
      <c r="B36" s="203"/>
      <c r="C36" s="285">
        <v>27</v>
      </c>
      <c r="D36" s="286"/>
      <c r="E36" s="304" t="str">
        <f>VLOOKUP($C36,QADATA!$D$9:$K$83,3,FALSE)</f>
        <v>Are employees made aware of deductions (e.g. welfare, tax, accommodation etc..) and agree to them?</v>
      </c>
      <c r="F36" s="288" t="s">
        <v>10</v>
      </c>
      <c r="G36" s="322"/>
      <c r="H36" s="320"/>
      <c r="I36" s="203"/>
      <c r="J36" s="191"/>
      <c r="K36" s="266"/>
      <c r="L36" s="296">
        <f t="shared" si="0"/>
        <v>27</v>
      </c>
      <c r="M36" s="300" t="str">
        <f>VLOOKUP($L36,QADATA!$D$9:$K$83,4,FALSE)</f>
        <v xml:space="preserve">Yes - all deduction are agreed in advance and documented in the contract </v>
      </c>
      <c r="N36" s="300" t="str">
        <f>VLOOKUP($L36,QADATA!$D$9:$K$83,5,FALSE)</f>
        <v>Employees are made aware of deductions but they are not documented in the contract</v>
      </c>
      <c r="O36" s="300" t="str">
        <f>VLOOKUP($L36,QADATA!$D$9:$K$83,6,FALSE)</f>
        <v>Employees are not made aware of deductions until time of payment</v>
      </c>
      <c r="P36" s="300" t="str">
        <f>VLOOKUP($L36,QADATA!$D$9:$K$83,7,FALSE)</f>
        <v>Deductions are made as they occur - without prior information to employee</v>
      </c>
      <c r="Q36" s="300"/>
      <c r="R36" s="191"/>
      <c r="S36" s="191"/>
      <c r="T36" s="191"/>
      <c r="U36" s="191"/>
      <c r="V36" s="191"/>
      <c r="W36" s="191"/>
      <c r="X36" s="191"/>
      <c r="Y36" s="191"/>
      <c r="Z36" s="191"/>
    </row>
    <row r="37" spans="1:26" ht="18.75">
      <c r="A37" s="191"/>
      <c r="B37" s="203"/>
      <c r="C37" s="285">
        <v>28</v>
      </c>
      <c r="D37" s="286"/>
      <c r="E37" s="304" t="str">
        <f>VLOOKUP($C37,QADATA!$D$9:$K$83,3,FALSE)</f>
        <v>Are employee payments properly documented?</v>
      </c>
      <c r="F37" s="288" t="s">
        <v>10</v>
      </c>
      <c r="G37" s="322"/>
      <c r="H37" s="320"/>
      <c r="I37" s="203"/>
      <c r="J37" s="191"/>
      <c r="K37" s="266"/>
      <c r="L37" s="296">
        <f t="shared" si="0"/>
        <v>28</v>
      </c>
      <c r="M37" s="300" t="str">
        <f>VLOOKUP($L37,QADATA!$D$9:$K$83,4,FALSE)</f>
        <v>Yes - Detailed pay-slips are provided, signed for and include details of deductions, if any</v>
      </c>
      <c r="N37" s="300" t="str">
        <f>VLOOKUP($L37,QADATA!$D$9:$K$83,5,FALSE)</f>
        <v xml:space="preserve">Yes - Employees sign that they have received salary but no pay-slip provided </v>
      </c>
      <c r="O37" s="300" t="str">
        <f>VLOOKUP($L37,QADATA!$D$9:$K$83,6,FALSE)</f>
        <v xml:space="preserve">No formal procedure in place, but employees are notified that payment has been made </v>
      </c>
      <c r="P37" s="300" t="str">
        <f>VLOOKUP($L37,QADATA!$D$9:$K$83,7,FALSE)</f>
        <v>No formal procedure in place</v>
      </c>
      <c r="Q37" s="300"/>
      <c r="R37" s="191"/>
      <c r="S37" s="191"/>
      <c r="T37" s="191"/>
      <c r="U37" s="191"/>
      <c r="V37" s="191"/>
      <c r="W37" s="191"/>
      <c r="X37" s="191"/>
      <c r="Y37" s="191"/>
      <c r="Z37" s="191"/>
    </row>
    <row r="38" spans="1:26" ht="18.75">
      <c r="A38" s="262"/>
      <c r="B38" s="269"/>
      <c r="C38" s="282" t="s">
        <v>18</v>
      </c>
      <c r="D38" s="292"/>
      <c r="E38" s="282" t="str">
        <f>VLOOKUP($C38,QADATA!$D$9:$K$83,3,FALSE)</f>
        <v xml:space="preserve">EQUAL OPPORTUNITY </v>
      </c>
      <c r="F38" s="293"/>
      <c r="G38" s="318"/>
      <c r="H38" s="321"/>
      <c r="I38" s="269"/>
      <c r="J38" s="262"/>
      <c r="K38" s="266"/>
      <c r="L38" s="296" t="str">
        <f t="shared" si="0"/>
        <v>E</v>
      </c>
      <c r="M38" s="302">
        <f>VLOOKUP($L38,QADATA!$D$9:$K$83,4,FALSE)</f>
        <v>0</v>
      </c>
      <c r="N38" s="302">
        <f>VLOOKUP($L38,QADATA!$D$9:$K$83,5,FALSE)</f>
        <v>0</v>
      </c>
      <c r="O38" s="302">
        <f>VLOOKUP($L38,QADATA!$D$9:$K$83,6,FALSE)</f>
        <v>0</v>
      </c>
      <c r="P38" s="302">
        <f>VLOOKUP($L38,QADATA!$D$9:$K$83,7,FALSE)</f>
        <v>0</v>
      </c>
      <c r="Q38" s="300"/>
      <c r="R38" s="191"/>
      <c r="S38" s="191"/>
      <c r="T38" s="191"/>
      <c r="U38" s="191"/>
      <c r="V38" s="191"/>
      <c r="W38" s="191"/>
      <c r="X38" s="191"/>
      <c r="Y38" s="191"/>
      <c r="Z38" s="191"/>
    </row>
    <row r="39" spans="1:26" ht="30">
      <c r="A39" s="191"/>
      <c r="B39" s="203"/>
      <c r="C39" s="285">
        <v>29</v>
      </c>
      <c r="D39" s="305"/>
      <c r="E39" s="304" t="str">
        <f>VLOOKUP($C39,QADATA!$D$9:$K$83,3,FALSE)</f>
        <v>Does your company have a mechanism in place for reporting, investigating and addressing harassment</v>
      </c>
      <c r="F39" s="288" t="s">
        <v>10</v>
      </c>
      <c r="G39" s="322"/>
      <c r="H39" s="320"/>
      <c r="I39" s="203"/>
      <c r="J39" s="191"/>
      <c r="K39" s="266"/>
      <c r="L39" s="296">
        <f t="shared" si="0"/>
        <v>29</v>
      </c>
      <c r="M39" s="300" t="str">
        <f>VLOOKUP($L39,QADATA!$D$9:$K$83,4,FALSE)</f>
        <v>Yes- A formal documented procedure is in place; data about cases is available and tracked</v>
      </c>
      <c r="N39" s="300" t="str">
        <f>VLOOKUP($L39,QADATA!$D$9:$K$83,5,FALSE)</f>
        <v>Yes - a documented procedure</v>
      </c>
      <c r="O39" s="300" t="str">
        <f>VLOOKUP($L39,QADATA!$D$9:$K$83,6,FALSE)</f>
        <v>An informal procedure</v>
      </c>
      <c r="P39" s="300" t="str">
        <f>VLOOKUP($L39,QADATA!$D$9:$K$83,7,FALSE)</f>
        <v>No procedure</v>
      </c>
      <c r="Q39" s="300"/>
      <c r="R39" s="191"/>
      <c r="S39" s="191"/>
      <c r="T39" s="191"/>
      <c r="U39" s="191"/>
      <c r="V39" s="191"/>
      <c r="W39" s="191"/>
      <c r="X39" s="191"/>
      <c r="Y39" s="191"/>
      <c r="Z39" s="191"/>
    </row>
    <row r="40" spans="1:26" ht="30">
      <c r="A40" s="191"/>
      <c r="B40" s="203"/>
      <c r="C40" s="285">
        <v>30</v>
      </c>
      <c r="D40" s="305"/>
      <c r="E40" s="304" t="str">
        <f>VLOOKUP($C40,QADATA!$D$9:$K$83,3,FALSE)</f>
        <v>Does your company encourage diversity and inclusion in the workplace?</v>
      </c>
      <c r="F40" s="288" t="s">
        <v>10</v>
      </c>
      <c r="G40" s="322"/>
      <c r="H40" s="320"/>
      <c r="I40" s="203"/>
      <c r="J40" s="191"/>
      <c r="K40" s="266"/>
      <c r="L40" s="296">
        <f t="shared" si="0"/>
        <v>30</v>
      </c>
      <c r="M40" s="300" t="str">
        <f>VLOOKUP($L40,QADATA!$D$9:$K$83,4,FALSE)</f>
        <v>Yes we have a diversity and inclusion policy and action plan that is well implemented</v>
      </c>
      <c r="N40" s="300" t="str">
        <f>VLOOKUP($L40,QADATA!$D$9:$K$83,5,FALSE)</f>
        <v>Yes we have a policy but no action plan yet</v>
      </c>
      <c r="O40" s="300" t="str">
        <f>VLOOKUP($L40,QADATA!$D$9:$K$83,6,FALSE)</f>
        <v>We encourage diversity informally</v>
      </c>
      <c r="P40" s="300" t="str">
        <f>VLOOKUP($L40,QADATA!$D$9:$K$83,7,FALSE)</f>
        <v>We don't have any initiative around diversity and inclusion</v>
      </c>
      <c r="Q40" s="300"/>
      <c r="R40" s="191"/>
      <c r="S40" s="191"/>
      <c r="T40" s="191"/>
      <c r="U40" s="191"/>
      <c r="V40" s="191"/>
      <c r="W40" s="191"/>
      <c r="X40" s="191"/>
      <c r="Y40" s="191"/>
      <c r="Z40" s="191"/>
    </row>
    <row r="41" spans="1:26" ht="30">
      <c r="A41" s="191"/>
      <c r="B41" s="203"/>
      <c r="C41" s="285">
        <v>31</v>
      </c>
      <c r="D41" s="305"/>
      <c r="E41" s="304" t="str">
        <f>VLOOKUP($C41,QADATA!$D$9:$K$83,3,FALSE)</f>
        <v xml:space="preserve">What percentage (%) of current total staff are women? Please provide your best estimate. </v>
      </c>
      <c r="F41" s="288" t="s">
        <v>10</v>
      </c>
      <c r="G41" s="322"/>
      <c r="H41" s="320"/>
      <c r="I41" s="203"/>
      <c r="J41" s="191"/>
      <c r="K41" s="266"/>
      <c r="L41" s="296">
        <f t="shared" si="0"/>
        <v>31</v>
      </c>
      <c r="M41" s="300" t="str">
        <f>VLOOKUP($L41,QADATA!$D$9:$K$83,4,FALSE)</f>
        <v>More than 60%</v>
      </c>
      <c r="N41" s="300" t="str">
        <f>VLOOKUP($L41,QADATA!$D$9:$K$83,5,FALSE)</f>
        <v>Between 30% - 60%</v>
      </c>
      <c r="O41" s="300" t="str">
        <f>VLOOKUP($L41,QADATA!$D$9:$K$83,6,FALSE)</f>
        <v>Between 10% - 30%</v>
      </c>
      <c r="P41" s="300" t="str">
        <f>VLOOKUP($L41,QADATA!$D$9:$K$83,7,FALSE)</f>
        <v xml:space="preserve">Less than 10% </v>
      </c>
      <c r="Q41" s="300"/>
      <c r="R41" s="191"/>
      <c r="S41" s="191"/>
      <c r="T41" s="191"/>
      <c r="U41" s="191"/>
      <c r="V41" s="191"/>
      <c r="W41" s="191"/>
      <c r="X41" s="191"/>
      <c r="Y41" s="191"/>
      <c r="Z41" s="191"/>
    </row>
    <row r="42" spans="1:26" ht="30">
      <c r="A42" s="191"/>
      <c r="B42" s="203"/>
      <c r="C42" s="285">
        <v>32</v>
      </c>
      <c r="D42" s="305"/>
      <c r="E42" s="304" t="str">
        <f>VLOOKUP($C42,QADATA!$D$9:$K$83,3,FALSE)</f>
        <v xml:space="preserve">What percentage (%) of current key staff (leadership) are women? Please provide your best estimate. </v>
      </c>
      <c r="F42" s="288" t="s">
        <v>10</v>
      </c>
      <c r="G42" s="322"/>
      <c r="H42" s="320"/>
      <c r="I42" s="203"/>
      <c r="J42" s="191"/>
      <c r="K42" s="266"/>
      <c r="L42" s="296">
        <f t="shared" si="0"/>
        <v>32</v>
      </c>
      <c r="M42" s="300" t="str">
        <f>VLOOKUP($L42,QADATA!$D$9:$K$83,4,FALSE)</f>
        <v>More than 60%</v>
      </c>
      <c r="N42" s="300" t="str">
        <f>VLOOKUP($L42,QADATA!$D$9:$K$83,5,FALSE)</f>
        <v>Between 30% - 60%</v>
      </c>
      <c r="O42" s="300" t="str">
        <f>VLOOKUP($L42,QADATA!$D$9:$K$83,6,FALSE)</f>
        <v>Between 10% - 30%</v>
      </c>
      <c r="P42" s="300" t="str">
        <f>VLOOKUP($L42,QADATA!$D$9:$K$83,7,FALSE)</f>
        <v xml:space="preserve">Less than 10% </v>
      </c>
      <c r="Q42" s="300"/>
      <c r="R42" s="191"/>
      <c r="S42" s="191"/>
      <c r="T42" s="191"/>
      <c r="U42" s="191"/>
      <c r="V42" s="191"/>
      <c r="W42" s="191"/>
      <c r="X42" s="191"/>
      <c r="Y42" s="191"/>
      <c r="Z42" s="191"/>
    </row>
    <row r="43" spans="1:26" ht="30">
      <c r="A43" s="191"/>
      <c r="B43" s="203"/>
      <c r="C43" s="285">
        <v>33</v>
      </c>
      <c r="D43" s="305"/>
      <c r="E43" s="304" t="str">
        <f>VLOOKUP($C43,QADATA!$D$9:$K$83,3,FALSE)</f>
        <v xml:space="preserve">What percentage (%) of staff have a disability? Please provide your best estimate. </v>
      </c>
      <c r="F43" s="288" t="s">
        <v>10</v>
      </c>
      <c r="G43" s="322"/>
      <c r="H43" s="320"/>
      <c r="I43" s="203"/>
      <c r="J43" s="191"/>
      <c r="K43" s="266"/>
      <c r="L43" s="296">
        <f t="shared" si="0"/>
        <v>33</v>
      </c>
      <c r="M43" s="300" t="str">
        <f>VLOOKUP($L43,QADATA!$D$9:$K$83,4,FALSE)</f>
        <v>We have more than 10% people with disability in our workforce</v>
      </c>
      <c r="N43" s="300" t="str">
        <f>VLOOKUP($L43,QADATA!$D$9:$K$83,5,FALSE)</f>
        <v>We have less than 10% people with disability in our workforce</v>
      </c>
      <c r="O43" s="300" t="str">
        <f>VLOOKUP($L43,QADATA!$D$9:$K$83,6,FALSE)</f>
        <v>We have people with disability in our workforce but we don't know how many</v>
      </c>
      <c r="P43" s="300" t="str">
        <f>VLOOKUP($L43,QADATA!$D$9:$K$83,7,FALSE)</f>
        <v>We don't employ people with disability</v>
      </c>
      <c r="Q43" s="300"/>
      <c r="R43" s="191"/>
      <c r="S43" s="191"/>
      <c r="T43" s="191"/>
      <c r="U43" s="191"/>
      <c r="V43" s="191"/>
      <c r="W43" s="191"/>
      <c r="X43" s="191"/>
      <c r="Y43" s="191"/>
      <c r="Z43" s="191"/>
    </row>
    <row r="44" spans="1:26" ht="18.75">
      <c r="A44" s="262"/>
      <c r="B44" s="269"/>
      <c r="C44" s="282" t="s">
        <v>42</v>
      </c>
      <c r="D44" s="292"/>
      <c r="E44" s="282" t="str">
        <f>VLOOKUP($C44,QADATA!$D$9:$K$83,3,FALSE)</f>
        <v>QUALITY MANAGEMENT</v>
      </c>
      <c r="F44" s="293"/>
      <c r="G44" s="318"/>
      <c r="H44" s="321"/>
      <c r="I44" s="269"/>
      <c r="J44" s="262"/>
      <c r="K44" s="266"/>
      <c r="L44" s="296" t="str">
        <f t="shared" si="0"/>
        <v>F</v>
      </c>
      <c r="M44" s="302">
        <f>VLOOKUP($L44,QADATA!$D$9:$K$83,4,FALSE)</f>
        <v>0</v>
      </c>
      <c r="N44" s="302">
        <f>VLOOKUP($L44,QADATA!$D$9:$K$83,5,FALSE)</f>
        <v>0</v>
      </c>
      <c r="O44" s="302">
        <f>VLOOKUP($L44,QADATA!$D$9:$K$83,6,FALSE)</f>
        <v>0</v>
      </c>
      <c r="P44" s="302">
        <f>VLOOKUP($L44,QADATA!$D$9:$K$83,7,FALSE)</f>
        <v>0</v>
      </c>
      <c r="Q44" s="302"/>
      <c r="R44" s="191"/>
      <c r="S44" s="191"/>
      <c r="T44" s="191"/>
      <c r="U44" s="191"/>
      <c r="V44" s="191"/>
      <c r="W44" s="191"/>
      <c r="X44" s="191"/>
      <c r="Y44" s="191"/>
      <c r="Z44" s="191"/>
    </row>
    <row r="45" spans="1:26" ht="30">
      <c r="A45" s="258"/>
      <c r="B45" s="268"/>
      <c r="C45" s="285">
        <v>34</v>
      </c>
      <c r="D45" s="303"/>
      <c r="E45" s="299" t="str">
        <f>VLOOKUP($C45,QADATA!$D$9:$K$83,3,FALSE)</f>
        <v xml:space="preserve">Are quality inspections carried out on products / goods / services that your company provides? </v>
      </c>
      <c r="F45" s="288" t="s">
        <v>10</v>
      </c>
      <c r="G45" s="322"/>
      <c r="H45" s="320"/>
      <c r="I45" s="268"/>
      <c r="J45" s="258"/>
      <c r="K45" s="266"/>
      <c r="L45" s="296">
        <f t="shared" si="0"/>
        <v>34</v>
      </c>
      <c r="M45" s="300" t="str">
        <f>VLOOKUP($L45,QADATA!$D$9:$K$83,4,FALSE)</f>
        <v>Yes - this is part of the certified formal process (e.g. ISO or similar)</v>
      </c>
      <c r="N45" s="300" t="str">
        <f>VLOOKUP($L45,QADATA!$D$9:$K$83,5,FALSE)</f>
        <v>Yes - this is part of the formal process (documented but not ISO or similar)</v>
      </c>
      <c r="O45" s="300" t="str">
        <f>VLOOKUP($L45,QADATA!$D$9:$K$83,6,FALSE)</f>
        <v>Yes - this is part of the informal process but undocumented</v>
      </c>
      <c r="P45" s="300" t="str">
        <f>VLOOKUP($L45,QADATA!$D$9:$K$83,7,FALSE)</f>
        <v xml:space="preserve">No inspections carried out </v>
      </c>
      <c r="Q45" s="300"/>
      <c r="R45" s="191"/>
      <c r="S45" s="191"/>
      <c r="T45" s="191"/>
      <c r="U45" s="191"/>
      <c r="V45" s="191"/>
      <c r="W45" s="191"/>
      <c r="X45" s="191"/>
      <c r="Y45" s="191"/>
      <c r="Z45" s="191"/>
    </row>
    <row r="46" spans="1:26" ht="30">
      <c r="A46" s="258"/>
      <c r="B46" s="268"/>
      <c r="C46" s="285">
        <v>35</v>
      </c>
      <c r="D46" s="303"/>
      <c r="E46" s="299" t="str">
        <f>VLOOKUP($C46,QADATA!$D$9:$K$83,3,FALSE)</f>
        <v xml:space="preserve">Is quality control reporting made on products / goods / services that your company provides? </v>
      </c>
      <c r="F46" s="288" t="s">
        <v>10</v>
      </c>
      <c r="G46" s="322"/>
      <c r="H46" s="320"/>
      <c r="I46" s="268"/>
      <c r="J46" s="258"/>
      <c r="K46" s="266"/>
      <c r="L46" s="296">
        <f t="shared" si="0"/>
        <v>35</v>
      </c>
      <c r="M46" s="300" t="str">
        <f>VLOOKUP($L46,QADATA!$D$9:$K$83,4,FALSE)</f>
        <v>Yes - this is part of the certified formal process (e.g. ISO or similar)</v>
      </c>
      <c r="N46" s="300" t="str">
        <f>VLOOKUP($L46,QADATA!$D$9:$K$83,5,FALSE)</f>
        <v>Yes - this is part of the formal process (documented but not ISO or similar)</v>
      </c>
      <c r="O46" s="300" t="str">
        <f>VLOOKUP($L46,QADATA!$D$9:$K$83,6,FALSE)</f>
        <v>Yes - this is part of the informal process but undocumented</v>
      </c>
      <c r="P46" s="300" t="str">
        <f>VLOOKUP($L46,QADATA!$D$9:$K$83,7,FALSE)</f>
        <v xml:space="preserve">No reporting done </v>
      </c>
      <c r="Q46" s="300"/>
      <c r="R46" s="191"/>
      <c r="S46" s="191"/>
      <c r="T46" s="191"/>
      <c r="U46" s="191"/>
      <c r="V46" s="191"/>
      <c r="W46" s="191"/>
      <c r="X46" s="191"/>
      <c r="Y46" s="191"/>
      <c r="Z46" s="191"/>
    </row>
    <row r="47" spans="1:26" ht="45">
      <c r="A47" s="258"/>
      <c r="B47" s="268"/>
      <c r="C47" s="285">
        <v>36</v>
      </c>
      <c r="D47" s="303"/>
      <c r="E47" s="304" t="str">
        <f>VLOOKUP($C47,QADATA!$D$9:$K$83,3,FALSE)</f>
        <v>Does your company evaluate and improve the quality of your output (products / goods  / service) towards continuous improvement?</v>
      </c>
      <c r="F47" s="288" t="s">
        <v>10</v>
      </c>
      <c r="G47" s="322"/>
      <c r="H47" s="320"/>
      <c r="I47" s="268"/>
      <c r="J47" s="258"/>
      <c r="K47" s="266"/>
      <c r="L47" s="296">
        <f t="shared" si="0"/>
        <v>36</v>
      </c>
      <c r="M47" s="300" t="str">
        <f>VLOOKUP($L47,QADATA!$D$9:$K$83,4,FALSE)</f>
        <v>Yes - this is part of the certified formal process (e.g. ISO or similar)</v>
      </c>
      <c r="N47" s="300" t="str">
        <f>VLOOKUP($L47,QADATA!$D$9:$K$83,5,FALSE)</f>
        <v>Yes - this is part of the formal process (documented but not ISO or similar)</v>
      </c>
      <c r="O47" s="300" t="str">
        <f>VLOOKUP($L47,QADATA!$D$9:$K$83,6,FALSE)</f>
        <v>Yes - this is part of the informal process but undocumented</v>
      </c>
      <c r="P47" s="300" t="str">
        <f>VLOOKUP($L47,QADATA!$D$9:$K$83,7,FALSE)</f>
        <v>No evaluations made</v>
      </c>
      <c r="Q47" s="300"/>
      <c r="R47" s="191"/>
      <c r="S47" s="191"/>
      <c r="T47" s="191"/>
      <c r="U47" s="191"/>
      <c r="V47" s="191"/>
      <c r="W47" s="191"/>
      <c r="X47" s="191"/>
      <c r="Y47" s="191"/>
      <c r="Z47" s="191"/>
    </row>
    <row r="48" spans="1:26" ht="18.75">
      <c r="A48" s="262"/>
      <c r="B48" s="269"/>
      <c r="C48" s="282" t="s">
        <v>70</v>
      </c>
      <c r="D48" s="292"/>
      <c r="E48" s="282" t="str">
        <f>VLOOKUP($C48,QADATA!$D$9:$K$83,3,FALSE)</f>
        <v>ENVIRONMENTAL MANAGEMENT</v>
      </c>
      <c r="F48" s="293"/>
      <c r="G48" s="318"/>
      <c r="H48" s="321"/>
      <c r="I48" s="269"/>
      <c r="J48" s="262"/>
      <c r="K48" s="266"/>
      <c r="L48" s="296" t="str">
        <f t="shared" si="0"/>
        <v>G</v>
      </c>
      <c r="M48" s="302"/>
      <c r="N48" s="302"/>
      <c r="O48" s="302"/>
      <c r="P48" s="302"/>
      <c r="Q48" s="302"/>
      <c r="R48" s="191"/>
      <c r="S48" s="191"/>
      <c r="T48" s="191"/>
      <c r="U48" s="191"/>
      <c r="V48" s="191"/>
      <c r="W48" s="191"/>
      <c r="X48" s="191"/>
      <c r="Y48" s="191"/>
      <c r="Z48" s="191"/>
    </row>
    <row r="49" spans="1:26" ht="45">
      <c r="A49" s="258"/>
      <c r="B49" s="268"/>
      <c r="C49" s="285">
        <v>37</v>
      </c>
      <c r="D49" s="303"/>
      <c r="E49" s="299" t="str">
        <f>VLOOKUP($C49,QADATA!$D$9:$K$83,3,FALSE)</f>
        <v>Are inspections (and or assessments) carried out on the impact that the company products / goods / services have on the environment?</v>
      </c>
      <c r="F49" s="288" t="s">
        <v>10</v>
      </c>
      <c r="G49" s="322"/>
      <c r="H49" s="320"/>
      <c r="I49" s="268"/>
      <c r="J49" s="258"/>
      <c r="K49" s="266"/>
      <c r="L49" s="296">
        <f t="shared" si="0"/>
        <v>37</v>
      </c>
      <c r="M49" s="300" t="str">
        <f>VLOOKUP($L49,QADATA!$D$9:$K$83,4,FALSE)</f>
        <v>Yes - this is part of the certified formal process (e.g. ISO or similar)</v>
      </c>
      <c r="N49" s="300" t="str">
        <f>VLOOKUP($L49,QADATA!$D$9:$K$83,5,FALSE)</f>
        <v>Yes - this is part of the formal process (documented but not ISO or similar)</v>
      </c>
      <c r="O49" s="300" t="str">
        <f>VLOOKUP($L49,QADATA!$D$9:$K$83,6,FALSE)</f>
        <v>Yes - this is part of the informal process but undocumented</v>
      </c>
      <c r="P49" s="300" t="str">
        <f>VLOOKUP($L49,QADATA!$D$9:$K$83,7,FALSE)</f>
        <v xml:space="preserve">No inspections carried out </v>
      </c>
      <c r="Q49" s="300"/>
      <c r="R49" s="191"/>
      <c r="S49" s="191"/>
      <c r="T49" s="191"/>
      <c r="U49" s="191"/>
      <c r="V49" s="191"/>
      <c r="W49" s="191"/>
      <c r="X49" s="191"/>
      <c r="Y49" s="191"/>
      <c r="Z49" s="191"/>
    </row>
    <row r="50" spans="1:26" ht="30">
      <c r="A50" s="258"/>
      <c r="B50" s="268"/>
      <c r="C50" s="285">
        <v>38</v>
      </c>
      <c r="D50" s="303"/>
      <c r="E50" s="304" t="str">
        <f>VLOOKUP($C50,QADATA!$D$9:$K$83,3,FALSE)</f>
        <v xml:space="preserve">Is reporting done on the impact of your company's products / goods / services on the environment? </v>
      </c>
      <c r="F50" s="288" t="s">
        <v>10</v>
      </c>
      <c r="G50" s="322"/>
      <c r="H50" s="320"/>
      <c r="I50" s="268"/>
      <c r="J50" s="258"/>
      <c r="K50" s="266"/>
      <c r="L50" s="296">
        <f t="shared" si="0"/>
        <v>38</v>
      </c>
      <c r="M50" s="300" t="str">
        <f>VLOOKUP($L50,QADATA!$D$9:$K$83,4,FALSE)</f>
        <v>Yes - this is part of the certified formal process (e.g. ISO or similar)</v>
      </c>
      <c r="N50" s="300" t="str">
        <f>VLOOKUP($L50,QADATA!$D$9:$K$83,5,FALSE)</f>
        <v>Yes - this is part of the formal process (documented but not ISO or similar)</v>
      </c>
      <c r="O50" s="300" t="str">
        <f>VLOOKUP($L50,QADATA!$D$9:$K$83,6,FALSE)</f>
        <v>Yes - this is part of the informal process but undocumented</v>
      </c>
      <c r="P50" s="300" t="str">
        <f>VLOOKUP($L50,QADATA!$D$9:$K$83,7,FALSE)</f>
        <v xml:space="preserve">No reporting done </v>
      </c>
      <c r="Q50" s="300"/>
      <c r="R50" s="191"/>
      <c r="S50" s="191"/>
      <c r="T50" s="191"/>
      <c r="U50" s="191"/>
      <c r="V50" s="191"/>
      <c r="W50" s="191"/>
      <c r="X50" s="191"/>
      <c r="Y50" s="191"/>
      <c r="Z50" s="191"/>
    </row>
    <row r="51" spans="1:26" ht="30">
      <c r="A51" s="191"/>
      <c r="B51" s="203"/>
      <c r="C51" s="285">
        <v>39</v>
      </c>
      <c r="D51" s="305"/>
      <c r="E51" s="304" t="str">
        <f>VLOOKUP($C51,QADATA!$D$9:$K$83,3,FALSE)</f>
        <v>Is recycling (and or re-use) regularly practised by your company?</v>
      </c>
      <c r="F51" s="288" t="s">
        <v>10</v>
      </c>
      <c r="G51" s="322"/>
      <c r="H51" s="320"/>
      <c r="I51" s="203"/>
      <c r="J51" s="191"/>
      <c r="K51" s="266"/>
      <c r="L51" s="296">
        <f t="shared" si="0"/>
        <v>39</v>
      </c>
      <c r="M51" s="300" t="str">
        <f>VLOOKUP($L51,QADATA!$D$9:$K$83,4,FALSE)</f>
        <v>Regularly practiced. Waste is measured and monitored</v>
      </c>
      <c r="N51" s="300" t="str">
        <f>VLOOKUP($L51,QADATA!$D$9:$K$83,5,FALSE)</f>
        <v>Practiced but waste is not measured and monitored</v>
      </c>
      <c r="O51" s="300" t="str">
        <f>VLOOKUP($L51,QADATA!$D$9:$K$83,6,FALSE)</f>
        <v>Some waste is recycled (re-used)</v>
      </c>
      <c r="P51" s="300" t="str">
        <f>VLOOKUP($L51,QADATA!$D$9:$K$83,7,FALSE)</f>
        <v>Recycling not practiced</v>
      </c>
      <c r="Q51" s="300"/>
      <c r="R51" s="191"/>
      <c r="S51" s="191"/>
      <c r="T51" s="191"/>
      <c r="U51" s="191"/>
      <c r="V51" s="191"/>
      <c r="W51" s="191"/>
      <c r="X51" s="191"/>
      <c r="Y51" s="191"/>
      <c r="Z51" s="191"/>
    </row>
    <row r="52" spans="1:26" ht="45">
      <c r="A52" s="191"/>
      <c r="B52" s="203"/>
      <c r="C52" s="285">
        <v>40</v>
      </c>
      <c r="D52" s="286"/>
      <c r="E52" s="304" t="str">
        <f>VLOOKUP($C52,QADATA!$D$9:$K$83,3,FALSE)</f>
        <v>Are hazardous materials and chemicals managed (monitored, handled, transported, stored, recycled, reused and/ or disposed appropriately)?</v>
      </c>
      <c r="F52" s="288" t="s">
        <v>10</v>
      </c>
      <c r="G52" s="322"/>
      <c r="H52" s="320"/>
      <c r="I52" s="203"/>
      <c r="J52" s="191"/>
      <c r="K52" s="266"/>
      <c r="L52" s="296">
        <f t="shared" si="0"/>
        <v>40</v>
      </c>
      <c r="M52" s="300" t="str">
        <f>VLOOKUP($L52,QADATA!$D$9:$K$83,4,FALSE)</f>
        <v>Yes - this is part of the certified formal process (e.g. ISO or similar) or
Not Applicable</v>
      </c>
      <c r="N52" s="300" t="str">
        <f>VLOOKUP($L52,QADATA!$D$9:$K$83,5,FALSE)</f>
        <v>Yes - this is part of the formal process (documented but not ISO or similar)</v>
      </c>
      <c r="O52" s="300" t="str">
        <f>VLOOKUP($L52,QADATA!$D$9:$K$83,6,FALSE)</f>
        <v>Yes - this is part of the informal process but undocumented</v>
      </c>
      <c r="P52" s="300" t="str">
        <f>VLOOKUP($L52,QADATA!$D$9:$K$83,7,FALSE)</f>
        <v>There are no guidance for managing hazardous materials.</v>
      </c>
      <c r="Q52" s="300"/>
      <c r="R52" s="191"/>
      <c r="S52" s="191"/>
      <c r="T52" s="191"/>
      <c r="U52" s="191"/>
      <c r="V52" s="191"/>
      <c r="W52" s="191"/>
      <c r="X52" s="191"/>
      <c r="Y52" s="191"/>
      <c r="Z52" s="191"/>
    </row>
    <row r="53" spans="1:26" ht="45">
      <c r="A53" s="191"/>
      <c r="B53" s="203"/>
      <c r="C53" s="285">
        <v>41</v>
      </c>
      <c r="D53" s="286"/>
      <c r="E53" s="304" t="str">
        <f>VLOOKUP($C53,QADATA!$D$9:$K$83,3,FALSE)</f>
        <v>Is solid waste (non-hazardous) monitored, handled, transported, stored, recycled, reused and/ or disposed appropriately?</v>
      </c>
      <c r="F53" s="288" t="s">
        <v>10</v>
      </c>
      <c r="G53" s="322"/>
      <c r="H53" s="320"/>
      <c r="I53" s="203"/>
      <c r="J53" s="191"/>
      <c r="K53" s="266"/>
      <c r="L53" s="296">
        <f t="shared" si="0"/>
        <v>41</v>
      </c>
      <c r="M53" s="300" t="str">
        <f>VLOOKUP($L53,QADATA!$D$9:$K$83,4,FALSE)</f>
        <v>Yes - this is part of the certified formal process (e.g. ISO or similar)</v>
      </c>
      <c r="N53" s="300" t="str">
        <f>VLOOKUP($L53,QADATA!$D$9:$K$83,5,FALSE)</f>
        <v>Yes - this is part of the formal process (documented but not ISO or similar)</v>
      </c>
      <c r="O53" s="300" t="str">
        <f>VLOOKUP($L53,QADATA!$D$9:$K$83,6,FALSE)</f>
        <v>Yes - this is part of the informal process but undocumented</v>
      </c>
      <c r="P53" s="300" t="str">
        <f>VLOOKUP($L53,QADATA!$D$9:$K$83,7,FALSE)</f>
        <v>There are no guidance for managing solid waste.</v>
      </c>
      <c r="Q53" s="300"/>
      <c r="R53" s="191"/>
      <c r="S53" s="191"/>
      <c r="T53" s="191"/>
      <c r="U53" s="191"/>
      <c r="V53" s="191"/>
      <c r="W53" s="191"/>
      <c r="X53" s="191"/>
      <c r="Y53" s="191"/>
      <c r="Z53" s="191"/>
    </row>
    <row r="54" spans="1:26" ht="30">
      <c r="A54" s="191"/>
      <c r="B54" s="203"/>
      <c r="C54" s="285">
        <v>42</v>
      </c>
      <c r="D54" s="286"/>
      <c r="E54" s="304" t="str">
        <f>VLOOKUP($C54,QADATA!$D$9:$K$83,3,FALSE)</f>
        <v>Is wastewater monitored, handled, transported and/ or treated for disposal or discharge appropriately?</v>
      </c>
      <c r="F54" s="288" t="s">
        <v>10</v>
      </c>
      <c r="G54" s="322"/>
      <c r="H54" s="320"/>
      <c r="I54" s="203"/>
      <c r="J54" s="191"/>
      <c r="K54" s="266"/>
      <c r="L54" s="296">
        <f t="shared" si="0"/>
        <v>42</v>
      </c>
      <c r="M54" s="300" t="str">
        <f>VLOOKUP($L54,QADATA!$D$9:$K$83,4,FALSE)</f>
        <v>Yes - this is part of the certified formal process (e.g. ISO or similar)</v>
      </c>
      <c r="N54" s="300" t="str">
        <f>VLOOKUP($L54,QADATA!$D$9:$K$83,5,FALSE)</f>
        <v>Yes - this is part of the formal process (documented but not ISO or similar)</v>
      </c>
      <c r="O54" s="300" t="str">
        <f>VLOOKUP($L54,QADATA!$D$9:$K$83,6,FALSE)</f>
        <v>Yes - this is part of the informal process but undocumented</v>
      </c>
      <c r="P54" s="300" t="str">
        <f>VLOOKUP($L54,QADATA!$D$9:$K$83,7,FALSE)</f>
        <v xml:space="preserve">No we do not </v>
      </c>
      <c r="Q54" s="300"/>
      <c r="R54" s="191"/>
      <c r="S54" s="191"/>
      <c r="T54" s="191"/>
      <c r="U54" s="191"/>
      <c r="V54" s="191"/>
      <c r="W54" s="191"/>
      <c r="X54" s="191"/>
      <c r="Y54" s="191"/>
      <c r="Z54" s="191"/>
    </row>
    <row r="55" spans="1:26" ht="30">
      <c r="A55" s="191"/>
      <c r="B55" s="203"/>
      <c r="C55" s="285">
        <v>43</v>
      </c>
      <c r="D55" s="305"/>
      <c r="E55" s="304" t="str">
        <f>VLOOKUP($C55,QADATA!$D$9:$K$83,3,FALSE)</f>
        <v>Is water consumption monitored and controlled as a resource appropriately?</v>
      </c>
      <c r="F55" s="288" t="s">
        <v>10</v>
      </c>
      <c r="G55" s="322"/>
      <c r="H55" s="320"/>
      <c r="I55" s="203"/>
      <c r="J55" s="191"/>
      <c r="K55" s="266"/>
      <c r="L55" s="296">
        <f t="shared" si="0"/>
        <v>43</v>
      </c>
      <c r="M55" s="300" t="str">
        <f>VLOOKUP($L55,QADATA!$D$9:$K$83,4,FALSE)</f>
        <v>Yes - this is part of the certified formal process (e.g. ISO or similar)</v>
      </c>
      <c r="N55" s="300" t="str">
        <f>VLOOKUP($L55,QADATA!$D$9:$K$83,5,FALSE)</f>
        <v>Yes - this is part of the formal process (documented but not ISO or similar)</v>
      </c>
      <c r="O55" s="300" t="str">
        <f>VLOOKUP($L55,QADATA!$D$9:$K$83,6,FALSE)</f>
        <v>Yes - this is part of the informal process but undocumented</v>
      </c>
      <c r="P55" s="300" t="str">
        <f>VLOOKUP($L55,QADATA!$D$9:$K$83,7,FALSE)</f>
        <v xml:space="preserve">No we do not </v>
      </c>
      <c r="Q55" s="300"/>
      <c r="R55" s="191"/>
      <c r="S55" s="191"/>
      <c r="T55" s="191"/>
      <c r="U55" s="191"/>
      <c r="V55" s="191"/>
      <c r="W55" s="191"/>
      <c r="X55" s="191"/>
      <c r="Y55" s="191"/>
      <c r="Z55" s="191"/>
    </row>
    <row r="56" spans="1:26" ht="18.75">
      <c r="A56" s="191"/>
      <c r="B56" s="203"/>
      <c r="C56" s="285">
        <v>44</v>
      </c>
      <c r="D56" s="305"/>
      <c r="E56" s="304" t="str">
        <f>VLOOKUP($C56,QADATA!$D$9:$K$83,3,FALSE)</f>
        <v>Is energy consumption recorded by your company?</v>
      </c>
      <c r="F56" s="288" t="s">
        <v>10</v>
      </c>
      <c r="G56" s="322"/>
      <c r="H56" s="320"/>
      <c r="I56" s="203"/>
      <c r="J56" s="191"/>
      <c r="K56" s="266"/>
      <c r="L56" s="296">
        <f t="shared" si="0"/>
        <v>44</v>
      </c>
      <c r="M56" s="300" t="str">
        <f>VLOOKUP($L56,QADATA!$D$9:$K$83,4,FALSE)</f>
        <v>Yes - this is part of the certified formal process (e.g. ISO or similar)</v>
      </c>
      <c r="N56" s="300" t="str">
        <f>VLOOKUP($L56,QADATA!$D$9:$K$83,5,FALSE)</f>
        <v>Yes - this is part of the formal process (documented but not ISO or similar)</v>
      </c>
      <c r="O56" s="300" t="str">
        <f>VLOOKUP($L56,QADATA!$D$9:$K$83,6,FALSE)</f>
        <v>Yes - this is part of the informal process but undocumented</v>
      </c>
      <c r="P56" s="300" t="str">
        <f>VLOOKUP($L56,QADATA!$D$9:$K$83,7,FALSE)</f>
        <v xml:space="preserve">No we do not </v>
      </c>
      <c r="Q56" s="300"/>
      <c r="R56" s="191"/>
      <c r="S56" s="191"/>
      <c r="T56" s="191"/>
      <c r="U56" s="191"/>
      <c r="V56" s="191"/>
      <c r="W56" s="191"/>
      <c r="X56" s="191"/>
      <c r="Y56" s="191"/>
      <c r="Z56" s="191"/>
    </row>
    <row r="57" spans="1:26" ht="45">
      <c r="A57" s="191"/>
      <c r="B57" s="203"/>
      <c r="C57" s="285">
        <v>45</v>
      </c>
      <c r="D57" s="305"/>
      <c r="E57" s="304" t="str">
        <f>VLOOKUP($C57,QADATA!$D$9:$K$83,3,FALSE)</f>
        <v>Does your company have documented targets to reduce its impact on the environment (this includes for example emissions and energy consumption)?</v>
      </c>
      <c r="F57" s="288" t="s">
        <v>10</v>
      </c>
      <c r="G57" s="322"/>
      <c r="H57" s="320"/>
      <c r="I57" s="203"/>
      <c r="J57" s="191"/>
      <c r="K57" s="266"/>
      <c r="L57" s="296">
        <f t="shared" si="0"/>
        <v>45</v>
      </c>
      <c r="M57" s="300" t="str">
        <f>VLOOKUP($L57,QADATA!$D$9:$K$83,4,FALSE)</f>
        <v>Yes - this is part of the certified formal process (e.g. ISO or similar)</v>
      </c>
      <c r="N57" s="300" t="str">
        <f>VLOOKUP($L57,QADATA!$D$9:$K$83,5,FALSE)</f>
        <v>Yes - this is part of the formal process (documented but not ISO or similar)</v>
      </c>
      <c r="O57" s="300" t="str">
        <f>VLOOKUP($L57,QADATA!$D$9:$K$83,6,FALSE)</f>
        <v>Yes - this is part of the informal process but undocumented</v>
      </c>
      <c r="P57" s="300" t="str">
        <f>VLOOKUP($L57,QADATA!$D$9:$K$83,7,FALSE)</f>
        <v xml:space="preserve">No we do not </v>
      </c>
      <c r="Q57" s="300"/>
      <c r="R57" s="191"/>
      <c r="S57" s="191"/>
      <c r="T57" s="191"/>
      <c r="U57" s="191"/>
      <c r="V57" s="191"/>
      <c r="W57" s="191"/>
      <c r="X57" s="191"/>
      <c r="Y57" s="191"/>
      <c r="Z57" s="191"/>
    </row>
    <row r="58" spans="1:26" ht="18.75">
      <c r="A58" s="262"/>
      <c r="B58" s="269"/>
      <c r="C58" s="282" t="s">
        <v>82</v>
      </c>
      <c r="D58" s="292"/>
      <c r="E58" s="282" t="str">
        <f>VLOOKUP($C58,QADATA!$D$9:$K$83,3,FALSE)</f>
        <v>HEALTH &amp; SAFETY</v>
      </c>
      <c r="F58" s="293"/>
      <c r="G58" s="318"/>
      <c r="H58" s="321"/>
      <c r="I58" s="269"/>
      <c r="J58" s="262"/>
      <c r="K58" s="266"/>
      <c r="L58" s="296" t="str">
        <f t="shared" si="0"/>
        <v>H</v>
      </c>
      <c r="M58" s="302"/>
      <c r="N58" s="302"/>
      <c r="O58" s="302"/>
      <c r="P58" s="302"/>
      <c r="Q58" s="300"/>
      <c r="R58" s="191"/>
      <c r="S58" s="191"/>
      <c r="T58" s="191"/>
      <c r="U58" s="191"/>
      <c r="V58" s="191"/>
      <c r="W58" s="191"/>
      <c r="X58" s="191"/>
      <c r="Y58" s="191"/>
      <c r="Z58" s="191"/>
    </row>
    <row r="59" spans="1:26" ht="30">
      <c r="A59" s="258"/>
      <c r="B59" s="268"/>
      <c r="C59" s="285">
        <v>46</v>
      </c>
      <c r="D59" s="303"/>
      <c r="E59" s="304" t="str">
        <f>VLOOKUP($C59,QADATA!$D$9:$K$83,3,FALSE)</f>
        <v>Are Risk Assessments used by your company with regard to Health &amp; Safety?</v>
      </c>
      <c r="F59" s="288" t="s">
        <v>10</v>
      </c>
      <c r="G59" s="322"/>
      <c r="H59" s="320"/>
      <c r="I59" s="268"/>
      <c r="J59" s="258"/>
      <c r="K59" s="266"/>
      <c r="L59" s="296">
        <f t="shared" si="0"/>
        <v>46</v>
      </c>
      <c r="M59" s="300" t="str">
        <f>VLOOKUP($L59,QADATA!$D$9:$K$83,4,FALSE)</f>
        <v>Risk Assessments are used as part of formal procedures. They are used for action planning and implemented.</v>
      </c>
      <c r="N59" s="300" t="str">
        <f>VLOOKUP($L59,QADATA!$D$9:$K$83,5,FALSE)</f>
        <v xml:space="preserve">Risk Assessments are used as part of formal procedures. Implemented action only from time to time </v>
      </c>
      <c r="O59" s="300" t="str">
        <f>VLOOKUP($L59,QADATA!$D$9:$K$83,6,FALSE)</f>
        <v>Risk Assessments and resulting action planning is used from time to time</v>
      </c>
      <c r="P59" s="300" t="str">
        <f>VLOOKUP($L59,QADATA!$D$9:$K$83,7,FALSE)</f>
        <v xml:space="preserve">Risk Assessments are rarely used, if at all. </v>
      </c>
      <c r="Q59" s="300"/>
      <c r="R59" s="191"/>
      <c r="S59" s="191"/>
      <c r="T59" s="191"/>
      <c r="U59" s="191"/>
      <c r="V59" s="191"/>
      <c r="W59" s="191"/>
      <c r="X59" s="191"/>
      <c r="Y59" s="191"/>
      <c r="Z59" s="191"/>
    </row>
    <row r="60" spans="1:26" ht="18.75">
      <c r="A60" s="258"/>
      <c r="B60" s="268"/>
      <c r="C60" s="285">
        <v>47</v>
      </c>
      <c r="D60" s="303"/>
      <c r="E60" s="304" t="str">
        <f>VLOOKUP($C60,QADATA!$D$9:$K$83,3,FALSE)</f>
        <v>Is Health &amp; Safety training provided to your employees?</v>
      </c>
      <c r="F60" s="288" t="s">
        <v>10</v>
      </c>
      <c r="G60" s="322"/>
      <c r="H60" s="320"/>
      <c r="I60" s="268"/>
      <c r="J60" s="258"/>
      <c r="K60" s="266"/>
      <c r="L60" s="296">
        <f t="shared" si="0"/>
        <v>47</v>
      </c>
      <c r="M60" s="300" t="str">
        <f>VLOOKUP($L60,QADATA!$D$9:$K$83,4,FALSE)</f>
        <v>This is part of the certified formal process (e.g. ISO or similar). Done on a regular basis, according to a schedule and is recorded.</v>
      </c>
      <c r="N60" s="300" t="str">
        <f>VLOOKUP($L60,QADATA!$D$9:$K$83,5,FALSE)</f>
        <v>This is part of the formal process (documented but not ISO or similar). Done on a regular basis, according to a schedule and is recorded.</v>
      </c>
      <c r="O60" s="300" t="str">
        <f>VLOOKUP($L60,QADATA!$D$9:$K$83,6,FALSE)</f>
        <v>Health &amp; Safety training is done on an adhoc basis.</v>
      </c>
      <c r="P60" s="300" t="str">
        <f>VLOOKUP($L60,QADATA!$D$9:$K$83,7,FALSE)</f>
        <v xml:space="preserve">Health &amp; Safety training is rarely done, if at all. </v>
      </c>
      <c r="Q60" s="300"/>
      <c r="R60" s="191"/>
      <c r="S60" s="191"/>
      <c r="T60" s="191"/>
      <c r="U60" s="191"/>
      <c r="V60" s="191"/>
      <c r="W60" s="191"/>
      <c r="X60" s="191"/>
      <c r="Y60" s="191"/>
      <c r="Z60" s="191"/>
    </row>
    <row r="61" spans="1:26" ht="45">
      <c r="A61" s="258"/>
      <c r="B61" s="268"/>
      <c r="C61" s="285">
        <v>48</v>
      </c>
      <c r="D61" s="303"/>
      <c r="E61" s="304" t="str">
        <f>VLOOKUP($C61,QADATA!$D$9:$K$83,3,FALSE)</f>
        <v>Are internal inspection such as safety inspections / audits conducted by your company? This may include by a 3rd party.</v>
      </c>
      <c r="F61" s="288" t="s">
        <v>10</v>
      </c>
      <c r="G61" s="322"/>
      <c r="H61" s="320"/>
      <c r="I61" s="268"/>
      <c r="J61" s="258"/>
      <c r="K61" s="266"/>
      <c r="L61" s="296">
        <f t="shared" si="0"/>
        <v>48</v>
      </c>
      <c r="M61" s="300" t="str">
        <f>VLOOKUP($L61,QADATA!$D$9:$K$83,4,FALSE)</f>
        <v>This is part of the certified formal process (e.g. ISO or similar). Done on a regular basis, according to a schedule and is recorded.</v>
      </c>
      <c r="N61" s="300" t="str">
        <f>VLOOKUP($L61,QADATA!$D$9:$K$83,5,FALSE)</f>
        <v>This is part of the formal process (documented but not ISO or similar). Done on a regular basis, according to a schedule and is recorded.</v>
      </c>
      <c r="O61" s="300" t="str">
        <f>VLOOKUP($L61,QADATA!$D$9:$K$83,6,FALSE)</f>
        <v>Internal inspection such as safety inspections / audits are conducted on an adhoc basis.</v>
      </c>
      <c r="P61" s="300" t="str">
        <f>VLOOKUP($L61,QADATA!$D$9:$K$83,7,FALSE)</f>
        <v xml:space="preserve">Internal inspection such as safety inspections / audits are rarely done, if at all. </v>
      </c>
      <c r="Q61" s="300"/>
      <c r="R61" s="191"/>
      <c r="S61" s="191"/>
      <c r="T61" s="191"/>
      <c r="U61" s="191"/>
      <c r="V61" s="191"/>
      <c r="W61" s="191"/>
      <c r="X61" s="191"/>
      <c r="Y61" s="191"/>
      <c r="Z61" s="191"/>
    </row>
    <row r="62" spans="1:26" ht="30">
      <c r="A62" s="258"/>
      <c r="B62" s="268"/>
      <c r="C62" s="285">
        <v>49</v>
      </c>
      <c r="D62" s="303"/>
      <c r="E62" s="304" t="str">
        <f>VLOOKUP($C62,QADATA!$D$9:$K$83,3,FALSE)</f>
        <v>Does your company conduct accident / incident investigations?</v>
      </c>
      <c r="F62" s="288" t="s">
        <v>10</v>
      </c>
      <c r="G62" s="322"/>
      <c r="H62" s="320"/>
      <c r="I62" s="268"/>
      <c r="J62" s="258"/>
      <c r="K62" s="266"/>
      <c r="L62" s="296">
        <f t="shared" si="0"/>
        <v>49</v>
      </c>
      <c r="M62" s="300" t="str">
        <f>VLOOKUP($L62,QADATA!$D$9:$K$83,4,FALSE)</f>
        <v>Yes - this is part of the certified formal process (e.g. ISO or similar). It is Documented and includes near miss reporting.</v>
      </c>
      <c r="N62" s="300" t="str">
        <f>VLOOKUP($L62,QADATA!$D$9:$K$83,5,FALSE)</f>
        <v>Yes - this is part of the formal process (documented but not ISO or similar) and includes near miss reporting.</v>
      </c>
      <c r="O62" s="300" t="str">
        <f>VLOOKUP($L62,QADATA!$D$9:$K$83,6,FALSE)</f>
        <v>Accident and incident investigations are conducted depending on the size or severity of the accident or incident.</v>
      </c>
      <c r="P62" s="300" t="str">
        <f>VLOOKUP($L62,QADATA!$D$9:$K$83,7,FALSE)</f>
        <v xml:space="preserve">Accident and incident investigations are rarely conducted, if at all. </v>
      </c>
      <c r="Q62" s="300"/>
      <c r="R62" s="191"/>
      <c r="S62" s="191"/>
      <c r="T62" s="191"/>
      <c r="U62" s="191"/>
      <c r="V62" s="191"/>
      <c r="W62" s="191"/>
      <c r="X62" s="191"/>
      <c r="Y62" s="191"/>
      <c r="Z62" s="191"/>
    </row>
    <row r="63" spans="1:26" ht="30">
      <c r="A63" s="191"/>
      <c r="B63" s="203"/>
      <c r="C63" s="285">
        <v>50</v>
      </c>
      <c r="D63" s="286"/>
      <c r="E63" s="304" t="str">
        <f>VLOOKUP($C63,QADATA!$D$9:$K$83,3,FALSE)</f>
        <v>Is appropriate Personal Protective Equipment provided to employees (if applicable)?</v>
      </c>
      <c r="F63" s="288" t="s">
        <v>10</v>
      </c>
      <c r="G63" s="322"/>
      <c r="H63" s="320"/>
      <c r="I63" s="203"/>
      <c r="J63" s="191"/>
      <c r="K63" s="266"/>
      <c r="L63" s="296">
        <f t="shared" si="0"/>
        <v>50</v>
      </c>
      <c r="M63" s="300" t="str">
        <f>VLOOKUP($L63,QADATA!$D$9:$K$83,4,FALSE)</f>
        <v>This is part of the certified formal process (e.g. ISO or similar) (or Not Applicable )</v>
      </c>
      <c r="N63" s="300" t="str">
        <f>VLOOKUP($L63,QADATA!$D$9:$K$83,5,FALSE)</f>
        <v>This is part of the formal process (documented but not ISO or similar)</v>
      </c>
      <c r="O63" s="300" t="str">
        <f>VLOOKUP($L63,QADATA!$D$9:$K$83,6,FALSE)</f>
        <v>This is part of the informal process but undocumented</v>
      </c>
      <c r="P63" s="300" t="str">
        <f>VLOOKUP($L63,QADATA!$D$9:$K$83,7,FALSE)</f>
        <v xml:space="preserve">Personal Protective Equipment is rarely provided, if at all. </v>
      </c>
      <c r="Q63" s="300"/>
      <c r="R63" s="191"/>
      <c r="S63" s="191"/>
      <c r="T63" s="191"/>
      <c r="U63" s="191"/>
      <c r="V63" s="191"/>
      <c r="W63" s="191"/>
      <c r="X63" s="191"/>
      <c r="Y63" s="191"/>
      <c r="Z63" s="191"/>
    </row>
    <row r="64" spans="1:26" ht="18.75">
      <c r="A64" s="191"/>
      <c r="B64" s="203"/>
      <c r="C64" s="285">
        <v>51</v>
      </c>
      <c r="D64" s="286"/>
      <c r="E64" s="304" t="str">
        <f>VLOOKUP($C64,QADATA!$D$9:$K$83,3,FALSE)</f>
        <v>Does your company have any First Aid trained employees?</v>
      </c>
      <c r="F64" s="288" t="s">
        <v>10</v>
      </c>
      <c r="G64" s="322"/>
      <c r="H64" s="320"/>
      <c r="I64" s="203"/>
      <c r="J64" s="191"/>
      <c r="K64" s="266"/>
      <c r="L64" s="296">
        <f t="shared" si="0"/>
        <v>51</v>
      </c>
      <c r="M64" s="300" t="str">
        <f>VLOOKUP($L64,QADATA!$D$9:$K$83,4,FALSE)</f>
        <v>Yes - Employees are provided with first aid training and it is in line with the recommended number of first aiders to total employees and if necessary specific workplace hazards. Refresher courses included.</v>
      </c>
      <c r="N64" s="300" t="str">
        <f>VLOOKUP($L64,QADATA!$D$9:$K$83,5,FALSE)</f>
        <v xml:space="preserve">Employees have been provided with first aid training and it is in line with the recommended number of first aiders to total employees and if necessary specific workplace hazards. </v>
      </c>
      <c r="O64" s="300" t="str">
        <f>VLOOKUP($L64,QADATA!$D$9:$K$83,6,FALSE)</f>
        <v>Some employees have basic first aid training.</v>
      </c>
      <c r="P64" s="300" t="str">
        <f>VLOOKUP($L64,QADATA!$D$9:$K$83,7,FALSE)</f>
        <v>There are no First Aid trained staff.</v>
      </c>
      <c r="Q64" s="300"/>
      <c r="R64" s="191"/>
      <c r="S64" s="191"/>
      <c r="T64" s="191"/>
      <c r="U64" s="191"/>
      <c r="V64" s="191"/>
      <c r="W64" s="191"/>
      <c r="X64" s="191"/>
      <c r="Y64" s="191"/>
      <c r="Z64" s="191"/>
    </row>
    <row r="65" spans="1:26" ht="30">
      <c r="A65" s="191"/>
      <c r="B65" s="203"/>
      <c r="C65" s="285">
        <v>52</v>
      </c>
      <c r="D65" s="286"/>
      <c r="E65" s="304" t="str">
        <f>VLOOKUP($C65,QADATA!$D$9:$K$83,3,FALSE)</f>
        <v>Are First Aid boxes (equipment) available at your company?</v>
      </c>
      <c r="F65" s="288" t="s">
        <v>10</v>
      </c>
      <c r="G65" s="322"/>
      <c r="H65" s="320"/>
      <c r="I65" s="203"/>
      <c r="J65" s="191"/>
      <c r="K65" s="266"/>
      <c r="L65" s="296">
        <f t="shared" si="0"/>
        <v>52</v>
      </c>
      <c r="M65" s="300" t="str">
        <f>VLOOKUP($L65,QADATA!$D$9:$K$83,4,FALSE)</f>
        <v>First Aid boxes are available and are in line with the total number of employees and workplace hazards.</v>
      </c>
      <c r="N65" s="300" t="str">
        <f>VLOOKUP($L65,QADATA!$D$9:$K$83,5,FALSE)</f>
        <v>First Aid boxes are available and are in line with the total number of employees</v>
      </c>
      <c r="O65" s="300" t="str">
        <f>VLOOKUP($L65,QADATA!$D$9:$K$83,6,FALSE)</f>
        <v>Some First Aid boxes are available</v>
      </c>
      <c r="P65" s="300" t="str">
        <f>VLOOKUP($L65,QADATA!$D$9:$K$83,7,FALSE)</f>
        <v>There are no First Aid kits available.</v>
      </c>
      <c r="Q65" s="300"/>
      <c r="R65" s="191"/>
      <c r="S65" s="191"/>
      <c r="T65" s="191"/>
      <c r="U65" s="191"/>
      <c r="V65" s="191"/>
      <c r="W65" s="191"/>
      <c r="X65" s="191"/>
      <c r="Y65" s="191"/>
      <c r="Z65" s="191"/>
    </row>
    <row r="66" spans="1:26" ht="30">
      <c r="A66" s="191"/>
      <c r="B66" s="203"/>
      <c r="C66" s="285">
        <v>53</v>
      </c>
      <c r="D66" s="286"/>
      <c r="E66" s="304" t="str">
        <f>VLOOKUP($C66,QADATA!$D$9:$K$83,3,FALSE)</f>
        <v>Are emergency evacuation drills and / or trainings conducted with all employees?</v>
      </c>
      <c r="F66" s="288" t="s">
        <v>10</v>
      </c>
      <c r="G66" s="322"/>
      <c r="H66" s="320"/>
      <c r="I66" s="203"/>
      <c r="J66" s="191"/>
      <c r="K66" s="266"/>
      <c r="L66" s="296">
        <f t="shared" si="0"/>
        <v>53</v>
      </c>
      <c r="M66" s="300" t="str">
        <f>VLOOKUP($L66,QADATA!$D$9:$K$83,4,FALSE)</f>
        <v>This is part of the certified formal process (e.g. ISO or similar)</v>
      </c>
      <c r="N66" s="300" t="str">
        <f>VLOOKUP($L66,QADATA!$D$9:$K$83,5,FALSE)</f>
        <v>This is part of the formal process (documented but not ISO or similar)</v>
      </c>
      <c r="O66" s="300" t="str">
        <f>VLOOKUP($L66,QADATA!$D$9:$K$83,6,FALSE)</f>
        <v>This is part of the informal process but undocumented</v>
      </c>
      <c r="P66" s="300" t="str">
        <f>VLOOKUP($L66,QADATA!$D$9:$K$83,7,FALSE)</f>
        <v xml:space="preserve">No we do not </v>
      </c>
      <c r="Q66" s="300"/>
      <c r="R66" s="191"/>
      <c r="S66" s="191"/>
      <c r="T66" s="191"/>
      <c r="U66" s="191"/>
      <c r="V66" s="191"/>
      <c r="W66" s="191"/>
      <c r="X66" s="191"/>
      <c r="Y66" s="191"/>
      <c r="Z66" s="191"/>
    </row>
    <row r="67" spans="1:26" ht="18.75">
      <c r="A67" s="191"/>
      <c r="B67" s="203"/>
      <c r="C67" s="285">
        <v>54</v>
      </c>
      <c r="D67" s="286"/>
      <c r="E67" s="304" t="str">
        <f>VLOOKUP($C67,QADATA!$D$9:$K$83,3,FALSE)</f>
        <v>Is fire fighting equipment available and maintained?</v>
      </c>
      <c r="F67" s="288" t="s">
        <v>10</v>
      </c>
      <c r="G67" s="322"/>
      <c r="H67" s="320"/>
      <c r="I67" s="203"/>
      <c r="J67" s="191"/>
      <c r="K67" s="266"/>
      <c r="L67" s="296">
        <f t="shared" si="0"/>
        <v>54</v>
      </c>
      <c r="M67" s="300" t="str">
        <f>VLOOKUP($L67,QADATA!$D$9:$K$83,4,FALSE)</f>
        <v xml:space="preserve">Available and maintained regularly according to procedure and records are kept </v>
      </c>
      <c r="N67" s="300" t="str">
        <f>VLOOKUP($L67,QADATA!$D$9:$K$83,5,FALSE)</f>
        <v>Available and maintained but no records kept</v>
      </c>
      <c r="O67" s="300" t="str">
        <f>VLOOKUP($L67,QADATA!$D$9:$K$83,6,FALSE)</f>
        <v>Available but not regularly maintained</v>
      </c>
      <c r="P67" s="300" t="str">
        <f>VLOOKUP($L67,QADATA!$D$9:$K$83,7,FALSE)</f>
        <v>No fire fighting equipment available</v>
      </c>
      <c r="Q67" s="300"/>
      <c r="R67" s="191"/>
      <c r="S67" s="191"/>
      <c r="T67" s="191"/>
      <c r="U67" s="191"/>
      <c r="V67" s="191"/>
      <c r="W67" s="191"/>
      <c r="X67" s="191"/>
      <c r="Y67" s="191"/>
      <c r="Z67" s="191"/>
    </row>
    <row r="68" spans="1:26" ht="18.75">
      <c r="A68" s="262"/>
      <c r="B68" s="269"/>
      <c r="C68" s="282" t="s">
        <v>92</v>
      </c>
      <c r="D68" s="292"/>
      <c r="E68" s="282" t="str">
        <f>VLOOKUP($C68,QADATA!$D$9:$K$83,3,FALSE)</f>
        <v>CONTRACTORS / SUBCONTRACTORS</v>
      </c>
      <c r="F68" s="293"/>
      <c r="G68" s="318"/>
      <c r="H68" s="321"/>
      <c r="I68" s="269"/>
      <c r="J68" s="262"/>
      <c r="K68" s="266"/>
      <c r="L68" s="296" t="str">
        <f t="shared" si="0"/>
        <v>I</v>
      </c>
      <c r="M68" s="302">
        <f>VLOOKUP($L68,QADATA!$D$9:$K$83,4,FALSE)</f>
        <v>0</v>
      </c>
      <c r="N68" s="302">
        <f>VLOOKUP($L68,QADATA!$D$9:$K$83,5,FALSE)</f>
        <v>0</v>
      </c>
      <c r="O68" s="302">
        <f>VLOOKUP($L68,QADATA!$D$9:$K$83,6,FALSE)</f>
        <v>0</v>
      </c>
      <c r="P68" s="302">
        <f>VLOOKUP($L68,QADATA!$D$9:$K$83,7,FALSE)</f>
        <v>0</v>
      </c>
      <c r="Q68" s="302"/>
      <c r="R68" s="191"/>
      <c r="S68" s="191"/>
      <c r="T68" s="191"/>
      <c r="U68" s="191"/>
      <c r="V68" s="191"/>
      <c r="W68" s="191"/>
      <c r="X68" s="191"/>
      <c r="Y68" s="191"/>
      <c r="Z68" s="191"/>
    </row>
    <row r="69" spans="1:26" ht="60">
      <c r="A69" s="191"/>
      <c r="B69" s="203"/>
      <c r="C69" s="285">
        <v>55</v>
      </c>
      <c r="D69" s="286"/>
      <c r="E69" s="304" t="str">
        <f>VLOOKUP($C69,QADATA!$D$9:$K$83,3,FALSE)</f>
        <v>To what extent does your company use contractors / subcontractors / 3rd party contractors / outsourced work (e.g. component suppliers, cleaning, security, etc. services)?</v>
      </c>
      <c r="F69" s="288" t="s">
        <v>10</v>
      </c>
      <c r="G69" s="322"/>
      <c r="H69" s="320"/>
      <c r="I69" s="203"/>
      <c r="J69" s="191"/>
      <c r="K69" s="266"/>
      <c r="L69" s="296">
        <f t="shared" si="0"/>
        <v>55</v>
      </c>
      <c r="M69" s="300" t="str">
        <f>VLOOKUP($L69,QADATA!$D$9:$K$83,4,FALSE)</f>
        <v>Rarely - very few cases and not critical for our core product / services</v>
      </c>
      <c r="N69" s="300" t="str">
        <f>VLOOKUP($L69,QADATA!$D$9:$K$83,5,FALSE)</f>
        <v>Sometimes - from time to time for low value non-critical products/services to core product / services</v>
      </c>
      <c r="O69" s="300" t="str">
        <f>VLOOKUP($L69,QADATA!$D$9:$K$83,6,FALSE)</f>
        <v>Often - many complementary (non-core) functions / products / services are outsourced</v>
      </c>
      <c r="P69" s="300" t="str">
        <f>VLOOKUP($L69,QADATA!$D$9:$K$83,7,FALSE)</f>
        <v>Often - many complementary and some core functions / components / products / services are outsourced</v>
      </c>
      <c r="Q69" s="300"/>
      <c r="R69" s="191"/>
      <c r="S69" s="191"/>
      <c r="T69" s="191"/>
      <c r="U69" s="191"/>
      <c r="V69" s="191"/>
      <c r="W69" s="191"/>
      <c r="X69" s="191"/>
      <c r="Y69" s="191"/>
      <c r="Z69" s="191"/>
    </row>
    <row r="70" spans="1:26" ht="18.75">
      <c r="A70" s="191"/>
      <c r="B70" s="203"/>
      <c r="C70" s="285">
        <v>56</v>
      </c>
      <c r="D70" s="286"/>
      <c r="E70" s="304" t="str">
        <f>VLOOKUP($C70,QADATA!$D$9:$K$83,3,FALSE)</f>
        <v>Does your company do any form of supply chain mapping?</v>
      </c>
      <c r="F70" s="288" t="s">
        <v>10</v>
      </c>
      <c r="G70" s="322"/>
      <c r="H70" s="320"/>
      <c r="I70" s="203"/>
      <c r="J70" s="191"/>
      <c r="K70" s="266"/>
      <c r="L70" s="296">
        <f t="shared" si="0"/>
        <v>56</v>
      </c>
      <c r="M70" s="300" t="str">
        <f>VLOOKUP($L70,QADATA!$D$9:$K$83,4,FALSE)</f>
        <v>Detailed supply chain mapping carried out, that identifies possible risks and compliance issues. Includes engagement with supply chain stakeholders. Reviewed and updated as necessary.</v>
      </c>
      <c r="N70" s="300" t="str">
        <f>VLOOKUP($L70,QADATA!$D$9:$K$83,5,FALSE)</f>
        <v>Detailed supply chain mapping carried out, that identifies possible risks and compliance issues. Reviewed and updated as necessary.</v>
      </c>
      <c r="O70" s="300" t="str">
        <f>VLOOKUP($L70,QADATA!$D$9:$K$83,6,FALSE)</f>
        <v>Some supply chain mapping carried out.</v>
      </c>
      <c r="P70" s="300" t="str">
        <f>VLOOKUP($L70,QADATA!$D$9:$K$83,7,FALSE)</f>
        <v xml:space="preserve">No supply chain mapping done </v>
      </c>
      <c r="Q70" s="300"/>
      <c r="R70" s="191"/>
      <c r="S70" s="191"/>
      <c r="T70" s="191"/>
      <c r="U70" s="191"/>
      <c r="V70" s="191"/>
      <c r="W70" s="191"/>
      <c r="X70" s="191"/>
      <c r="Y70" s="191"/>
      <c r="Z70" s="191"/>
    </row>
    <row r="71" spans="1:26" ht="45">
      <c r="A71" s="191"/>
      <c r="B71" s="203"/>
      <c r="C71" s="285">
        <v>57</v>
      </c>
      <c r="D71" s="286"/>
      <c r="E71" s="304" t="str">
        <f>VLOOKUP($C71,QADATA!$D$9:$K$83,3,FALSE)</f>
        <v>Does your company have a documented procedure for the selection of contractors / subcontractors / 3rd party contractors / outsourced work?</v>
      </c>
      <c r="F71" s="288" t="s">
        <v>10</v>
      </c>
      <c r="G71" s="322"/>
      <c r="H71" s="320"/>
      <c r="I71" s="203"/>
      <c r="J71" s="191"/>
      <c r="K71" s="266"/>
      <c r="L71" s="296">
        <f t="shared" si="0"/>
        <v>57</v>
      </c>
      <c r="M71" s="300" t="str">
        <f>VLOOKUP($L71,QADATA!$D$9:$K$83,4,FALSE)</f>
        <v>Yes - a formal documented procedure</v>
      </c>
      <c r="N71" s="300" t="str">
        <f>VLOOKUP($L71,QADATA!$D$9:$K$83,5,FALSE)</f>
        <v>Yes - but acts more as a guideline not fully enforced</v>
      </c>
      <c r="O71" s="300" t="str">
        <f>VLOOKUP($L71,QADATA!$D$9:$K$83,6,FALSE)</f>
        <v>An informal procedure</v>
      </c>
      <c r="P71" s="300" t="str">
        <f>VLOOKUP($L71,QADATA!$D$9:$K$83,7,FALSE)</f>
        <v>No guiding procedure in place</v>
      </c>
      <c r="Q71" s="300"/>
      <c r="R71" s="191"/>
      <c r="S71" s="191"/>
      <c r="T71" s="191"/>
      <c r="U71" s="191"/>
      <c r="V71" s="191"/>
      <c r="W71" s="191"/>
      <c r="X71" s="191"/>
      <c r="Y71" s="191"/>
      <c r="Z71" s="191"/>
    </row>
    <row r="72" spans="1:26" ht="30">
      <c r="A72" s="191"/>
      <c r="B72" s="203"/>
      <c r="C72" s="285">
        <v>58</v>
      </c>
      <c r="D72" s="286"/>
      <c r="E72" s="304" t="str">
        <f>VLOOKUP($C72,QADATA!$D$9:$K$83,3,FALSE)</f>
        <v>Does your company usually sign written contracts with contractors /  subcontractor / third party  providers?</v>
      </c>
      <c r="F72" s="288" t="s">
        <v>10</v>
      </c>
      <c r="G72" s="322"/>
      <c r="H72" s="320"/>
      <c r="I72" s="203"/>
      <c r="J72" s="191"/>
      <c r="K72" s="266"/>
      <c r="L72" s="296">
        <f t="shared" si="0"/>
        <v>58</v>
      </c>
      <c r="M72" s="300" t="str">
        <f>VLOOKUP($L72,QADATA!$D$9:$K$83,4,FALSE)</f>
        <v>Yes - this is always the case as per written procedures</v>
      </c>
      <c r="N72" s="300" t="str">
        <f>VLOOKUP($L72,QADATA!$D$9:$K$83,5,FALSE)</f>
        <v>Yes - only when it is a legal / stipulated requirement</v>
      </c>
      <c r="O72" s="300" t="str">
        <f>VLOOKUP($L72,QADATA!$D$9:$K$83,6,FALSE)</f>
        <v xml:space="preserve">Only when the other party demands it </v>
      </c>
      <c r="P72" s="300" t="str">
        <f>VLOOKUP($L72,QADATA!$D$9:$K$83,7,FALSE)</f>
        <v>It is preferred to not have written contracts</v>
      </c>
      <c r="Q72" s="300"/>
      <c r="R72" s="191"/>
      <c r="S72" s="191"/>
      <c r="T72" s="191"/>
      <c r="U72" s="191"/>
      <c r="V72" s="191"/>
      <c r="W72" s="191"/>
      <c r="X72" s="191"/>
      <c r="Y72" s="191"/>
      <c r="Z72" s="191"/>
    </row>
    <row r="73" spans="1:26" ht="45">
      <c r="A73" s="191"/>
      <c r="B73" s="203"/>
      <c r="C73" s="285">
        <v>59</v>
      </c>
      <c r="D73" s="286"/>
      <c r="E73" s="304" t="str">
        <f>VLOOKUP($C73,QADATA!$D$9:$K$83,3,FALSE)</f>
        <v>Does your company have a method to validate and verify contractors / subcontractors own policies, or the adoption of your policies?</v>
      </c>
      <c r="F73" s="288" t="s">
        <v>10</v>
      </c>
      <c r="G73" s="322"/>
      <c r="H73" s="320"/>
      <c r="I73" s="203"/>
      <c r="J73" s="191"/>
      <c r="K73" s="266"/>
      <c r="L73" s="296">
        <f t="shared" si="0"/>
        <v>59</v>
      </c>
      <c r="M73" s="300" t="str">
        <f>VLOOKUP($L73,QADATA!$D$9:$K$83,4,FALSE)</f>
        <v xml:space="preserve">Yes - there is a written documented procedure to facilitate this </v>
      </c>
      <c r="N73" s="300" t="str">
        <f>VLOOKUP($L73,QADATA!$D$9:$K$83,5,FALSE)</f>
        <v xml:space="preserve">Yes - this is done but it is not according to a documented procedure </v>
      </c>
      <c r="O73" s="300" t="str">
        <f>VLOOKUP($L73,QADATA!$D$9:$K$83,6,FALSE)</f>
        <v xml:space="preserve">Only when the other party demands it </v>
      </c>
      <c r="P73" s="300" t="str">
        <f>VLOOKUP($L73,QADATA!$D$9:$K$83,7,FALSE)</f>
        <v xml:space="preserve">This is not done </v>
      </c>
      <c r="Q73" s="300"/>
      <c r="R73" s="191"/>
      <c r="S73" s="191"/>
      <c r="T73" s="191"/>
      <c r="U73" s="191"/>
      <c r="V73" s="191"/>
      <c r="W73" s="191"/>
      <c r="X73" s="191"/>
      <c r="Y73" s="191"/>
      <c r="Z73" s="191"/>
    </row>
    <row r="74" spans="1:26" ht="45">
      <c r="A74" s="191"/>
      <c r="B74" s="203"/>
      <c r="C74" s="285">
        <v>60</v>
      </c>
      <c r="D74" s="286"/>
      <c r="E74" s="304" t="str">
        <f>VLOOKUP($C74,QADATA!$D$9:$K$83,3,FALSE)</f>
        <v>Do you require your subcontractors / third party  providers to provide copies of relevant certificates or licenses for the contracted products / services?</v>
      </c>
      <c r="F74" s="288" t="s">
        <v>10</v>
      </c>
      <c r="G74" s="322"/>
      <c r="H74" s="320"/>
      <c r="I74" s="203"/>
      <c r="J74" s="191"/>
      <c r="K74" s="266"/>
      <c r="L74" s="296">
        <f t="shared" si="0"/>
        <v>60</v>
      </c>
      <c r="M74" s="300" t="str">
        <f>VLOOKUP($L74,QADATA!$D$9:$K$83,4,FALSE)</f>
        <v>Yes - as a common and necessary practice</v>
      </c>
      <c r="N74" s="300" t="str">
        <f>VLOOKUP($L74,QADATA!$D$9:$K$83,5,FALSE)</f>
        <v xml:space="preserve">Yes - but only if requested </v>
      </c>
      <c r="O74" s="300" t="str">
        <f>VLOOKUP($L74,QADATA!$D$9:$K$83,6,FALSE)</f>
        <v>This is done from time to time if necessary</v>
      </c>
      <c r="P74" s="300" t="str">
        <f>VLOOKUP($L74,QADATA!$D$9:$K$83,7,FALSE)</f>
        <v>This is not common practice</v>
      </c>
      <c r="Q74" s="300"/>
      <c r="R74" s="191"/>
      <c r="S74" s="191"/>
      <c r="T74" s="191"/>
      <c r="U74" s="191"/>
      <c r="V74" s="191"/>
      <c r="W74" s="191"/>
      <c r="X74" s="191"/>
      <c r="Y74" s="191"/>
      <c r="Z74" s="191"/>
    </row>
    <row r="75" spans="1:26" ht="18.75">
      <c r="A75" s="262"/>
      <c r="B75" s="269"/>
      <c r="C75" s="282" t="s">
        <v>98</v>
      </c>
      <c r="D75" s="292"/>
      <c r="E75" s="282" t="str">
        <f>VLOOKUP($C75,QADATA!$D$9:$K$83,3,FALSE)</f>
        <v>COMPANY CONDUCT</v>
      </c>
      <c r="F75" s="293"/>
      <c r="G75" s="318"/>
      <c r="H75" s="321"/>
      <c r="I75" s="269"/>
      <c r="J75" s="262"/>
      <c r="K75" s="266"/>
      <c r="L75" s="296" t="str">
        <f t="shared" si="0"/>
        <v>J</v>
      </c>
      <c r="M75" s="302"/>
      <c r="N75" s="302"/>
      <c r="O75" s="302"/>
      <c r="P75" s="302"/>
      <c r="Q75" s="302"/>
      <c r="R75" s="191"/>
      <c r="S75" s="191"/>
      <c r="T75" s="191"/>
      <c r="U75" s="191"/>
      <c r="V75" s="191"/>
      <c r="W75" s="191"/>
      <c r="X75" s="191"/>
      <c r="Y75" s="191"/>
      <c r="Z75" s="191"/>
    </row>
    <row r="76" spans="1:26" ht="30">
      <c r="A76" s="258"/>
      <c r="B76" s="268"/>
      <c r="C76" s="285">
        <v>61</v>
      </c>
      <c r="D76" s="298"/>
      <c r="E76" s="304" t="str">
        <f>VLOOKUP($C76,QADATA!$D$9:$K$83,3,FALSE)</f>
        <v>Does your company participate in Corporate Social Responsibility initiatives / activities?</v>
      </c>
      <c r="F76" s="288" t="s">
        <v>10</v>
      </c>
      <c r="G76" s="322"/>
      <c r="H76" s="320"/>
      <c r="I76" s="268"/>
      <c r="J76" s="258"/>
      <c r="K76" s="266"/>
      <c r="L76" s="296">
        <f t="shared" si="0"/>
        <v>61</v>
      </c>
      <c r="M76" s="300" t="str">
        <f>VLOOKUP($L76,QADATA!$D$9:$K$83,4,FALSE)</f>
        <v>Yes - with documented procedure and guidelines as well as impact analysis</v>
      </c>
      <c r="N76" s="300" t="str">
        <f>VLOOKUP($L76,QADATA!$D$9:$K$83,5,FALSE)</f>
        <v xml:space="preserve">Yes - with documented procedure and guidelines without impact analysis </v>
      </c>
      <c r="O76" s="300" t="str">
        <f>VLOOKUP($L76,QADATA!$D$9:$K$83,6,FALSE)</f>
        <v xml:space="preserve">Yes - but not documented procedure and guidelines </v>
      </c>
      <c r="P76" s="300" t="str">
        <f>VLOOKUP($L76,QADATA!$D$9:$K$83,7,FALSE)</f>
        <v>No</v>
      </c>
      <c r="Q76" s="300"/>
      <c r="R76" s="191"/>
      <c r="S76" s="191"/>
      <c r="T76" s="191"/>
      <c r="U76" s="191"/>
      <c r="V76" s="191"/>
      <c r="W76" s="191"/>
      <c r="X76" s="191"/>
      <c r="Y76" s="191"/>
      <c r="Z76" s="191"/>
    </row>
    <row r="77" spans="1:26" ht="30">
      <c r="A77" s="191"/>
      <c r="B77" s="203"/>
      <c r="C77" s="285">
        <v>62</v>
      </c>
      <c r="D77" s="286"/>
      <c r="E77" s="304" t="str">
        <f>VLOOKUP($C77,QADATA!$D$9:$K$83,3,FALSE)</f>
        <v>Does your company use gifts or hospitality as an accepted practice?</v>
      </c>
      <c r="F77" s="288" t="s">
        <v>10</v>
      </c>
      <c r="G77" s="322"/>
      <c r="H77" s="320"/>
      <c r="I77" s="203"/>
      <c r="J77" s="191"/>
      <c r="K77" s="266"/>
      <c r="L77" s="296">
        <f t="shared" si="0"/>
        <v>62</v>
      </c>
      <c r="M77" s="300" t="str">
        <f>VLOOKUP($L77,QADATA!$D$9:$K$83,4,FALSE)</f>
        <v>This is controlled according to the company policy, and actively enforced</v>
      </c>
      <c r="N77" s="300" t="str">
        <f>VLOOKUP($L77,QADATA!$D$9:$K$83,5,FALSE)</f>
        <v>This is controlled according to the company policy, but not actively enforced</v>
      </c>
      <c r="O77" s="300" t="str">
        <f>VLOOKUP($L77,QADATA!$D$9:$K$83,6,FALSE)</f>
        <v xml:space="preserve">This is only done from time to time when time has been difficult </v>
      </c>
      <c r="P77" s="300" t="str">
        <f>VLOOKUP($L77,QADATA!$D$9:$K$83,7,FALSE)</f>
        <v>This is a normal practice due to the operating conditions</v>
      </c>
      <c r="Q77" s="300"/>
      <c r="R77" s="191"/>
      <c r="S77" s="191"/>
      <c r="T77" s="191"/>
      <c r="U77" s="191"/>
      <c r="V77" s="191"/>
      <c r="W77" s="191"/>
      <c r="X77" s="191"/>
      <c r="Y77" s="191"/>
      <c r="Z77" s="191"/>
    </row>
    <row r="78" spans="1:26" ht="18.75">
      <c r="A78" s="191"/>
      <c r="B78" s="203"/>
      <c r="C78" s="285">
        <v>63</v>
      </c>
      <c r="D78" s="286"/>
      <c r="E78" s="304" t="str">
        <f>VLOOKUP($C78,QADATA!$D$9:$K$83,3,FALSE)</f>
        <v>Does your company prohibit conflicts of interest?</v>
      </c>
      <c r="F78" s="288" t="s">
        <v>10</v>
      </c>
      <c r="G78" s="322"/>
      <c r="H78" s="320"/>
      <c r="I78" s="203"/>
      <c r="J78" s="191"/>
      <c r="K78" s="266"/>
      <c r="L78" s="296">
        <f t="shared" si="0"/>
        <v>63</v>
      </c>
      <c r="M78" s="300" t="str">
        <f>VLOOKUP($L78,QADATA!$D$9:$K$83,4,FALSE)</f>
        <v>This is controlled according to the company policy, and actively enforced</v>
      </c>
      <c r="N78" s="300" t="str">
        <f>VLOOKUP($L78,QADATA!$D$9:$K$83,5,FALSE)</f>
        <v>This is controlled according to the company policy, but not actively enforced</v>
      </c>
      <c r="O78" s="300" t="str">
        <f>VLOOKUP($L78,QADATA!$D$9:$K$83,6,FALSE)</f>
        <v xml:space="preserve">This is only done from time to time when time has been difficult </v>
      </c>
      <c r="P78" s="300" t="str">
        <f>VLOOKUP($L78,QADATA!$D$9:$K$83,7,FALSE)</f>
        <v>This is a normal practice due to the operating conditions</v>
      </c>
      <c r="Q78" s="300"/>
      <c r="R78" s="191"/>
      <c r="S78" s="191"/>
      <c r="T78" s="191"/>
      <c r="U78" s="191"/>
      <c r="V78" s="191"/>
      <c r="W78" s="191"/>
      <c r="X78" s="191"/>
      <c r="Y78" s="191"/>
      <c r="Z78" s="191"/>
    </row>
    <row r="79" spans="1:26" ht="45">
      <c r="A79" s="191"/>
      <c r="B79" s="203"/>
      <c r="C79" s="285">
        <v>64</v>
      </c>
      <c r="D79" s="286"/>
      <c r="E79" s="304" t="str">
        <f>VLOOKUP($C79,QADATA!$D$9:$K$83,3,FALSE)</f>
        <v>Is your company ever forced or put in a position to make payment outside of the conventional channels to facilitate works?</v>
      </c>
      <c r="F79" s="288" t="s">
        <v>10</v>
      </c>
      <c r="G79" s="322"/>
      <c r="H79" s="320"/>
      <c r="I79" s="203"/>
      <c r="J79" s="191"/>
      <c r="K79" s="266"/>
      <c r="L79" s="296">
        <f t="shared" si="0"/>
        <v>64</v>
      </c>
      <c r="M79" s="300" t="str">
        <f>VLOOKUP($L79,QADATA!$D$9:$K$83,4,FALSE)</f>
        <v>This is prohibited according to the company policy, and actively enforced</v>
      </c>
      <c r="N79" s="300" t="str">
        <f>VLOOKUP($L79,QADATA!$D$9:$K$83,5,FALSE)</f>
        <v>This is prohibited according to the company policy, but not actively enforced</v>
      </c>
      <c r="O79" s="300" t="str">
        <f>VLOOKUP($L79,QADATA!$D$9:$K$83,6,FALSE)</f>
        <v xml:space="preserve">This is only done from time to time when time has been difficult </v>
      </c>
      <c r="P79" s="300" t="str">
        <f>VLOOKUP($L79,QADATA!$D$9:$K$83,7,FALSE)</f>
        <v>This is a normal practice due to the operating conditions</v>
      </c>
      <c r="Q79" s="300"/>
      <c r="R79" s="191"/>
      <c r="S79" s="191"/>
      <c r="T79" s="191"/>
      <c r="U79" s="191"/>
      <c r="V79" s="191"/>
      <c r="W79" s="191"/>
      <c r="X79" s="191"/>
      <c r="Y79" s="191"/>
      <c r="Z79" s="191"/>
    </row>
    <row r="80" spans="1:26" ht="45">
      <c r="A80" s="191"/>
      <c r="B80" s="203"/>
      <c r="C80" s="285">
        <v>65</v>
      </c>
      <c r="D80" s="286"/>
      <c r="E80" s="304" t="str">
        <f>VLOOKUP($C80,QADATA!$D$9:$K$83,3,FALSE)</f>
        <v>Does your company engage in the sale or manufacture of anti-personnel mines or components utilised in the manufacture of anti-personnel mines?</v>
      </c>
      <c r="F80" s="288" t="s">
        <v>10</v>
      </c>
      <c r="G80" s="322"/>
      <c r="H80" s="320"/>
      <c r="I80" s="203"/>
      <c r="J80" s="191"/>
      <c r="K80" s="266"/>
      <c r="L80" s="296">
        <f t="shared" si="0"/>
        <v>65</v>
      </c>
      <c r="M80" s="300" t="str">
        <f>VLOOKUP($L80,QADATA!$D$9:$K$83,4,FALSE)</f>
        <v>Never</v>
      </c>
      <c r="N80" s="300" t="str">
        <f>VLOOKUP($L80,QADATA!$D$9:$K$83,5,FALSE)</f>
        <v>Has previously, but no longer</v>
      </c>
      <c r="O80" s="300" t="str">
        <f>VLOOKUP($L80,QADATA!$D$9:$K$83,6,FALSE)</f>
        <v xml:space="preserve">Sometimes </v>
      </c>
      <c r="P80" s="300" t="str">
        <f>VLOOKUP($L80,QADATA!$D$9:$K$83,7,FALSE)</f>
        <v>Yes</v>
      </c>
      <c r="Q80" s="300"/>
      <c r="R80" s="191"/>
      <c r="S80" s="191"/>
      <c r="T80" s="191"/>
      <c r="U80" s="191"/>
      <c r="V80" s="191"/>
      <c r="W80" s="191"/>
      <c r="X80" s="191"/>
      <c r="Y80" s="191"/>
      <c r="Z80" s="191"/>
    </row>
    <row r="81" spans="1:26" ht="45">
      <c r="A81" s="191"/>
      <c r="B81" s="203"/>
      <c r="C81" s="285">
        <v>66</v>
      </c>
      <c r="D81" s="286"/>
      <c r="E81" s="304" t="str">
        <f>VLOOKUP($C81,QADATA!$D$9:$K$83,3,FALSE)</f>
        <v>Does your company have a policy in place regarding the use of services of current or former UN personnel for the preparation of bid or proposals for the UN?</v>
      </c>
      <c r="F81" s="288" t="s">
        <v>10</v>
      </c>
      <c r="G81" s="322"/>
      <c r="H81" s="320"/>
      <c r="I81" s="203"/>
      <c r="J81" s="191"/>
      <c r="K81" s="266"/>
      <c r="L81" s="296">
        <f t="shared" si="0"/>
        <v>66</v>
      </c>
      <c r="M81" s="300" t="str">
        <f>VLOOKUP($L81,QADATA!$D$9:$K$83,4,FALSE)</f>
        <v>Yes a formal documented policy in place with reference to the UN Supplier Code of Conduct</v>
      </c>
      <c r="N81" s="300" t="str">
        <f>VLOOKUP($L81,QADATA!$D$9:$K$83,5,FALSE)</f>
        <v>Yes a formal documented policy in place but does not reference UN Supplier Code of Conduct</v>
      </c>
      <c r="O81" s="300" t="str">
        <f>VLOOKUP($L81,QADATA!$D$9:$K$83,6,FALSE)</f>
        <v>There are some guidance but not formal signed documentation</v>
      </c>
      <c r="P81" s="300" t="str">
        <f>VLOOKUP($L81,QADATA!$D$9:$K$83,7,FALSE)</f>
        <v>No</v>
      </c>
      <c r="Q81" s="300"/>
      <c r="R81" s="191"/>
      <c r="S81" s="191"/>
      <c r="T81" s="191"/>
      <c r="U81" s="191"/>
      <c r="V81" s="191"/>
      <c r="W81" s="191"/>
      <c r="X81" s="191"/>
      <c r="Y81" s="191"/>
      <c r="Z81" s="191"/>
    </row>
    <row r="82" spans="1:26">
      <c r="A82" s="191"/>
      <c r="B82" s="203"/>
      <c r="C82" s="306"/>
      <c r="D82" s="306"/>
      <c r="E82" s="306"/>
      <c r="F82" s="306"/>
      <c r="G82" s="306"/>
      <c r="H82" s="306"/>
      <c r="I82" s="306"/>
      <c r="J82" s="191"/>
      <c r="K82" s="266"/>
      <c r="L82" s="296"/>
      <c r="M82" s="300"/>
      <c r="N82" s="300"/>
      <c r="O82" s="300"/>
      <c r="P82" s="300"/>
      <c r="Q82" s="300"/>
      <c r="R82" s="191"/>
      <c r="S82" s="191"/>
      <c r="T82" s="191"/>
      <c r="U82" s="191"/>
      <c r="V82" s="191"/>
      <c r="W82" s="191"/>
      <c r="X82" s="191"/>
      <c r="Y82" s="191"/>
      <c r="Z82" s="191"/>
    </row>
    <row r="83" spans="1:26" ht="63">
      <c r="A83" s="191"/>
      <c r="B83" s="203"/>
      <c r="C83" s="307" t="s">
        <v>173</v>
      </c>
      <c r="D83" s="308"/>
      <c r="E83" s="309" t="s">
        <v>174</v>
      </c>
      <c r="F83" s="396"/>
      <c r="G83" s="306"/>
      <c r="H83" s="310"/>
      <c r="I83" s="203"/>
      <c r="J83" s="191"/>
      <c r="K83" s="266"/>
      <c r="L83" s="296"/>
      <c r="M83" s="300"/>
      <c r="N83" s="300"/>
      <c r="O83" s="300"/>
      <c r="P83" s="300"/>
      <c r="Q83" s="300"/>
      <c r="R83" s="191"/>
      <c r="S83" s="191"/>
      <c r="T83" s="191"/>
      <c r="U83" s="191"/>
      <c r="V83" s="191"/>
      <c r="W83" s="191"/>
      <c r="X83" s="191"/>
      <c r="Y83" s="191"/>
      <c r="Z83" s="191"/>
    </row>
    <row r="84" spans="1:26" ht="18.75">
      <c r="A84" s="311"/>
      <c r="B84" s="310"/>
      <c r="C84" s="308"/>
      <c r="D84" s="310"/>
      <c r="E84" s="312"/>
      <c r="F84" s="271"/>
      <c r="G84" s="306"/>
      <c r="H84" s="310"/>
      <c r="I84" s="310"/>
      <c r="J84" s="191"/>
      <c r="K84" s="266"/>
      <c r="L84" s="313"/>
      <c r="M84" s="313"/>
      <c r="N84" s="313"/>
      <c r="O84" s="313"/>
      <c r="P84" s="313"/>
      <c r="Q84" s="313"/>
      <c r="R84" s="191"/>
      <c r="S84" s="191"/>
      <c r="T84" s="191"/>
      <c r="U84" s="191"/>
      <c r="V84" s="191"/>
      <c r="W84" s="191"/>
      <c r="X84" s="191"/>
      <c r="Y84" s="191"/>
      <c r="Z84" s="191"/>
    </row>
    <row r="85" spans="1:26">
      <c r="A85" s="191"/>
      <c r="B85" s="191"/>
      <c r="C85" s="191"/>
      <c r="D85" s="191"/>
      <c r="E85" s="191"/>
      <c r="F85" s="191"/>
      <c r="G85" s="191"/>
      <c r="H85" s="191"/>
      <c r="I85" s="191"/>
      <c r="J85" s="191"/>
      <c r="K85" s="266"/>
      <c r="L85" s="313"/>
      <c r="M85" s="313"/>
      <c r="N85" s="313"/>
      <c r="O85" s="313"/>
      <c r="P85" s="313"/>
      <c r="Q85" s="313"/>
      <c r="R85" s="191"/>
      <c r="S85" s="191"/>
      <c r="T85" s="191"/>
      <c r="U85" s="191"/>
      <c r="V85" s="191"/>
      <c r="W85" s="191"/>
      <c r="X85" s="191"/>
      <c r="Y85" s="191"/>
      <c r="Z85" s="191"/>
    </row>
    <row r="86" spans="1:26">
      <c r="A86" s="191"/>
      <c r="B86" s="191"/>
      <c r="C86" s="191"/>
      <c r="D86" s="191"/>
      <c r="E86" s="191"/>
      <c r="F86" s="191"/>
      <c r="G86" s="191"/>
      <c r="H86" s="191"/>
      <c r="I86" s="191"/>
      <c r="J86" s="191"/>
      <c r="K86" s="266"/>
      <c r="L86" s="313"/>
      <c r="M86" s="313"/>
      <c r="N86" s="313"/>
      <c r="O86" s="313"/>
      <c r="P86" s="313"/>
      <c r="Q86" s="313"/>
      <c r="R86" s="191"/>
      <c r="S86" s="191"/>
      <c r="T86" s="191"/>
      <c r="U86" s="191"/>
      <c r="V86" s="191"/>
      <c r="W86" s="191"/>
      <c r="X86" s="191"/>
      <c r="Y86" s="191"/>
      <c r="Z86" s="191"/>
    </row>
    <row r="87" spans="1:26">
      <c r="A87" s="191"/>
      <c r="B87" s="191"/>
      <c r="C87" s="191"/>
      <c r="D87" s="191"/>
      <c r="E87" s="191"/>
      <c r="F87" s="191"/>
      <c r="G87" s="191"/>
      <c r="H87" s="191"/>
      <c r="I87" s="191"/>
      <c r="J87" s="191"/>
      <c r="K87" s="266"/>
      <c r="L87" s="313"/>
      <c r="M87" s="313"/>
      <c r="N87" s="313"/>
      <c r="O87" s="313"/>
      <c r="P87" s="313"/>
      <c r="Q87" s="313"/>
      <c r="R87" s="191"/>
      <c r="S87" s="191"/>
      <c r="T87" s="191"/>
      <c r="U87" s="191"/>
      <c r="V87" s="191"/>
      <c r="W87" s="191"/>
      <c r="X87" s="191"/>
      <c r="Y87" s="191"/>
      <c r="Z87" s="191"/>
    </row>
    <row r="88" spans="1:26">
      <c r="A88" s="191"/>
      <c r="B88" s="191"/>
      <c r="C88" s="191"/>
      <c r="D88" s="191"/>
      <c r="E88" s="191"/>
      <c r="F88" s="191"/>
      <c r="G88" s="191"/>
      <c r="H88" s="191"/>
      <c r="I88" s="191"/>
      <c r="J88" s="191"/>
      <c r="K88" s="266"/>
      <c r="L88" s="313"/>
      <c r="M88" s="313"/>
      <c r="N88" s="313"/>
      <c r="O88" s="313"/>
      <c r="P88" s="313"/>
      <c r="Q88" s="313"/>
      <c r="R88" s="191"/>
      <c r="S88" s="191"/>
      <c r="T88" s="191"/>
      <c r="U88" s="191"/>
      <c r="V88" s="191"/>
      <c r="W88" s="191"/>
      <c r="X88" s="191"/>
      <c r="Y88" s="191"/>
      <c r="Z88" s="191"/>
    </row>
    <row r="89" spans="1:26">
      <c r="A89" s="191"/>
      <c r="B89" s="191"/>
      <c r="C89" s="191"/>
      <c r="D89" s="191"/>
      <c r="E89" s="191"/>
      <c r="F89" s="191"/>
      <c r="G89" s="191"/>
      <c r="H89" s="191"/>
      <c r="I89" s="191"/>
      <c r="J89" s="191"/>
      <c r="K89" s="266"/>
      <c r="L89" s="313"/>
      <c r="M89" s="313"/>
      <c r="N89" s="313"/>
      <c r="O89" s="313"/>
      <c r="P89" s="313"/>
      <c r="Q89" s="313"/>
      <c r="R89" s="191"/>
      <c r="S89" s="191"/>
      <c r="T89" s="191"/>
      <c r="U89" s="191"/>
      <c r="V89" s="191"/>
      <c r="W89" s="191"/>
      <c r="X89" s="191"/>
      <c r="Y89" s="191"/>
      <c r="Z89" s="191"/>
    </row>
    <row r="90" spans="1:26">
      <c r="A90" s="191"/>
      <c r="B90" s="191"/>
      <c r="C90" s="191"/>
      <c r="D90" s="191"/>
      <c r="E90" s="191"/>
      <c r="F90" s="191"/>
      <c r="G90" s="191"/>
      <c r="H90" s="191"/>
      <c r="I90" s="191"/>
      <c r="J90" s="191"/>
      <c r="K90" s="266"/>
      <c r="L90" s="313"/>
      <c r="M90" s="313"/>
      <c r="N90" s="313"/>
      <c r="O90" s="313"/>
      <c r="P90" s="313"/>
      <c r="Q90" s="313"/>
      <c r="R90" s="191"/>
      <c r="S90" s="191"/>
      <c r="T90" s="191"/>
      <c r="U90" s="191"/>
      <c r="V90" s="191"/>
      <c r="W90" s="191"/>
      <c r="X90" s="191"/>
      <c r="Y90" s="191"/>
      <c r="Z90" s="191"/>
    </row>
    <row r="91" spans="1:26">
      <c r="A91" s="191"/>
      <c r="B91" s="191"/>
      <c r="C91" s="191"/>
      <c r="D91" s="191"/>
      <c r="E91" s="191"/>
      <c r="F91" s="191"/>
      <c r="G91" s="191"/>
      <c r="H91" s="191"/>
      <c r="I91" s="191"/>
      <c r="J91" s="191"/>
      <c r="K91" s="266"/>
      <c r="L91" s="313"/>
      <c r="M91" s="313"/>
      <c r="N91" s="313"/>
      <c r="O91" s="313"/>
      <c r="P91" s="313"/>
      <c r="Q91" s="313"/>
      <c r="R91" s="191"/>
      <c r="S91" s="191"/>
      <c r="T91" s="191"/>
      <c r="U91" s="191"/>
      <c r="V91" s="191"/>
      <c r="W91" s="191"/>
      <c r="X91" s="191"/>
      <c r="Y91" s="191"/>
      <c r="Z91" s="191"/>
    </row>
    <row r="92" spans="1:26">
      <c r="A92" s="191"/>
      <c r="B92" s="191"/>
      <c r="C92" s="191"/>
      <c r="D92" s="191"/>
      <c r="E92" s="191"/>
      <c r="F92" s="191"/>
      <c r="G92" s="191"/>
      <c r="H92" s="191"/>
      <c r="I92" s="191"/>
      <c r="J92" s="191"/>
      <c r="K92" s="266"/>
      <c r="L92" s="313"/>
      <c r="M92" s="313"/>
      <c r="N92" s="313"/>
      <c r="O92" s="313"/>
      <c r="P92" s="313"/>
      <c r="Q92" s="313"/>
      <c r="R92" s="191"/>
      <c r="S92" s="191"/>
      <c r="T92" s="191"/>
      <c r="U92" s="191"/>
      <c r="V92" s="191"/>
      <c r="W92" s="191"/>
      <c r="X92" s="191"/>
      <c r="Y92" s="191"/>
      <c r="Z92" s="191"/>
    </row>
    <row r="93" spans="1:26">
      <c r="A93" s="191"/>
      <c r="B93" s="191"/>
      <c r="C93" s="191"/>
      <c r="D93" s="191"/>
      <c r="E93" s="191"/>
      <c r="F93" s="191"/>
      <c r="G93" s="191"/>
      <c r="H93" s="191"/>
      <c r="I93" s="191"/>
      <c r="J93" s="191"/>
      <c r="K93" s="266"/>
      <c r="L93" s="313"/>
      <c r="M93" s="313"/>
      <c r="N93" s="313"/>
      <c r="O93" s="313"/>
      <c r="P93" s="313"/>
      <c r="Q93" s="313"/>
      <c r="R93" s="191"/>
      <c r="S93" s="191"/>
      <c r="T93" s="191"/>
      <c r="U93" s="191"/>
      <c r="V93" s="191"/>
      <c r="W93" s="191"/>
      <c r="X93" s="191"/>
      <c r="Y93" s="191"/>
      <c r="Z93" s="191"/>
    </row>
    <row r="94" spans="1:26">
      <c r="A94" s="191"/>
      <c r="B94" s="191"/>
      <c r="C94" s="191"/>
      <c r="D94" s="191"/>
      <c r="E94" s="191"/>
      <c r="F94" s="191"/>
      <c r="G94" s="191"/>
      <c r="H94" s="191"/>
      <c r="I94" s="191"/>
      <c r="J94" s="191"/>
      <c r="K94" s="266"/>
      <c r="L94" s="313"/>
      <c r="M94" s="313"/>
      <c r="N94" s="313"/>
      <c r="O94" s="313"/>
      <c r="P94" s="313"/>
      <c r="Q94" s="313"/>
      <c r="R94" s="191"/>
      <c r="S94" s="191"/>
      <c r="T94" s="191"/>
      <c r="U94" s="191"/>
      <c r="V94" s="191"/>
      <c r="W94" s="191"/>
      <c r="X94" s="191"/>
      <c r="Y94" s="191"/>
      <c r="Z94" s="191"/>
    </row>
    <row r="95" spans="1:26">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row>
    <row r="96" spans="1:26">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row>
    <row r="97" spans="1:26">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row>
    <row r="98" spans="1:26">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row>
    <row r="99" spans="1:26">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row>
    <row r="100" spans="1:26">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row>
    <row r="101" spans="1:26">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row>
    <row r="102" spans="1:26">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row>
    <row r="103" spans="1:26">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row>
    <row r="104" spans="1:26">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row>
    <row r="105" spans="1:26">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row>
    <row r="106" spans="1:26">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row>
    <row r="107" spans="1:26">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row>
    <row r="108" spans="1:26">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row>
    <row r="109" spans="1:26">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row>
    <row r="110" spans="1:26">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row>
    <row r="111" spans="1:26">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row>
    <row r="112" spans="1:26">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row>
    <row r="113" spans="1:26">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row>
    <row r="114" spans="1:26">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row>
    <row r="115" spans="1:26">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row>
    <row r="116" spans="1:26">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row>
    <row r="117" spans="1:26">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row>
    <row r="118" spans="1:26">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row>
    <row r="119" spans="1:26">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row>
    <row r="120" spans="1:26">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row>
    <row r="121" spans="1:26">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row>
    <row r="122" spans="1:26">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row>
    <row r="123" spans="1:26">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row>
    <row r="124" spans="1:26">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row>
    <row r="125" spans="1:26">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row>
    <row r="126" spans="1:26">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row>
    <row r="127" spans="1:26">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row>
    <row r="128" spans="1:26">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row>
    <row r="129" spans="1:26">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row>
    <row r="130" spans="1:26">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row>
    <row r="131" spans="1:26">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row>
    <row r="132" spans="1:26">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row>
    <row r="133" spans="1:26">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row>
    <row r="134" spans="1:26">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row>
    <row r="135" spans="1:26">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row>
    <row r="136" spans="1:26">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row>
    <row r="137" spans="1:26">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row>
    <row r="138" spans="1:26">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row>
    <row r="139" spans="1:26">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row>
    <row r="140" spans="1:26">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row>
    <row r="141" spans="1:26">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row>
    <row r="142" spans="1:26">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row>
    <row r="143" spans="1:26">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row>
    <row r="144" spans="1:26">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row>
    <row r="145" spans="1:26">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row>
    <row r="146" spans="1:26">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row>
    <row r="147" spans="1:26">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row>
    <row r="148" spans="1:26">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row>
    <row r="149" spans="1:26">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row>
    <row r="150" spans="1:26">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row>
    <row r="151" spans="1:26">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row>
    <row r="152" spans="1:26">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row>
    <row r="153" spans="1:26">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row>
    <row r="154" spans="1:26">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row>
    <row r="155" spans="1:26">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row>
    <row r="156" spans="1:26">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row>
    <row r="157" spans="1:26">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row>
    <row r="158" spans="1:26">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row>
    <row r="159" spans="1:26">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row>
    <row r="160" spans="1:26">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row>
    <row r="161" spans="1:26">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row>
    <row r="162" spans="1:26">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row>
    <row r="163" spans="1:26">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row>
    <row r="164" spans="1:26">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row>
    <row r="165" spans="1:26">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row>
    <row r="166" spans="1:26">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row>
    <row r="167" spans="1:26">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row>
    <row r="168" spans="1:26">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row>
    <row r="169" spans="1:26">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row>
    <row r="170" spans="1:26">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row>
    <row r="171" spans="1:26">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row>
    <row r="172" spans="1:26">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row>
    <row r="173" spans="1:26">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row>
    <row r="174" spans="1:26">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row>
    <row r="175" spans="1:26">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row>
    <row r="176" spans="1:26">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row>
    <row r="177" spans="1:26">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row>
    <row r="178" spans="1:26">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row>
    <row r="179" spans="1:26">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row>
    <row r="180" spans="1:26">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row>
    <row r="181" spans="1:26">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row>
    <row r="182" spans="1:26">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row>
    <row r="183" spans="1:26">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row>
    <row r="184" spans="1:26">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row>
    <row r="185" spans="1:26">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row>
    <row r="186" spans="1:26">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row>
    <row r="187" spans="1:26">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row>
    <row r="188" spans="1:26">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row>
    <row r="189" spans="1:26">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row>
    <row r="190" spans="1:26">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row>
    <row r="191" spans="1:26">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row>
    <row r="192" spans="1:26">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row>
    <row r="193" spans="1:26">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row>
    <row r="194" spans="1:26">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row>
    <row r="195" spans="1:26">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row>
    <row r="196" spans="1:26">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row>
    <row r="197" spans="1:26">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row>
    <row r="198" spans="1:26">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row>
    <row r="199" spans="1:26">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row>
    <row r="200" spans="1:26">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row>
    <row r="201" spans="1:26">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row>
    <row r="202" spans="1:26">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row>
    <row r="203" spans="1:26">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row>
    <row r="204" spans="1:26">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row>
    <row r="205" spans="1:26">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row>
    <row r="206" spans="1:26">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row>
    <row r="207" spans="1:26">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row>
    <row r="208" spans="1:26">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row>
    <row r="209" spans="1:26">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row>
    <row r="210" spans="1:26">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row>
    <row r="211" spans="1:26">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row>
    <row r="212" spans="1:26">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row>
    <row r="213" spans="1:26">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row>
    <row r="214" spans="1:26">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row>
    <row r="215" spans="1:26">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row>
    <row r="216" spans="1:26">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row>
    <row r="217" spans="1:26">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row>
    <row r="218" spans="1:26">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row>
    <row r="219" spans="1:26">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row>
    <row r="220" spans="1:26">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row>
    <row r="221" spans="1:26">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row>
    <row r="222" spans="1:26">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row>
    <row r="223" spans="1:26">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row>
    <row r="224" spans="1:26">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row>
    <row r="225" spans="1:26">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row>
    <row r="226" spans="1:26">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row>
    <row r="227" spans="1:26">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row>
    <row r="228" spans="1:26">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row>
    <row r="229" spans="1:26">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row>
    <row r="230" spans="1:26">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row>
    <row r="231" spans="1:26">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row>
    <row r="232" spans="1:26">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row>
    <row r="233" spans="1:26">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row>
    <row r="234" spans="1:26">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row>
    <row r="235" spans="1:26">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row>
    <row r="236" spans="1:26">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row>
    <row r="237" spans="1:26">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row>
    <row r="238" spans="1:26">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row>
    <row r="239" spans="1:26">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row>
    <row r="240" spans="1:26">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row>
    <row r="241" spans="1:26">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row>
    <row r="242" spans="1:26">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row>
    <row r="243" spans="1:26">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row>
    <row r="244" spans="1:26">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row>
    <row r="245" spans="1:26">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row>
    <row r="246" spans="1:26">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row>
    <row r="247" spans="1:26">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row>
    <row r="248" spans="1:26">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row>
    <row r="249" spans="1:26">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row>
    <row r="250" spans="1:26">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row>
    <row r="251" spans="1:26">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row>
    <row r="252" spans="1:26">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row>
    <row r="253" spans="1:26">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row>
    <row r="254" spans="1:26">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row>
    <row r="255" spans="1:26">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row>
    <row r="256" spans="1:26">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row>
    <row r="257" spans="1:26">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row>
    <row r="258" spans="1:26">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row>
    <row r="259" spans="1:26">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row>
    <row r="260" spans="1:26">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row>
    <row r="261" spans="1:26">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row>
    <row r="262" spans="1:26">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row>
    <row r="263" spans="1:26">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row>
    <row r="264" spans="1:26">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row>
    <row r="265" spans="1:26">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row>
    <row r="266" spans="1:26">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row>
    <row r="267" spans="1:26">
      <c r="A267" s="191"/>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row>
    <row r="268" spans="1:26">
      <c r="A268" s="191"/>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row>
    <row r="269" spans="1:26">
      <c r="A269" s="191"/>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row>
    <row r="270" spans="1:26">
      <c r="A270" s="191"/>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row>
    <row r="271" spans="1:26">
      <c r="A271" s="191"/>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row>
    <row r="272" spans="1:26">
      <c r="A272" s="191"/>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row>
    <row r="273" spans="1:26">
      <c r="A273" s="191"/>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row>
    <row r="274" spans="1:26">
      <c r="A274" s="191"/>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row>
    <row r="275" spans="1:26">
      <c r="A275" s="191"/>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row>
    <row r="276" spans="1:26">
      <c r="A276" s="191"/>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row>
    <row r="277" spans="1:26">
      <c r="A277" s="191"/>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row>
    <row r="278" spans="1:26">
      <c r="A278" s="191"/>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row>
    <row r="279" spans="1:26">
      <c r="A279" s="191"/>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row>
    <row r="280" spans="1:26">
      <c r="A280" s="191"/>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row>
    <row r="281" spans="1:26">
      <c r="A281" s="191"/>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row>
    <row r="282" spans="1:26">
      <c r="A282" s="191"/>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row>
    <row r="283" spans="1:26">
      <c r="A283" s="191"/>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row>
    <row r="284" spans="1:26">
      <c r="A284" s="191"/>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row>
    <row r="285" spans="1:26">
      <c r="A285" s="191"/>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row>
    <row r="286" spans="1:26">
      <c r="A286" s="191"/>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row>
    <row r="287" spans="1:26">
      <c r="A287" s="191"/>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row>
    <row r="288" spans="1:26">
      <c r="A288" s="191"/>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row>
    <row r="289" spans="1:26">
      <c r="A289" s="191"/>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row>
    <row r="290" spans="1:26">
      <c r="A290" s="191"/>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row>
    <row r="291" spans="1:26">
      <c r="A291" s="191"/>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row>
    <row r="292" spans="1:26">
      <c r="A292" s="191"/>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row>
    <row r="293" spans="1:26">
      <c r="A293" s="191"/>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row>
    <row r="294" spans="1:26">
      <c r="A294" s="191"/>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row>
    <row r="295" spans="1:26">
      <c r="A295" s="191"/>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row>
    <row r="296" spans="1:26">
      <c r="A296" s="191"/>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row>
    <row r="297" spans="1:26">
      <c r="A297" s="191"/>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row>
    <row r="298" spans="1:26">
      <c r="A298" s="191"/>
      <c r="B298" s="191"/>
      <c r="C298" s="191"/>
      <c r="D298" s="191"/>
      <c r="E298" s="191"/>
      <c r="F298" s="191"/>
      <c r="G298" s="191"/>
      <c r="H298" s="191"/>
      <c r="I298" s="191"/>
      <c r="J298" s="191"/>
      <c r="K298" s="191"/>
      <c r="L298" s="191"/>
      <c r="M298" s="191"/>
      <c r="N298" s="191"/>
      <c r="O298" s="191"/>
      <c r="P298" s="191"/>
      <c r="Q298" s="191"/>
      <c r="R298" s="191"/>
      <c r="S298" s="191"/>
      <c r="T298" s="191"/>
      <c r="U298" s="191"/>
      <c r="V298" s="191"/>
      <c r="W298" s="191"/>
      <c r="X298" s="191"/>
      <c r="Y298" s="191"/>
      <c r="Z298" s="191"/>
    </row>
    <row r="299" spans="1:26">
      <c r="A299" s="191"/>
      <c r="B299" s="191"/>
      <c r="C299" s="191"/>
      <c r="D299" s="191"/>
      <c r="E299" s="191"/>
      <c r="F299" s="191"/>
      <c r="G299" s="191"/>
      <c r="H299" s="191"/>
      <c r="I299" s="191"/>
      <c r="J299" s="191"/>
      <c r="K299" s="191"/>
      <c r="L299" s="191"/>
      <c r="M299" s="191"/>
      <c r="N299" s="191"/>
      <c r="O299" s="191"/>
      <c r="P299" s="191"/>
      <c r="Q299" s="191"/>
      <c r="R299" s="191"/>
      <c r="S299" s="191"/>
      <c r="T299" s="191"/>
      <c r="U299" s="191"/>
      <c r="V299" s="191"/>
      <c r="W299" s="191"/>
      <c r="X299" s="191"/>
      <c r="Y299" s="191"/>
      <c r="Z299" s="191"/>
    </row>
    <row r="300" spans="1:26">
      <c r="A300" s="191"/>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row>
    <row r="301" spans="1:26">
      <c r="A301" s="191"/>
      <c r="B301" s="191"/>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row>
    <row r="302" spans="1:26">
      <c r="A302" s="191"/>
      <c r="B302" s="191"/>
      <c r="C302" s="191"/>
      <c r="D302" s="191"/>
      <c r="E302" s="191"/>
      <c r="F302" s="191"/>
      <c r="G302" s="191"/>
      <c r="H302" s="191"/>
      <c r="I302" s="191"/>
      <c r="J302" s="191"/>
      <c r="K302" s="191"/>
      <c r="L302" s="191"/>
      <c r="M302" s="191"/>
      <c r="N302" s="191"/>
      <c r="O302" s="191"/>
      <c r="P302" s="191"/>
      <c r="Q302" s="191"/>
      <c r="R302" s="191"/>
      <c r="S302" s="191"/>
      <c r="T302" s="191"/>
      <c r="U302" s="191"/>
      <c r="V302" s="191"/>
      <c r="W302" s="191"/>
      <c r="X302" s="191"/>
      <c r="Y302" s="191"/>
      <c r="Z302" s="191"/>
    </row>
    <row r="303" spans="1:26">
      <c r="A303" s="191"/>
      <c r="B303" s="191"/>
      <c r="C303" s="191"/>
      <c r="D303" s="191"/>
      <c r="E303" s="191"/>
      <c r="F303" s="191"/>
      <c r="G303" s="191"/>
      <c r="H303" s="191"/>
      <c r="I303" s="191"/>
      <c r="J303" s="191"/>
      <c r="K303" s="191"/>
      <c r="L303" s="191"/>
      <c r="M303" s="191"/>
      <c r="N303" s="191"/>
      <c r="O303" s="191"/>
      <c r="P303" s="191"/>
      <c r="Q303" s="191"/>
      <c r="R303" s="191"/>
      <c r="S303" s="191"/>
      <c r="T303" s="191"/>
      <c r="U303" s="191"/>
      <c r="V303" s="191"/>
      <c r="W303" s="191"/>
      <c r="X303" s="191"/>
      <c r="Y303" s="191"/>
      <c r="Z303" s="191"/>
    </row>
    <row r="304" spans="1:26">
      <c r="A304" s="191"/>
      <c r="B304" s="191"/>
      <c r="C304" s="191"/>
      <c r="D304" s="191"/>
      <c r="E304" s="191"/>
      <c r="F304" s="191"/>
      <c r="G304" s="191"/>
      <c r="H304" s="191"/>
      <c r="I304" s="191"/>
      <c r="J304" s="191"/>
      <c r="K304" s="191"/>
      <c r="L304" s="191"/>
      <c r="M304" s="191"/>
      <c r="N304" s="191"/>
      <c r="O304" s="191"/>
      <c r="P304" s="191"/>
      <c r="Q304" s="191"/>
      <c r="R304" s="191"/>
      <c r="S304" s="191"/>
      <c r="T304" s="191"/>
      <c r="U304" s="191"/>
      <c r="V304" s="191"/>
      <c r="W304" s="191"/>
      <c r="X304" s="191"/>
      <c r="Y304" s="191"/>
      <c r="Z304" s="191"/>
    </row>
    <row r="305" spans="1:26">
      <c r="A305" s="191"/>
      <c r="B305" s="191"/>
      <c r="C305" s="191"/>
      <c r="D305" s="191"/>
      <c r="E305" s="191"/>
      <c r="F305" s="191"/>
      <c r="G305" s="191"/>
      <c r="H305" s="191"/>
      <c r="I305" s="191"/>
      <c r="J305" s="191"/>
      <c r="K305" s="191"/>
      <c r="L305" s="191"/>
      <c r="M305" s="191"/>
      <c r="N305" s="191"/>
      <c r="O305" s="191"/>
      <c r="P305" s="191"/>
      <c r="Q305" s="191"/>
      <c r="R305" s="191"/>
      <c r="S305" s="191"/>
      <c r="T305" s="191"/>
      <c r="U305" s="191"/>
      <c r="V305" s="191"/>
      <c r="W305" s="191"/>
      <c r="X305" s="191"/>
      <c r="Y305" s="191"/>
      <c r="Z305" s="191"/>
    </row>
    <row r="306" spans="1:26">
      <c r="A306" s="191"/>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row>
    <row r="307" spans="1:26">
      <c r="A307" s="191"/>
      <c r="B307" s="191"/>
      <c r="C307" s="191"/>
      <c r="D307" s="191"/>
      <c r="E307" s="191"/>
      <c r="F307" s="191"/>
      <c r="G307" s="191"/>
      <c r="H307" s="191"/>
      <c r="I307" s="191"/>
      <c r="J307" s="191"/>
      <c r="K307" s="191"/>
      <c r="L307" s="191"/>
      <c r="M307" s="191"/>
      <c r="N307" s="191"/>
      <c r="O307" s="191"/>
      <c r="P307" s="191"/>
      <c r="Q307" s="191"/>
      <c r="R307" s="191"/>
      <c r="S307" s="191"/>
      <c r="T307" s="191"/>
      <c r="U307" s="191"/>
      <c r="V307" s="191"/>
      <c r="W307" s="191"/>
      <c r="X307" s="191"/>
      <c r="Y307" s="191"/>
      <c r="Z307" s="191"/>
    </row>
    <row r="308" spans="1:26">
      <c r="A308" s="191"/>
      <c r="B308" s="191"/>
      <c r="C308" s="191"/>
      <c r="D308" s="191"/>
      <c r="E308" s="191"/>
      <c r="F308" s="191"/>
      <c r="G308" s="191"/>
      <c r="H308" s="191"/>
      <c r="I308" s="191"/>
      <c r="J308" s="191"/>
      <c r="K308" s="191"/>
      <c r="L308" s="191"/>
      <c r="M308" s="191"/>
      <c r="N308" s="191"/>
      <c r="O308" s="191"/>
      <c r="P308" s="191"/>
      <c r="Q308" s="191"/>
      <c r="R308" s="191"/>
      <c r="S308" s="191"/>
      <c r="T308" s="191"/>
      <c r="U308" s="191"/>
      <c r="V308" s="191"/>
      <c r="W308" s="191"/>
      <c r="X308" s="191"/>
      <c r="Y308" s="191"/>
      <c r="Z308" s="191"/>
    </row>
    <row r="309" spans="1:26">
      <c r="A309" s="191"/>
      <c r="B309" s="191"/>
      <c r="C309" s="191"/>
      <c r="D309" s="191"/>
      <c r="E309" s="191"/>
      <c r="F309" s="191"/>
      <c r="G309" s="191"/>
      <c r="H309" s="191"/>
      <c r="I309" s="191"/>
      <c r="J309" s="191"/>
      <c r="K309" s="191"/>
      <c r="L309" s="191"/>
      <c r="M309" s="191"/>
      <c r="N309" s="191"/>
      <c r="O309" s="191"/>
      <c r="P309" s="191"/>
      <c r="Q309" s="191"/>
      <c r="R309" s="191"/>
      <c r="S309" s="191"/>
      <c r="T309" s="191"/>
      <c r="U309" s="191"/>
      <c r="V309" s="191"/>
      <c r="W309" s="191"/>
      <c r="X309" s="191"/>
      <c r="Y309" s="191"/>
      <c r="Z309" s="191"/>
    </row>
    <row r="310" spans="1:26">
      <c r="A310" s="191"/>
      <c r="B310" s="191"/>
      <c r="C310" s="191"/>
      <c r="D310" s="191"/>
      <c r="E310" s="191"/>
      <c r="F310" s="191"/>
      <c r="G310" s="191"/>
      <c r="H310" s="191"/>
      <c r="I310" s="191"/>
      <c r="J310" s="191"/>
      <c r="K310" s="191"/>
      <c r="L310" s="191"/>
      <c r="M310" s="191"/>
      <c r="N310" s="191"/>
      <c r="O310" s="191"/>
      <c r="P310" s="191"/>
      <c r="Q310" s="191"/>
      <c r="R310" s="191"/>
      <c r="S310" s="191"/>
      <c r="T310" s="191"/>
      <c r="U310" s="191"/>
      <c r="V310" s="191"/>
      <c r="W310" s="191"/>
      <c r="X310" s="191"/>
      <c r="Y310" s="191"/>
      <c r="Z310" s="191"/>
    </row>
    <row r="311" spans="1:26">
      <c r="A311" s="191"/>
      <c r="B311" s="191"/>
      <c r="C311" s="191"/>
      <c r="D311" s="191"/>
      <c r="E311" s="191"/>
      <c r="F311" s="191"/>
      <c r="G311" s="191"/>
      <c r="H311" s="191"/>
      <c r="I311" s="191"/>
      <c r="J311" s="191"/>
      <c r="K311" s="191"/>
      <c r="L311" s="191"/>
      <c r="M311" s="191"/>
      <c r="N311" s="191"/>
      <c r="O311" s="191"/>
      <c r="P311" s="191"/>
      <c r="Q311" s="191"/>
      <c r="R311" s="191"/>
      <c r="S311" s="191"/>
      <c r="T311" s="191"/>
      <c r="U311" s="191"/>
      <c r="V311" s="191"/>
      <c r="W311" s="191"/>
      <c r="X311" s="191"/>
      <c r="Y311" s="191"/>
      <c r="Z311" s="191"/>
    </row>
    <row r="312" spans="1:26">
      <c r="A312" s="191"/>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row>
    <row r="313" spans="1:26">
      <c r="A313" s="191"/>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row>
    <row r="314" spans="1:26">
      <c r="A314" s="191"/>
      <c r="B314" s="191"/>
      <c r="C314" s="191"/>
      <c r="D314" s="191"/>
      <c r="E314" s="191"/>
      <c r="F314" s="191"/>
      <c r="G314" s="191"/>
      <c r="H314" s="191"/>
      <c r="I314" s="191"/>
      <c r="J314" s="191"/>
      <c r="K314" s="191"/>
      <c r="L314" s="191"/>
      <c r="M314" s="191"/>
      <c r="N314" s="191"/>
      <c r="O314" s="191"/>
      <c r="P314" s="191"/>
      <c r="Q314" s="191"/>
      <c r="R314" s="191"/>
      <c r="S314" s="191"/>
      <c r="T314" s="191"/>
      <c r="U314" s="191"/>
      <c r="V314" s="191"/>
      <c r="W314" s="191"/>
      <c r="X314" s="191"/>
      <c r="Y314" s="191"/>
      <c r="Z314" s="191"/>
    </row>
    <row r="315" spans="1:26">
      <c r="A315" s="191"/>
      <c r="B315" s="191"/>
      <c r="C315" s="191"/>
      <c r="D315" s="191"/>
      <c r="E315" s="191"/>
      <c r="F315" s="191"/>
      <c r="G315" s="191"/>
      <c r="H315" s="191"/>
      <c r="I315" s="191"/>
      <c r="J315" s="191"/>
      <c r="K315" s="191"/>
      <c r="L315" s="191"/>
      <c r="M315" s="191"/>
      <c r="N315" s="191"/>
      <c r="O315" s="191"/>
      <c r="P315" s="191"/>
      <c r="Q315" s="191"/>
      <c r="R315" s="191"/>
      <c r="S315" s="191"/>
      <c r="T315" s="191"/>
      <c r="U315" s="191"/>
      <c r="V315" s="191"/>
      <c r="W315" s="191"/>
      <c r="X315" s="191"/>
      <c r="Y315" s="191"/>
      <c r="Z315" s="191"/>
    </row>
    <row r="316" spans="1:26">
      <c r="A316" s="191"/>
      <c r="B316" s="191"/>
      <c r="C316" s="191"/>
      <c r="D316" s="191"/>
      <c r="E316" s="191"/>
      <c r="F316" s="191"/>
      <c r="G316" s="191"/>
      <c r="H316" s="191"/>
      <c r="I316" s="191"/>
      <c r="J316" s="191"/>
      <c r="K316" s="191"/>
      <c r="L316" s="191"/>
      <c r="M316" s="191"/>
      <c r="N316" s="191"/>
      <c r="O316" s="191"/>
      <c r="P316" s="191"/>
      <c r="Q316" s="191"/>
      <c r="R316" s="191"/>
      <c r="S316" s="191"/>
      <c r="T316" s="191"/>
      <c r="U316" s="191"/>
      <c r="V316" s="191"/>
      <c r="W316" s="191"/>
      <c r="X316" s="191"/>
      <c r="Y316" s="191"/>
      <c r="Z316" s="191"/>
    </row>
    <row r="317" spans="1:26">
      <c r="A317" s="191"/>
      <c r="B317" s="191"/>
      <c r="C317" s="191"/>
      <c r="D317" s="191"/>
      <c r="E317" s="191"/>
      <c r="F317" s="191"/>
      <c r="G317" s="191"/>
      <c r="H317" s="191"/>
      <c r="I317" s="191"/>
      <c r="J317" s="191"/>
      <c r="K317" s="191"/>
      <c r="L317" s="191"/>
      <c r="M317" s="191"/>
      <c r="N317" s="191"/>
      <c r="O317" s="191"/>
      <c r="P317" s="191"/>
      <c r="Q317" s="191"/>
      <c r="R317" s="191"/>
      <c r="S317" s="191"/>
      <c r="T317" s="191"/>
      <c r="U317" s="191"/>
      <c r="V317" s="191"/>
      <c r="W317" s="191"/>
      <c r="X317" s="191"/>
      <c r="Y317" s="191"/>
      <c r="Z317" s="191"/>
    </row>
    <row r="318" spans="1:26">
      <c r="A318" s="191"/>
      <c r="B318" s="191"/>
      <c r="C318" s="191"/>
      <c r="D318" s="191"/>
      <c r="E318" s="191"/>
      <c r="F318" s="191"/>
      <c r="G318" s="191"/>
      <c r="H318" s="191"/>
      <c r="I318" s="191"/>
      <c r="J318" s="191"/>
      <c r="K318" s="191"/>
      <c r="L318" s="191"/>
      <c r="M318" s="191"/>
      <c r="N318" s="191"/>
      <c r="O318" s="191"/>
      <c r="P318" s="191"/>
      <c r="Q318" s="191"/>
      <c r="R318" s="191"/>
      <c r="S318" s="191"/>
      <c r="T318" s="191"/>
      <c r="U318" s="191"/>
      <c r="V318" s="191"/>
      <c r="W318" s="191"/>
      <c r="X318" s="191"/>
      <c r="Y318" s="191"/>
      <c r="Z318" s="191"/>
    </row>
    <row r="319" spans="1:26">
      <c r="A319" s="191"/>
      <c r="B319" s="191"/>
      <c r="C319" s="191"/>
      <c r="D319" s="191"/>
      <c r="E319" s="191"/>
      <c r="F319" s="191"/>
      <c r="G319" s="191"/>
      <c r="H319" s="191"/>
      <c r="I319" s="191"/>
      <c r="J319" s="191"/>
      <c r="K319" s="191"/>
      <c r="L319" s="191"/>
      <c r="M319" s="191"/>
      <c r="N319" s="191"/>
      <c r="O319" s="191"/>
      <c r="P319" s="191"/>
      <c r="Q319" s="191"/>
      <c r="R319" s="191"/>
      <c r="S319" s="191"/>
      <c r="T319" s="191"/>
      <c r="U319" s="191"/>
      <c r="V319" s="191"/>
      <c r="W319" s="191"/>
      <c r="X319" s="191"/>
      <c r="Y319" s="191"/>
      <c r="Z319" s="191"/>
    </row>
    <row r="320" spans="1:26">
      <c r="A320" s="191"/>
      <c r="B320" s="191"/>
      <c r="C320" s="191"/>
      <c r="D320" s="191"/>
      <c r="E320" s="191"/>
      <c r="F320" s="191"/>
      <c r="G320" s="191"/>
      <c r="H320" s="191"/>
      <c r="I320" s="191"/>
      <c r="J320" s="191"/>
      <c r="K320" s="191"/>
      <c r="L320" s="191"/>
      <c r="M320" s="191"/>
      <c r="N320" s="191"/>
      <c r="O320" s="191"/>
      <c r="P320" s="191"/>
      <c r="Q320" s="191"/>
      <c r="R320" s="191"/>
      <c r="S320" s="191"/>
      <c r="T320" s="191"/>
      <c r="U320" s="191"/>
      <c r="V320" s="191"/>
      <c r="W320" s="191"/>
      <c r="X320" s="191"/>
      <c r="Y320" s="191"/>
      <c r="Z320" s="191"/>
    </row>
    <row r="321" spans="1:26">
      <c r="A321" s="191"/>
      <c r="B321" s="191"/>
      <c r="C321" s="191"/>
      <c r="D321" s="191"/>
      <c r="E321" s="191"/>
      <c r="F321" s="191"/>
      <c r="G321" s="191"/>
      <c r="H321" s="191"/>
      <c r="I321" s="191"/>
      <c r="J321" s="191"/>
      <c r="K321" s="191"/>
      <c r="L321" s="191"/>
      <c r="M321" s="191"/>
      <c r="N321" s="191"/>
      <c r="O321" s="191"/>
      <c r="P321" s="191"/>
      <c r="Q321" s="191"/>
      <c r="R321" s="191"/>
      <c r="S321" s="191"/>
      <c r="T321" s="191"/>
      <c r="U321" s="191"/>
      <c r="V321" s="191"/>
      <c r="W321" s="191"/>
      <c r="X321" s="191"/>
      <c r="Y321" s="191"/>
      <c r="Z321" s="191"/>
    </row>
    <row r="322" spans="1:26">
      <c r="A322" s="191"/>
      <c r="B322" s="191"/>
      <c r="C322" s="191"/>
      <c r="D322" s="191"/>
      <c r="E322" s="191"/>
      <c r="F322" s="191"/>
      <c r="G322" s="191"/>
      <c r="H322" s="191"/>
      <c r="I322" s="191"/>
      <c r="J322" s="191"/>
      <c r="K322" s="191"/>
      <c r="L322" s="191"/>
      <c r="M322" s="191"/>
      <c r="N322" s="191"/>
      <c r="O322" s="191"/>
      <c r="P322" s="191"/>
      <c r="Q322" s="191"/>
      <c r="R322" s="191"/>
      <c r="S322" s="191"/>
      <c r="T322" s="191"/>
      <c r="U322" s="191"/>
      <c r="V322" s="191"/>
      <c r="W322" s="191"/>
      <c r="X322" s="191"/>
      <c r="Y322" s="191"/>
      <c r="Z322" s="191"/>
    </row>
    <row r="323" spans="1:26">
      <c r="A323" s="191"/>
      <c r="B323" s="191"/>
      <c r="C323" s="191"/>
      <c r="D323" s="191"/>
      <c r="E323" s="191"/>
      <c r="F323" s="191"/>
      <c r="G323" s="191"/>
      <c r="H323" s="191"/>
      <c r="I323" s="191"/>
      <c r="J323" s="191"/>
      <c r="K323" s="191"/>
      <c r="L323" s="191"/>
      <c r="M323" s="191"/>
      <c r="N323" s="191"/>
      <c r="O323" s="191"/>
      <c r="P323" s="191"/>
      <c r="Q323" s="191"/>
      <c r="R323" s="191"/>
      <c r="S323" s="191"/>
      <c r="T323" s="191"/>
      <c r="U323" s="191"/>
      <c r="V323" s="191"/>
      <c r="W323" s="191"/>
      <c r="X323" s="191"/>
      <c r="Y323" s="191"/>
      <c r="Z323" s="191"/>
    </row>
    <row r="324" spans="1:26">
      <c r="A324" s="191"/>
      <c r="B324" s="191"/>
      <c r="C324" s="191"/>
      <c r="D324" s="191"/>
      <c r="E324" s="191"/>
      <c r="F324" s="191"/>
      <c r="G324" s="191"/>
      <c r="H324" s="191"/>
      <c r="I324" s="191"/>
      <c r="J324" s="191"/>
      <c r="K324" s="191"/>
      <c r="L324" s="191"/>
      <c r="M324" s="191"/>
      <c r="N324" s="191"/>
      <c r="O324" s="191"/>
      <c r="P324" s="191"/>
      <c r="Q324" s="191"/>
      <c r="R324" s="191"/>
      <c r="S324" s="191"/>
      <c r="T324" s="191"/>
      <c r="U324" s="191"/>
      <c r="V324" s="191"/>
      <c r="W324" s="191"/>
      <c r="X324" s="191"/>
      <c r="Y324" s="191"/>
      <c r="Z324" s="191"/>
    </row>
    <row r="325" spans="1:26">
      <c r="A325" s="191"/>
      <c r="B325" s="191"/>
      <c r="C325" s="191"/>
      <c r="D325" s="191"/>
      <c r="E325" s="191"/>
      <c r="F325" s="191"/>
      <c r="G325" s="191"/>
      <c r="H325" s="191"/>
      <c r="I325" s="191"/>
      <c r="J325" s="191"/>
      <c r="K325" s="191"/>
      <c r="L325" s="191"/>
      <c r="M325" s="191"/>
      <c r="N325" s="191"/>
      <c r="O325" s="191"/>
      <c r="P325" s="191"/>
      <c r="Q325" s="191"/>
      <c r="R325" s="191"/>
      <c r="S325" s="191"/>
      <c r="T325" s="191"/>
      <c r="U325" s="191"/>
      <c r="V325" s="191"/>
      <c r="W325" s="191"/>
      <c r="X325" s="191"/>
      <c r="Y325" s="191"/>
      <c r="Z325" s="191"/>
    </row>
    <row r="326" spans="1:26">
      <c r="A326" s="191"/>
      <c r="B326" s="191"/>
      <c r="C326" s="191"/>
      <c r="D326" s="191"/>
      <c r="E326" s="191"/>
      <c r="F326" s="191"/>
      <c r="G326" s="191"/>
      <c r="H326" s="191"/>
      <c r="I326" s="191"/>
      <c r="J326" s="191"/>
      <c r="K326" s="191"/>
      <c r="L326" s="191"/>
      <c r="M326" s="191"/>
      <c r="N326" s="191"/>
      <c r="O326" s="191"/>
      <c r="P326" s="191"/>
      <c r="Q326" s="191"/>
      <c r="R326" s="191"/>
      <c r="S326" s="191"/>
      <c r="T326" s="191"/>
      <c r="U326" s="191"/>
      <c r="V326" s="191"/>
      <c r="W326" s="191"/>
      <c r="X326" s="191"/>
      <c r="Y326" s="191"/>
      <c r="Z326" s="191"/>
    </row>
    <row r="327" spans="1:26">
      <c r="A327" s="191"/>
      <c r="B327" s="191"/>
      <c r="C327" s="191"/>
      <c r="D327" s="191"/>
      <c r="E327" s="191"/>
      <c r="F327" s="191"/>
      <c r="G327" s="191"/>
      <c r="H327" s="191"/>
      <c r="I327" s="191"/>
      <c r="J327" s="191"/>
      <c r="K327" s="191"/>
      <c r="L327" s="191"/>
      <c r="M327" s="191"/>
      <c r="N327" s="191"/>
      <c r="O327" s="191"/>
      <c r="P327" s="191"/>
      <c r="Q327" s="191"/>
      <c r="R327" s="191"/>
      <c r="S327" s="191"/>
      <c r="T327" s="191"/>
      <c r="U327" s="191"/>
      <c r="V327" s="191"/>
      <c r="W327" s="191"/>
      <c r="X327" s="191"/>
      <c r="Y327" s="191"/>
      <c r="Z327" s="191"/>
    </row>
    <row r="328" spans="1:26">
      <c r="A328" s="191"/>
      <c r="B328" s="191"/>
      <c r="C328" s="191"/>
      <c r="D328" s="191"/>
      <c r="E328" s="191"/>
      <c r="F328" s="191"/>
      <c r="G328" s="191"/>
      <c r="H328" s="191"/>
      <c r="I328" s="191"/>
      <c r="J328" s="191"/>
      <c r="K328" s="191"/>
      <c r="L328" s="191"/>
      <c r="M328" s="191"/>
      <c r="N328" s="191"/>
      <c r="O328" s="191"/>
      <c r="P328" s="191"/>
      <c r="Q328" s="191"/>
      <c r="R328" s="191"/>
      <c r="S328" s="191"/>
      <c r="T328" s="191"/>
      <c r="U328" s="191"/>
      <c r="V328" s="191"/>
      <c r="W328" s="191"/>
      <c r="X328" s="191"/>
      <c r="Y328" s="191"/>
      <c r="Z328" s="191"/>
    </row>
    <row r="329" spans="1:26">
      <c r="A329" s="191"/>
      <c r="B329" s="191"/>
      <c r="C329" s="191"/>
      <c r="D329" s="191"/>
      <c r="E329" s="191"/>
      <c r="F329" s="191"/>
      <c r="G329" s="191"/>
      <c r="H329" s="191"/>
      <c r="I329" s="191"/>
      <c r="J329" s="191"/>
      <c r="K329" s="191"/>
      <c r="L329" s="191"/>
      <c r="M329" s="191"/>
      <c r="N329" s="191"/>
      <c r="O329" s="191"/>
      <c r="P329" s="191"/>
      <c r="Q329" s="191"/>
      <c r="R329" s="191"/>
      <c r="S329" s="191"/>
      <c r="T329" s="191"/>
      <c r="U329" s="191"/>
      <c r="V329" s="191"/>
      <c r="W329" s="191"/>
      <c r="X329" s="191"/>
      <c r="Y329" s="191"/>
      <c r="Z329" s="191"/>
    </row>
    <row r="330" spans="1:26">
      <c r="A330" s="191"/>
      <c r="B330" s="191"/>
      <c r="C330" s="191"/>
      <c r="D330" s="191"/>
      <c r="E330" s="191"/>
      <c r="F330" s="191"/>
      <c r="G330" s="191"/>
      <c r="H330" s="191"/>
      <c r="I330" s="191"/>
      <c r="J330" s="191"/>
      <c r="K330" s="191"/>
      <c r="L330" s="191"/>
      <c r="M330" s="191"/>
      <c r="N330" s="191"/>
      <c r="O330" s="191"/>
      <c r="P330" s="191"/>
      <c r="Q330" s="191"/>
      <c r="R330" s="191"/>
      <c r="S330" s="191"/>
      <c r="T330" s="191"/>
      <c r="U330" s="191"/>
      <c r="V330" s="191"/>
      <c r="W330" s="191"/>
      <c r="X330" s="191"/>
      <c r="Y330" s="191"/>
      <c r="Z330" s="191"/>
    </row>
    <row r="331" spans="1:26">
      <c r="A331" s="191"/>
      <c r="B331" s="191"/>
      <c r="C331" s="191"/>
      <c r="D331" s="191"/>
      <c r="E331" s="191"/>
      <c r="F331" s="191"/>
      <c r="G331" s="191"/>
      <c r="H331" s="191"/>
      <c r="I331" s="191"/>
      <c r="J331" s="191"/>
      <c r="K331" s="191"/>
      <c r="L331" s="191"/>
      <c r="M331" s="191"/>
      <c r="N331" s="191"/>
      <c r="O331" s="191"/>
      <c r="P331" s="191"/>
      <c r="Q331" s="191"/>
      <c r="R331" s="191"/>
      <c r="S331" s="191"/>
      <c r="T331" s="191"/>
      <c r="U331" s="191"/>
      <c r="V331" s="191"/>
      <c r="W331" s="191"/>
      <c r="X331" s="191"/>
      <c r="Y331" s="191"/>
      <c r="Z331" s="191"/>
    </row>
    <row r="332" spans="1:26">
      <c r="A332" s="191"/>
      <c r="B332" s="191"/>
      <c r="C332" s="191"/>
      <c r="D332" s="191"/>
      <c r="E332" s="191"/>
      <c r="F332" s="191"/>
      <c r="G332" s="191"/>
      <c r="H332" s="191"/>
      <c r="I332" s="191"/>
      <c r="J332" s="191"/>
      <c r="K332" s="191"/>
      <c r="L332" s="191"/>
      <c r="M332" s="191"/>
      <c r="N332" s="191"/>
      <c r="O332" s="191"/>
      <c r="P332" s="191"/>
      <c r="Q332" s="191"/>
      <c r="R332" s="191"/>
      <c r="S332" s="191"/>
      <c r="T332" s="191"/>
      <c r="U332" s="191"/>
      <c r="V332" s="191"/>
      <c r="W332" s="191"/>
      <c r="X332" s="191"/>
      <c r="Y332" s="191"/>
      <c r="Z332" s="191"/>
    </row>
    <row r="333" spans="1:26">
      <c r="A333" s="191"/>
      <c r="B333" s="191"/>
      <c r="C333" s="191"/>
      <c r="D333" s="191"/>
      <c r="E333" s="191"/>
      <c r="F333" s="191"/>
      <c r="G333" s="191"/>
      <c r="H333" s="191"/>
      <c r="I333" s="191"/>
      <c r="J333" s="191"/>
      <c r="K333" s="191"/>
      <c r="L333" s="191"/>
      <c r="M333" s="191"/>
      <c r="N333" s="191"/>
      <c r="O333" s="191"/>
      <c r="P333" s="191"/>
      <c r="Q333" s="191"/>
      <c r="R333" s="191"/>
      <c r="S333" s="191"/>
      <c r="T333" s="191"/>
      <c r="U333" s="191"/>
      <c r="V333" s="191"/>
      <c r="W333" s="191"/>
      <c r="X333" s="191"/>
      <c r="Y333" s="191"/>
      <c r="Z333" s="191"/>
    </row>
    <row r="334" spans="1:26">
      <c r="A334" s="191"/>
      <c r="B334" s="191"/>
      <c r="C334" s="191"/>
      <c r="D334" s="191"/>
      <c r="E334" s="191"/>
      <c r="F334" s="191"/>
      <c r="G334" s="191"/>
      <c r="H334" s="191"/>
      <c r="I334" s="191"/>
      <c r="J334" s="191"/>
      <c r="K334" s="191"/>
      <c r="L334" s="191"/>
      <c r="M334" s="191"/>
      <c r="N334" s="191"/>
      <c r="O334" s="191"/>
      <c r="P334" s="191"/>
      <c r="Q334" s="191"/>
      <c r="R334" s="191"/>
      <c r="S334" s="191"/>
      <c r="T334" s="191"/>
      <c r="U334" s="191"/>
      <c r="V334" s="191"/>
      <c r="W334" s="191"/>
      <c r="X334" s="191"/>
      <c r="Y334" s="191"/>
      <c r="Z334" s="191"/>
    </row>
    <row r="335" spans="1:26">
      <c r="A335" s="191"/>
      <c r="B335" s="191"/>
      <c r="C335" s="191"/>
      <c r="D335" s="191"/>
      <c r="E335" s="191"/>
      <c r="F335" s="191"/>
      <c r="G335" s="191"/>
      <c r="H335" s="191"/>
      <c r="I335" s="191"/>
      <c r="J335" s="191"/>
      <c r="K335" s="191"/>
      <c r="L335" s="191"/>
      <c r="M335" s="191"/>
      <c r="N335" s="191"/>
      <c r="O335" s="191"/>
      <c r="P335" s="191"/>
      <c r="Q335" s="191"/>
      <c r="R335" s="191"/>
      <c r="S335" s="191"/>
      <c r="T335" s="191"/>
      <c r="U335" s="191"/>
      <c r="V335" s="191"/>
      <c r="W335" s="191"/>
      <c r="X335" s="191"/>
      <c r="Y335" s="191"/>
      <c r="Z335" s="191"/>
    </row>
    <row r="336" spans="1:26">
      <c r="A336" s="191"/>
      <c r="B336" s="191"/>
      <c r="C336" s="191"/>
      <c r="D336" s="191"/>
      <c r="E336" s="191"/>
      <c r="F336" s="191"/>
      <c r="G336" s="191"/>
      <c r="H336" s="191"/>
      <c r="I336" s="191"/>
      <c r="J336" s="191"/>
      <c r="K336" s="191"/>
      <c r="L336" s="191"/>
      <c r="M336" s="191"/>
      <c r="N336" s="191"/>
      <c r="O336" s="191"/>
      <c r="P336" s="191"/>
      <c r="Q336" s="191"/>
      <c r="R336" s="191"/>
      <c r="S336" s="191"/>
      <c r="T336" s="191"/>
      <c r="U336" s="191"/>
      <c r="V336" s="191"/>
      <c r="W336" s="191"/>
      <c r="X336" s="191"/>
      <c r="Y336" s="191"/>
      <c r="Z336" s="191"/>
    </row>
    <row r="337" spans="1:26">
      <c r="A337" s="191"/>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row>
    <row r="338" spans="1:26">
      <c r="A338" s="191"/>
      <c r="B338" s="191"/>
      <c r="C338" s="191"/>
      <c r="D338" s="191"/>
      <c r="E338" s="191"/>
      <c r="F338" s="191"/>
      <c r="G338" s="191"/>
      <c r="H338" s="191"/>
      <c r="I338" s="191"/>
      <c r="J338" s="191"/>
      <c r="K338" s="191"/>
      <c r="L338" s="191"/>
      <c r="M338" s="191"/>
      <c r="N338" s="191"/>
      <c r="O338" s="191"/>
      <c r="P338" s="191"/>
      <c r="Q338" s="191"/>
      <c r="R338" s="191"/>
      <c r="S338" s="191"/>
      <c r="T338" s="191"/>
      <c r="U338" s="191"/>
      <c r="V338" s="191"/>
      <c r="W338" s="191"/>
      <c r="X338" s="191"/>
      <c r="Y338" s="191"/>
      <c r="Z338" s="191"/>
    </row>
    <row r="339" spans="1:26">
      <c r="A339" s="191"/>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row>
    <row r="340" spans="1:26">
      <c r="A340" s="191"/>
      <c r="B340" s="191"/>
      <c r="C340" s="191"/>
      <c r="D340" s="191"/>
      <c r="E340" s="191"/>
      <c r="F340" s="191"/>
      <c r="G340" s="191"/>
      <c r="H340" s="191"/>
      <c r="I340" s="191"/>
      <c r="J340" s="191"/>
      <c r="K340" s="191"/>
      <c r="L340" s="191"/>
      <c r="M340" s="191"/>
      <c r="N340" s="191"/>
      <c r="O340" s="191"/>
      <c r="P340" s="191"/>
      <c r="Q340" s="191"/>
      <c r="R340" s="191"/>
      <c r="S340" s="191"/>
      <c r="T340" s="191"/>
      <c r="U340" s="191"/>
      <c r="V340" s="191"/>
      <c r="W340" s="191"/>
      <c r="X340" s="191"/>
      <c r="Y340" s="191"/>
      <c r="Z340" s="191"/>
    </row>
    <row r="341" spans="1:26">
      <c r="A341" s="191"/>
      <c r="B341" s="191"/>
      <c r="C341" s="191"/>
      <c r="D341" s="191"/>
      <c r="E341" s="191"/>
      <c r="F341" s="191"/>
      <c r="G341" s="191"/>
      <c r="H341" s="191"/>
      <c r="I341" s="191"/>
      <c r="J341" s="191"/>
      <c r="K341" s="191"/>
      <c r="L341" s="191"/>
      <c r="M341" s="191"/>
      <c r="N341" s="191"/>
      <c r="O341" s="191"/>
      <c r="P341" s="191"/>
      <c r="Q341" s="191"/>
      <c r="R341" s="191"/>
      <c r="S341" s="191"/>
      <c r="T341" s="191"/>
      <c r="U341" s="191"/>
      <c r="V341" s="191"/>
      <c r="W341" s="191"/>
      <c r="X341" s="191"/>
      <c r="Y341" s="191"/>
      <c r="Z341" s="191"/>
    </row>
    <row r="342" spans="1:26">
      <c r="A342" s="191"/>
      <c r="B342" s="191"/>
      <c r="C342" s="191"/>
      <c r="D342" s="191"/>
      <c r="E342" s="191"/>
      <c r="F342" s="191"/>
      <c r="G342" s="191"/>
      <c r="H342" s="191"/>
      <c r="I342" s="191"/>
      <c r="J342" s="191"/>
      <c r="K342" s="191"/>
      <c r="L342" s="191"/>
      <c r="M342" s="191"/>
      <c r="N342" s="191"/>
      <c r="O342" s="191"/>
      <c r="P342" s="191"/>
      <c r="Q342" s="191"/>
      <c r="R342" s="191"/>
      <c r="S342" s="191"/>
      <c r="T342" s="191"/>
      <c r="U342" s="191"/>
      <c r="V342" s="191"/>
      <c r="W342" s="191"/>
      <c r="X342" s="191"/>
      <c r="Y342" s="191"/>
      <c r="Z342" s="191"/>
    </row>
    <row r="343" spans="1:26">
      <c r="A343" s="191"/>
      <c r="B343" s="191"/>
      <c r="C343" s="191"/>
      <c r="D343" s="191"/>
      <c r="E343" s="191"/>
      <c r="F343" s="191"/>
      <c r="G343" s="191"/>
      <c r="H343" s="191"/>
      <c r="I343" s="191"/>
      <c r="J343" s="191"/>
      <c r="K343" s="191"/>
      <c r="L343" s="191"/>
      <c r="M343" s="191"/>
      <c r="N343" s="191"/>
      <c r="O343" s="191"/>
      <c r="P343" s="191"/>
      <c r="Q343" s="191"/>
      <c r="R343" s="191"/>
      <c r="S343" s="191"/>
      <c r="T343" s="191"/>
      <c r="U343" s="191"/>
      <c r="V343" s="191"/>
      <c r="W343" s="191"/>
      <c r="X343" s="191"/>
      <c r="Y343" s="191"/>
      <c r="Z343" s="191"/>
    </row>
    <row r="344" spans="1:26">
      <c r="A344" s="191"/>
      <c r="B344" s="191"/>
      <c r="C344" s="191"/>
      <c r="D344" s="191"/>
      <c r="E344" s="191"/>
      <c r="F344" s="191"/>
      <c r="G344" s="191"/>
      <c r="H344" s="191"/>
      <c r="I344" s="191"/>
      <c r="J344" s="191"/>
      <c r="K344" s="191"/>
      <c r="L344" s="191"/>
      <c r="M344" s="191"/>
      <c r="N344" s="191"/>
      <c r="O344" s="191"/>
      <c r="P344" s="191"/>
      <c r="Q344" s="191"/>
      <c r="R344" s="191"/>
      <c r="S344" s="191"/>
      <c r="T344" s="191"/>
      <c r="U344" s="191"/>
      <c r="V344" s="191"/>
      <c r="W344" s="191"/>
      <c r="X344" s="191"/>
      <c r="Y344" s="191"/>
      <c r="Z344" s="191"/>
    </row>
    <row r="345" spans="1:26">
      <c r="A345" s="191"/>
      <c r="B345" s="191"/>
      <c r="C345" s="191"/>
      <c r="D345" s="191"/>
      <c r="E345" s="191"/>
      <c r="F345" s="191"/>
      <c r="G345" s="191"/>
      <c r="H345" s="191"/>
      <c r="I345" s="191"/>
      <c r="J345" s="191"/>
      <c r="K345" s="191"/>
      <c r="L345" s="191"/>
      <c r="M345" s="191"/>
      <c r="N345" s="191"/>
      <c r="O345" s="191"/>
      <c r="P345" s="191"/>
      <c r="Q345" s="191"/>
      <c r="R345" s="191"/>
      <c r="S345" s="191"/>
      <c r="T345" s="191"/>
      <c r="U345" s="191"/>
      <c r="V345" s="191"/>
      <c r="W345" s="191"/>
      <c r="X345" s="191"/>
      <c r="Y345" s="191"/>
      <c r="Z345" s="191"/>
    </row>
    <row r="346" spans="1:26">
      <c r="A346" s="191"/>
      <c r="B346" s="191"/>
      <c r="C346" s="191"/>
      <c r="D346" s="191"/>
      <c r="E346" s="191"/>
      <c r="F346" s="191"/>
      <c r="G346" s="191"/>
      <c r="H346" s="191"/>
      <c r="I346" s="191"/>
      <c r="J346" s="191"/>
      <c r="K346" s="191"/>
      <c r="L346" s="191"/>
      <c r="M346" s="191"/>
      <c r="N346" s="191"/>
      <c r="O346" s="191"/>
      <c r="P346" s="191"/>
      <c r="Q346" s="191"/>
      <c r="R346" s="191"/>
      <c r="S346" s="191"/>
      <c r="T346" s="191"/>
      <c r="U346" s="191"/>
      <c r="V346" s="191"/>
      <c r="W346" s="191"/>
      <c r="X346" s="191"/>
      <c r="Y346" s="191"/>
      <c r="Z346" s="191"/>
    </row>
    <row r="347" spans="1:26">
      <c r="A347" s="191"/>
      <c r="B347" s="191"/>
      <c r="C347" s="191"/>
      <c r="D347" s="191"/>
      <c r="E347" s="191"/>
      <c r="F347" s="191"/>
      <c r="G347" s="191"/>
      <c r="H347" s="191"/>
      <c r="I347" s="191"/>
      <c r="J347" s="191"/>
      <c r="K347" s="191"/>
      <c r="L347" s="191"/>
      <c r="M347" s="191"/>
      <c r="N347" s="191"/>
      <c r="O347" s="191"/>
      <c r="P347" s="191"/>
      <c r="Q347" s="191"/>
      <c r="R347" s="191"/>
      <c r="S347" s="191"/>
      <c r="T347" s="191"/>
      <c r="U347" s="191"/>
      <c r="V347" s="191"/>
      <c r="W347" s="191"/>
      <c r="X347" s="191"/>
      <c r="Y347" s="191"/>
      <c r="Z347" s="191"/>
    </row>
    <row r="348" spans="1:26">
      <c r="A348" s="191"/>
      <c r="B348" s="191"/>
      <c r="C348" s="191"/>
      <c r="D348" s="191"/>
      <c r="E348" s="191"/>
      <c r="F348" s="191"/>
      <c r="G348" s="191"/>
      <c r="H348" s="191"/>
      <c r="I348" s="191"/>
      <c r="J348" s="191"/>
      <c r="K348" s="191"/>
      <c r="L348" s="191"/>
      <c r="M348" s="191"/>
      <c r="N348" s="191"/>
      <c r="O348" s="191"/>
      <c r="P348" s="191"/>
      <c r="Q348" s="191"/>
      <c r="R348" s="191"/>
      <c r="S348" s="191"/>
      <c r="T348" s="191"/>
      <c r="U348" s="191"/>
      <c r="V348" s="191"/>
      <c r="W348" s="191"/>
      <c r="X348" s="191"/>
      <c r="Y348" s="191"/>
      <c r="Z348" s="191"/>
    </row>
    <row r="349" spans="1:26">
      <c r="A349" s="191"/>
      <c r="B349" s="191"/>
      <c r="C349" s="191"/>
      <c r="D349" s="191"/>
      <c r="E349" s="191"/>
      <c r="F349" s="191"/>
      <c r="G349" s="191"/>
      <c r="H349" s="191"/>
      <c r="I349" s="191"/>
      <c r="J349" s="191"/>
      <c r="K349" s="191"/>
      <c r="L349" s="191"/>
      <c r="M349" s="191"/>
      <c r="N349" s="191"/>
      <c r="O349" s="191"/>
      <c r="P349" s="191"/>
      <c r="Q349" s="191"/>
      <c r="R349" s="191"/>
      <c r="S349" s="191"/>
      <c r="T349" s="191"/>
      <c r="U349" s="191"/>
      <c r="V349" s="191"/>
      <c r="W349" s="191"/>
      <c r="X349" s="191"/>
      <c r="Y349" s="191"/>
      <c r="Z349" s="191"/>
    </row>
    <row r="350" spans="1:26">
      <c r="A350" s="191"/>
      <c r="B350" s="191"/>
      <c r="C350" s="191"/>
      <c r="D350" s="191"/>
      <c r="E350" s="191"/>
      <c r="F350" s="191"/>
      <c r="G350" s="191"/>
      <c r="H350" s="191"/>
      <c r="I350" s="191"/>
      <c r="J350" s="191"/>
      <c r="K350" s="191"/>
      <c r="L350" s="191"/>
      <c r="M350" s="191"/>
      <c r="N350" s="191"/>
      <c r="O350" s="191"/>
      <c r="P350" s="191"/>
      <c r="Q350" s="191"/>
      <c r="R350" s="191"/>
      <c r="S350" s="191"/>
      <c r="T350" s="191"/>
      <c r="U350" s="191"/>
      <c r="V350" s="191"/>
      <c r="W350" s="191"/>
      <c r="X350" s="191"/>
      <c r="Y350" s="191"/>
      <c r="Z350" s="191"/>
    </row>
    <row r="351" spans="1:26">
      <c r="A351" s="191"/>
      <c r="B351" s="191"/>
      <c r="C351" s="191"/>
      <c r="D351" s="191"/>
      <c r="E351" s="191"/>
      <c r="F351" s="191"/>
      <c r="G351" s="191"/>
      <c r="H351" s="191"/>
      <c r="I351" s="191"/>
      <c r="J351" s="191"/>
      <c r="K351" s="191"/>
      <c r="L351" s="191"/>
      <c r="M351" s="191"/>
      <c r="N351" s="191"/>
      <c r="O351" s="191"/>
      <c r="P351" s="191"/>
      <c r="Q351" s="191"/>
      <c r="R351" s="191"/>
      <c r="S351" s="191"/>
      <c r="T351" s="191"/>
      <c r="U351" s="191"/>
      <c r="V351" s="191"/>
      <c r="W351" s="191"/>
      <c r="X351" s="191"/>
      <c r="Y351" s="191"/>
      <c r="Z351" s="191"/>
    </row>
    <row r="352" spans="1:26">
      <c r="A352" s="191"/>
      <c r="B352" s="191"/>
      <c r="C352" s="191"/>
      <c r="D352" s="191"/>
      <c r="E352" s="191"/>
      <c r="F352" s="191"/>
      <c r="G352" s="191"/>
      <c r="H352" s="191"/>
      <c r="I352" s="191"/>
      <c r="J352" s="191"/>
      <c r="K352" s="191"/>
      <c r="L352" s="191"/>
      <c r="M352" s="191"/>
      <c r="N352" s="191"/>
      <c r="O352" s="191"/>
      <c r="P352" s="191"/>
      <c r="Q352" s="191"/>
      <c r="R352" s="191"/>
      <c r="S352" s="191"/>
      <c r="T352" s="191"/>
      <c r="U352" s="191"/>
      <c r="V352" s="191"/>
      <c r="W352" s="191"/>
      <c r="X352" s="191"/>
      <c r="Y352" s="191"/>
      <c r="Z352" s="191"/>
    </row>
    <row r="353" spans="1:26">
      <c r="A353" s="191"/>
      <c r="B353" s="191"/>
      <c r="C353" s="191"/>
      <c r="D353" s="191"/>
      <c r="E353" s="191"/>
      <c r="F353" s="191"/>
      <c r="G353" s="191"/>
      <c r="H353" s="191"/>
      <c r="I353" s="191"/>
      <c r="J353" s="191"/>
      <c r="K353" s="191"/>
      <c r="L353" s="191"/>
      <c r="M353" s="191"/>
      <c r="N353" s="191"/>
      <c r="O353" s="191"/>
      <c r="P353" s="191"/>
      <c r="Q353" s="191"/>
      <c r="R353" s="191"/>
      <c r="S353" s="191"/>
      <c r="T353" s="191"/>
      <c r="U353" s="191"/>
      <c r="V353" s="191"/>
      <c r="W353" s="191"/>
      <c r="X353" s="191"/>
      <c r="Y353" s="191"/>
      <c r="Z353" s="191"/>
    </row>
    <row r="354" spans="1:26">
      <c r="A354" s="191"/>
      <c r="B354" s="191"/>
      <c r="C354" s="191"/>
      <c r="D354" s="191"/>
      <c r="E354" s="191"/>
      <c r="F354" s="191"/>
      <c r="G354" s="191"/>
      <c r="H354" s="191"/>
      <c r="I354" s="191"/>
      <c r="J354" s="191"/>
      <c r="K354" s="191"/>
      <c r="L354" s="191"/>
      <c r="M354" s="191"/>
      <c r="N354" s="191"/>
      <c r="O354" s="191"/>
      <c r="P354" s="191"/>
      <c r="Q354" s="191"/>
      <c r="R354" s="191"/>
      <c r="S354" s="191"/>
      <c r="T354" s="191"/>
      <c r="U354" s="191"/>
      <c r="V354" s="191"/>
      <c r="W354" s="191"/>
      <c r="X354" s="191"/>
      <c r="Y354" s="191"/>
      <c r="Z354" s="191"/>
    </row>
    <row r="355" spans="1:26">
      <c r="A355" s="191"/>
      <c r="B355" s="191"/>
      <c r="C355" s="191"/>
      <c r="D355" s="191"/>
      <c r="E355" s="191"/>
      <c r="F355" s="191"/>
      <c r="G355" s="191"/>
      <c r="H355" s="191"/>
      <c r="I355" s="191"/>
      <c r="J355" s="191"/>
      <c r="K355" s="191"/>
      <c r="L355" s="191"/>
      <c r="M355" s="191"/>
      <c r="N355" s="191"/>
      <c r="O355" s="191"/>
      <c r="P355" s="191"/>
      <c r="Q355" s="191"/>
      <c r="R355" s="191"/>
      <c r="S355" s="191"/>
      <c r="T355" s="191"/>
      <c r="U355" s="191"/>
      <c r="V355" s="191"/>
      <c r="W355" s="191"/>
      <c r="X355" s="191"/>
      <c r="Y355" s="191"/>
      <c r="Z355" s="191"/>
    </row>
    <row r="356" spans="1:26">
      <c r="A356" s="191"/>
      <c r="B356" s="191"/>
      <c r="C356" s="191"/>
      <c r="D356" s="191"/>
      <c r="E356" s="191"/>
      <c r="F356" s="191"/>
      <c r="G356" s="191"/>
      <c r="H356" s="191"/>
      <c r="I356" s="191"/>
      <c r="J356" s="191"/>
      <c r="K356" s="191"/>
      <c r="L356" s="191"/>
      <c r="M356" s="191"/>
      <c r="N356" s="191"/>
      <c r="O356" s="191"/>
      <c r="P356" s="191"/>
      <c r="Q356" s="191"/>
      <c r="R356" s="191"/>
      <c r="S356" s="191"/>
      <c r="T356" s="191"/>
      <c r="U356" s="191"/>
      <c r="V356" s="191"/>
      <c r="W356" s="191"/>
      <c r="X356" s="191"/>
      <c r="Y356" s="191"/>
      <c r="Z356" s="191"/>
    </row>
    <row r="357" spans="1:26">
      <c r="A357" s="191"/>
      <c r="B357" s="191"/>
      <c r="C357" s="191"/>
      <c r="D357" s="191"/>
      <c r="E357" s="191"/>
      <c r="F357" s="191"/>
      <c r="G357" s="191"/>
      <c r="H357" s="191"/>
      <c r="I357" s="191"/>
      <c r="J357" s="191"/>
      <c r="K357" s="191"/>
      <c r="L357" s="191"/>
      <c r="M357" s="191"/>
      <c r="N357" s="191"/>
      <c r="O357" s="191"/>
      <c r="P357" s="191"/>
      <c r="Q357" s="191"/>
      <c r="R357" s="191"/>
      <c r="S357" s="191"/>
      <c r="T357" s="191"/>
      <c r="U357" s="191"/>
      <c r="V357" s="191"/>
      <c r="W357" s="191"/>
      <c r="X357" s="191"/>
      <c r="Y357" s="191"/>
      <c r="Z357" s="191"/>
    </row>
    <row r="358" spans="1:26">
      <c r="A358" s="191"/>
      <c r="B358" s="191"/>
      <c r="C358" s="191"/>
      <c r="D358" s="191"/>
      <c r="E358" s="191"/>
      <c r="F358" s="191"/>
      <c r="G358" s="191"/>
      <c r="H358" s="191"/>
      <c r="I358" s="191"/>
      <c r="J358" s="191"/>
      <c r="K358" s="191"/>
      <c r="L358" s="191"/>
      <c r="M358" s="191"/>
      <c r="N358" s="191"/>
      <c r="O358" s="191"/>
      <c r="P358" s="191"/>
      <c r="Q358" s="191"/>
      <c r="R358" s="191"/>
      <c r="S358" s="191"/>
      <c r="T358" s="191"/>
      <c r="U358" s="191"/>
      <c r="V358" s="191"/>
      <c r="W358" s="191"/>
      <c r="X358" s="191"/>
      <c r="Y358" s="191"/>
      <c r="Z358" s="191"/>
    </row>
    <row r="359" spans="1:26">
      <c r="A359" s="191"/>
      <c r="B359" s="191"/>
      <c r="C359" s="191"/>
      <c r="D359" s="191"/>
      <c r="E359" s="191"/>
      <c r="F359" s="191"/>
      <c r="G359" s="191"/>
      <c r="H359" s="191"/>
      <c r="I359" s="191"/>
      <c r="J359" s="191"/>
      <c r="K359" s="191"/>
      <c r="L359" s="191"/>
      <c r="M359" s="191"/>
      <c r="N359" s="191"/>
      <c r="O359" s="191"/>
      <c r="P359" s="191"/>
      <c r="Q359" s="191"/>
      <c r="R359" s="191"/>
      <c r="S359" s="191"/>
      <c r="T359" s="191"/>
      <c r="U359" s="191"/>
      <c r="V359" s="191"/>
      <c r="W359" s="191"/>
      <c r="X359" s="191"/>
      <c r="Y359" s="191"/>
      <c r="Z359" s="191"/>
    </row>
    <row r="360" spans="1:26">
      <c r="A360" s="191"/>
      <c r="B360" s="191"/>
      <c r="C360" s="191"/>
      <c r="D360" s="191"/>
      <c r="E360" s="191"/>
      <c r="F360" s="191"/>
      <c r="G360" s="191"/>
      <c r="H360" s="191"/>
      <c r="I360" s="191"/>
      <c r="J360" s="191"/>
      <c r="K360" s="191"/>
      <c r="L360" s="191"/>
      <c r="M360" s="191"/>
      <c r="N360" s="191"/>
      <c r="O360" s="191"/>
      <c r="P360" s="191"/>
      <c r="Q360" s="191"/>
      <c r="R360" s="191"/>
      <c r="S360" s="191"/>
      <c r="T360" s="191"/>
      <c r="U360" s="191"/>
      <c r="V360" s="191"/>
      <c r="W360" s="191"/>
      <c r="X360" s="191"/>
      <c r="Y360" s="191"/>
      <c r="Z360" s="191"/>
    </row>
    <row r="361" spans="1:26">
      <c r="A361" s="191"/>
      <c r="B361" s="191"/>
      <c r="C361" s="191"/>
      <c r="D361" s="191"/>
      <c r="E361" s="191"/>
      <c r="F361" s="191"/>
      <c r="G361" s="191"/>
      <c r="H361" s="191"/>
      <c r="I361" s="191"/>
      <c r="J361" s="191"/>
      <c r="K361" s="191"/>
      <c r="L361" s="191"/>
      <c r="M361" s="191"/>
      <c r="N361" s="191"/>
      <c r="O361" s="191"/>
      <c r="P361" s="191"/>
      <c r="Q361" s="191"/>
      <c r="R361" s="191"/>
      <c r="S361" s="191"/>
      <c r="T361" s="191"/>
      <c r="U361" s="191"/>
      <c r="V361" s="191"/>
      <c r="W361" s="191"/>
      <c r="X361" s="191"/>
      <c r="Y361" s="191"/>
      <c r="Z361" s="191"/>
    </row>
    <row r="362" spans="1:26">
      <c r="A362" s="191"/>
      <c r="B362" s="191"/>
      <c r="C362" s="191"/>
      <c r="D362" s="191"/>
      <c r="E362" s="191"/>
      <c r="F362" s="191"/>
      <c r="G362" s="191"/>
      <c r="H362" s="191"/>
      <c r="I362" s="191"/>
      <c r="J362" s="191"/>
      <c r="K362" s="191"/>
      <c r="L362" s="191"/>
      <c r="M362" s="191"/>
      <c r="N362" s="191"/>
      <c r="O362" s="191"/>
      <c r="P362" s="191"/>
      <c r="Q362" s="191"/>
      <c r="R362" s="191"/>
      <c r="S362" s="191"/>
      <c r="T362" s="191"/>
      <c r="U362" s="191"/>
      <c r="V362" s="191"/>
      <c r="W362" s="191"/>
      <c r="X362" s="191"/>
      <c r="Y362" s="191"/>
      <c r="Z362" s="191"/>
    </row>
    <row r="363" spans="1:26">
      <c r="A363" s="191"/>
      <c r="B363" s="191"/>
      <c r="C363" s="191"/>
      <c r="D363" s="191"/>
      <c r="E363" s="191"/>
      <c r="F363" s="191"/>
      <c r="G363" s="191"/>
      <c r="H363" s="191"/>
      <c r="I363" s="191"/>
      <c r="J363" s="191"/>
      <c r="K363" s="191"/>
      <c r="L363" s="191"/>
      <c r="M363" s="191"/>
      <c r="N363" s="191"/>
      <c r="O363" s="191"/>
      <c r="P363" s="191"/>
      <c r="Q363" s="191"/>
      <c r="R363" s="191"/>
      <c r="S363" s="191"/>
      <c r="T363" s="191"/>
      <c r="U363" s="191"/>
      <c r="V363" s="191"/>
      <c r="W363" s="191"/>
      <c r="X363" s="191"/>
      <c r="Y363" s="191"/>
      <c r="Z363" s="191"/>
    </row>
    <row r="364" spans="1:26">
      <c r="A364" s="191"/>
      <c r="B364" s="191"/>
      <c r="C364" s="191"/>
      <c r="D364" s="191"/>
      <c r="E364" s="191"/>
      <c r="F364" s="191"/>
      <c r="G364" s="191"/>
      <c r="H364" s="191"/>
      <c r="I364" s="191"/>
      <c r="J364" s="191"/>
      <c r="K364" s="191"/>
      <c r="L364" s="191"/>
      <c r="M364" s="191"/>
      <c r="N364" s="191"/>
      <c r="O364" s="191"/>
      <c r="P364" s="191"/>
      <c r="Q364" s="191"/>
      <c r="R364" s="191"/>
      <c r="S364" s="191"/>
      <c r="T364" s="191"/>
      <c r="U364" s="191"/>
      <c r="V364" s="191"/>
      <c r="W364" s="191"/>
      <c r="X364" s="191"/>
      <c r="Y364" s="191"/>
      <c r="Z364" s="191"/>
    </row>
    <row r="365" spans="1:26">
      <c r="A365" s="191"/>
      <c r="B365" s="191"/>
      <c r="C365" s="191"/>
      <c r="D365" s="191"/>
      <c r="E365" s="191"/>
      <c r="F365" s="191"/>
      <c r="G365" s="191"/>
      <c r="H365" s="191"/>
      <c r="I365" s="191"/>
      <c r="J365" s="191"/>
      <c r="K365" s="191"/>
      <c r="L365" s="191"/>
      <c r="M365" s="191"/>
      <c r="N365" s="191"/>
      <c r="O365" s="191"/>
      <c r="P365" s="191"/>
      <c r="Q365" s="191"/>
      <c r="R365" s="191"/>
      <c r="S365" s="191"/>
      <c r="T365" s="191"/>
      <c r="U365" s="191"/>
      <c r="V365" s="191"/>
      <c r="W365" s="191"/>
      <c r="X365" s="191"/>
      <c r="Y365" s="191"/>
      <c r="Z365" s="191"/>
    </row>
    <row r="366" spans="1:26">
      <c r="A366" s="191"/>
      <c r="B366" s="191"/>
      <c r="C366" s="191"/>
      <c r="D366" s="191"/>
      <c r="E366" s="191"/>
      <c r="F366" s="191"/>
      <c r="G366" s="191"/>
      <c r="H366" s="191"/>
      <c r="I366" s="191"/>
      <c r="J366" s="191"/>
      <c r="K366" s="191"/>
      <c r="L366" s="191"/>
      <c r="M366" s="191"/>
      <c r="N366" s="191"/>
      <c r="O366" s="191"/>
      <c r="P366" s="191"/>
      <c r="Q366" s="191"/>
      <c r="R366" s="191"/>
      <c r="S366" s="191"/>
      <c r="T366" s="191"/>
      <c r="U366" s="191"/>
      <c r="V366" s="191"/>
      <c r="W366" s="191"/>
      <c r="X366" s="191"/>
      <c r="Y366" s="191"/>
      <c r="Z366" s="191"/>
    </row>
    <row r="367" spans="1:26">
      <c r="A367" s="191"/>
      <c r="B367" s="191"/>
      <c r="C367" s="191"/>
      <c r="D367" s="191"/>
      <c r="E367" s="191"/>
      <c r="F367" s="191"/>
      <c r="G367" s="191"/>
      <c r="H367" s="191"/>
      <c r="I367" s="191"/>
      <c r="J367" s="191"/>
      <c r="K367" s="191"/>
      <c r="L367" s="191"/>
      <c r="M367" s="191"/>
      <c r="N367" s="191"/>
      <c r="O367" s="191"/>
      <c r="P367" s="191"/>
      <c r="Q367" s="191"/>
      <c r="R367" s="191"/>
      <c r="S367" s="191"/>
      <c r="T367" s="191"/>
      <c r="U367" s="191"/>
      <c r="V367" s="191"/>
      <c r="W367" s="191"/>
      <c r="X367" s="191"/>
      <c r="Y367" s="191"/>
      <c r="Z367" s="191"/>
    </row>
    <row r="368" spans="1:26">
      <c r="A368" s="191"/>
      <c r="B368" s="191"/>
      <c r="C368" s="191"/>
      <c r="D368" s="191"/>
      <c r="E368" s="191"/>
      <c r="F368" s="191"/>
      <c r="G368" s="191"/>
      <c r="H368" s="191"/>
      <c r="I368" s="191"/>
      <c r="J368" s="191"/>
      <c r="K368" s="191"/>
      <c r="L368" s="191"/>
      <c r="M368" s="191"/>
      <c r="N368" s="191"/>
      <c r="O368" s="191"/>
      <c r="P368" s="191"/>
      <c r="Q368" s="191"/>
      <c r="R368" s="191"/>
      <c r="S368" s="191"/>
      <c r="T368" s="191"/>
      <c r="U368" s="191"/>
      <c r="V368" s="191"/>
      <c r="W368" s="191"/>
      <c r="X368" s="191"/>
      <c r="Y368" s="191"/>
      <c r="Z368" s="191"/>
    </row>
    <row r="369" spans="1:26">
      <c r="A369" s="191"/>
      <c r="B369" s="191"/>
      <c r="C369" s="191"/>
      <c r="D369" s="191"/>
      <c r="E369" s="191"/>
      <c r="F369" s="191"/>
      <c r="G369" s="191"/>
      <c r="H369" s="191"/>
      <c r="I369" s="191"/>
      <c r="J369" s="191"/>
      <c r="K369" s="191"/>
      <c r="L369" s="191"/>
      <c r="M369" s="191"/>
      <c r="N369" s="191"/>
      <c r="O369" s="191"/>
      <c r="P369" s="191"/>
      <c r="Q369" s="191"/>
      <c r="R369" s="191"/>
      <c r="S369" s="191"/>
      <c r="T369" s="191"/>
      <c r="U369" s="191"/>
      <c r="V369" s="191"/>
      <c r="W369" s="191"/>
      <c r="X369" s="191"/>
      <c r="Y369" s="191"/>
      <c r="Z369" s="191"/>
    </row>
    <row r="370" spans="1:26">
      <c r="A370" s="191"/>
      <c r="B370" s="191"/>
      <c r="C370" s="191"/>
      <c r="D370" s="191"/>
      <c r="E370" s="191"/>
      <c r="F370" s="191"/>
      <c r="G370" s="191"/>
      <c r="H370" s="191"/>
      <c r="I370" s="191"/>
      <c r="J370" s="191"/>
      <c r="K370" s="191"/>
      <c r="L370" s="191"/>
      <c r="M370" s="191"/>
      <c r="N370" s="191"/>
      <c r="O370" s="191"/>
      <c r="P370" s="191"/>
      <c r="Q370" s="191"/>
      <c r="R370" s="191"/>
      <c r="S370" s="191"/>
      <c r="T370" s="191"/>
      <c r="U370" s="191"/>
      <c r="V370" s="191"/>
      <c r="W370" s="191"/>
      <c r="X370" s="191"/>
      <c r="Y370" s="191"/>
      <c r="Z370" s="191"/>
    </row>
    <row r="371" spans="1:26">
      <c r="A371" s="191"/>
      <c r="B371" s="191"/>
      <c r="C371" s="191"/>
      <c r="D371" s="191"/>
      <c r="E371" s="191"/>
      <c r="F371" s="191"/>
      <c r="G371" s="191"/>
      <c r="H371" s="191"/>
      <c r="I371" s="191"/>
      <c r="J371" s="191"/>
      <c r="K371" s="191"/>
      <c r="L371" s="191"/>
      <c r="M371" s="191"/>
      <c r="N371" s="191"/>
      <c r="O371" s="191"/>
      <c r="P371" s="191"/>
      <c r="Q371" s="191"/>
      <c r="R371" s="191"/>
      <c r="S371" s="191"/>
      <c r="T371" s="191"/>
      <c r="U371" s="191"/>
      <c r="V371" s="191"/>
      <c r="W371" s="191"/>
      <c r="X371" s="191"/>
      <c r="Y371" s="191"/>
      <c r="Z371" s="191"/>
    </row>
    <row r="372" spans="1:26">
      <c r="A372" s="191"/>
      <c r="B372" s="191"/>
      <c r="C372" s="191"/>
      <c r="D372" s="191"/>
      <c r="E372" s="191"/>
      <c r="F372" s="191"/>
      <c r="G372" s="191"/>
      <c r="H372" s="191"/>
      <c r="I372" s="191"/>
      <c r="J372" s="191"/>
      <c r="K372" s="191"/>
      <c r="L372" s="191"/>
      <c r="M372" s="191"/>
      <c r="N372" s="191"/>
      <c r="O372" s="191"/>
      <c r="P372" s="191"/>
      <c r="Q372" s="191"/>
      <c r="R372" s="191"/>
      <c r="S372" s="191"/>
      <c r="T372" s="191"/>
      <c r="U372" s="191"/>
      <c r="V372" s="191"/>
      <c r="W372" s="191"/>
      <c r="X372" s="191"/>
      <c r="Y372" s="191"/>
      <c r="Z372" s="191"/>
    </row>
    <row r="373" spans="1:26">
      <c r="A373" s="191"/>
      <c r="B373" s="191"/>
      <c r="C373" s="191"/>
      <c r="D373" s="191"/>
      <c r="E373" s="191"/>
      <c r="F373" s="191"/>
      <c r="G373" s="191"/>
      <c r="H373" s="191"/>
      <c r="I373" s="191"/>
      <c r="J373" s="191"/>
      <c r="K373" s="191"/>
      <c r="L373" s="191"/>
      <c r="M373" s="191"/>
      <c r="N373" s="191"/>
      <c r="O373" s="191"/>
      <c r="P373" s="191"/>
      <c r="Q373" s="191"/>
      <c r="R373" s="191"/>
      <c r="S373" s="191"/>
      <c r="T373" s="191"/>
      <c r="U373" s="191"/>
      <c r="V373" s="191"/>
      <c r="W373" s="191"/>
      <c r="X373" s="191"/>
      <c r="Y373" s="191"/>
      <c r="Z373" s="191"/>
    </row>
    <row r="374" spans="1:26">
      <c r="A374" s="191"/>
      <c r="B374" s="191"/>
      <c r="C374" s="191"/>
      <c r="D374" s="191"/>
      <c r="E374" s="191"/>
      <c r="F374" s="191"/>
      <c r="G374" s="191"/>
      <c r="H374" s="191"/>
      <c r="I374" s="191"/>
      <c r="J374" s="191"/>
      <c r="K374" s="191"/>
      <c r="L374" s="191"/>
      <c r="M374" s="191"/>
      <c r="N374" s="191"/>
      <c r="O374" s="191"/>
      <c r="P374" s="191"/>
      <c r="Q374" s="191"/>
      <c r="R374" s="191"/>
      <c r="S374" s="191"/>
      <c r="T374" s="191"/>
      <c r="U374" s="191"/>
      <c r="V374" s="191"/>
      <c r="W374" s="191"/>
      <c r="X374" s="191"/>
      <c r="Y374" s="191"/>
      <c r="Z374" s="191"/>
    </row>
    <row r="375" spans="1:26">
      <c r="A375" s="191"/>
      <c r="B375" s="191"/>
      <c r="C375" s="191"/>
      <c r="D375" s="191"/>
      <c r="E375" s="191"/>
      <c r="F375" s="191"/>
      <c r="G375" s="191"/>
      <c r="H375" s="191"/>
      <c r="I375" s="191"/>
      <c r="J375" s="191"/>
      <c r="K375" s="191"/>
      <c r="L375" s="191"/>
      <c r="M375" s="191"/>
      <c r="N375" s="191"/>
      <c r="O375" s="191"/>
      <c r="P375" s="191"/>
      <c r="Q375" s="191"/>
      <c r="R375" s="191"/>
      <c r="S375" s="191"/>
      <c r="T375" s="191"/>
      <c r="U375" s="191"/>
      <c r="V375" s="191"/>
      <c r="W375" s="191"/>
      <c r="X375" s="191"/>
      <c r="Y375" s="191"/>
      <c r="Z375" s="191"/>
    </row>
    <row r="376" spans="1:26">
      <c r="A376" s="191"/>
      <c r="B376" s="191"/>
      <c r="C376" s="191"/>
      <c r="D376" s="191"/>
      <c r="E376" s="191"/>
      <c r="F376" s="191"/>
      <c r="G376" s="191"/>
      <c r="H376" s="191"/>
      <c r="I376" s="191"/>
      <c r="J376" s="191"/>
      <c r="K376" s="191"/>
      <c r="L376" s="191"/>
      <c r="M376" s="191"/>
      <c r="N376" s="191"/>
      <c r="O376" s="191"/>
      <c r="P376" s="191"/>
      <c r="Q376" s="191"/>
      <c r="R376" s="191"/>
      <c r="S376" s="191"/>
      <c r="T376" s="191"/>
      <c r="U376" s="191"/>
      <c r="V376" s="191"/>
      <c r="W376" s="191"/>
      <c r="X376" s="191"/>
      <c r="Y376" s="191"/>
      <c r="Z376" s="191"/>
    </row>
    <row r="377" spans="1:26">
      <c r="A377" s="191"/>
      <c r="B377" s="191"/>
      <c r="C377" s="191"/>
      <c r="D377" s="191"/>
      <c r="E377" s="191"/>
      <c r="F377" s="191"/>
      <c r="G377" s="191"/>
      <c r="H377" s="191"/>
      <c r="I377" s="191"/>
      <c r="J377" s="191"/>
      <c r="K377" s="191"/>
      <c r="L377" s="191"/>
      <c r="M377" s="191"/>
      <c r="N377" s="191"/>
      <c r="O377" s="191"/>
      <c r="P377" s="191"/>
      <c r="Q377" s="191"/>
      <c r="R377" s="191"/>
      <c r="S377" s="191"/>
      <c r="T377" s="191"/>
      <c r="U377" s="191"/>
      <c r="V377" s="191"/>
      <c r="W377" s="191"/>
      <c r="X377" s="191"/>
      <c r="Y377" s="191"/>
      <c r="Z377" s="191"/>
    </row>
    <row r="378" spans="1:26">
      <c r="A378" s="191"/>
      <c r="B378" s="191"/>
      <c r="C378" s="191"/>
      <c r="D378" s="191"/>
      <c r="E378" s="191"/>
      <c r="F378" s="191"/>
      <c r="G378" s="191"/>
      <c r="H378" s="191"/>
      <c r="I378" s="191"/>
      <c r="J378" s="191"/>
      <c r="K378" s="191"/>
      <c r="L378" s="191"/>
      <c r="M378" s="191"/>
      <c r="N378" s="191"/>
      <c r="O378" s="191"/>
      <c r="P378" s="191"/>
      <c r="Q378" s="191"/>
      <c r="R378" s="191"/>
      <c r="S378" s="191"/>
      <c r="T378" s="191"/>
      <c r="U378" s="191"/>
      <c r="V378" s="191"/>
      <c r="W378" s="191"/>
      <c r="X378" s="191"/>
      <c r="Y378" s="191"/>
      <c r="Z378" s="191"/>
    </row>
    <row r="379" spans="1:26">
      <c r="A379" s="191"/>
      <c r="B379" s="191"/>
      <c r="C379" s="191"/>
      <c r="D379" s="191"/>
      <c r="E379" s="191"/>
      <c r="F379" s="191"/>
      <c r="G379" s="191"/>
      <c r="H379" s="191"/>
      <c r="I379" s="191"/>
      <c r="J379" s="191"/>
      <c r="K379" s="191"/>
      <c r="L379" s="191"/>
      <c r="M379" s="191"/>
      <c r="N379" s="191"/>
      <c r="O379" s="191"/>
      <c r="P379" s="191"/>
      <c r="Q379" s="191"/>
      <c r="R379" s="191"/>
      <c r="S379" s="191"/>
      <c r="T379" s="191"/>
      <c r="U379" s="191"/>
      <c r="V379" s="191"/>
      <c r="W379" s="191"/>
      <c r="X379" s="191"/>
      <c r="Y379" s="191"/>
      <c r="Z379" s="191"/>
    </row>
    <row r="380" spans="1:26">
      <c r="A380" s="191"/>
      <c r="B380" s="191"/>
      <c r="C380" s="191"/>
      <c r="D380" s="191"/>
      <c r="E380" s="191"/>
      <c r="F380" s="191"/>
      <c r="G380" s="191"/>
      <c r="H380" s="191"/>
      <c r="I380" s="191"/>
      <c r="J380" s="191"/>
      <c r="K380" s="191"/>
      <c r="L380" s="191"/>
      <c r="M380" s="191"/>
      <c r="N380" s="191"/>
      <c r="O380" s="191"/>
      <c r="P380" s="191"/>
      <c r="Q380" s="191"/>
      <c r="R380" s="191"/>
      <c r="S380" s="191"/>
      <c r="T380" s="191"/>
      <c r="U380" s="191"/>
      <c r="V380" s="191"/>
      <c r="W380" s="191"/>
      <c r="X380" s="191"/>
      <c r="Y380" s="191"/>
      <c r="Z380" s="191"/>
    </row>
    <row r="381" spans="1:26">
      <c r="A381" s="191"/>
      <c r="B381" s="191"/>
      <c r="C381" s="191"/>
      <c r="D381" s="191"/>
      <c r="E381" s="191"/>
      <c r="F381" s="191"/>
      <c r="G381" s="191"/>
      <c r="H381" s="191"/>
      <c r="I381" s="191"/>
      <c r="J381" s="191"/>
      <c r="K381" s="191"/>
      <c r="L381" s="191"/>
      <c r="M381" s="191"/>
      <c r="N381" s="191"/>
      <c r="O381" s="191"/>
      <c r="P381" s="191"/>
      <c r="Q381" s="191"/>
      <c r="R381" s="191"/>
      <c r="S381" s="191"/>
      <c r="T381" s="191"/>
      <c r="U381" s="191"/>
      <c r="V381" s="191"/>
      <c r="W381" s="191"/>
      <c r="X381" s="191"/>
      <c r="Y381" s="191"/>
      <c r="Z381" s="191"/>
    </row>
    <row r="382" spans="1:26">
      <c r="A382" s="191"/>
      <c r="B382" s="191"/>
      <c r="C382" s="191"/>
      <c r="D382" s="191"/>
      <c r="E382" s="191"/>
      <c r="F382" s="191"/>
      <c r="G382" s="191"/>
      <c r="H382" s="191"/>
      <c r="I382" s="191"/>
      <c r="J382" s="191"/>
      <c r="K382" s="191"/>
      <c r="L382" s="191"/>
      <c r="M382" s="191"/>
      <c r="N382" s="191"/>
      <c r="O382" s="191"/>
      <c r="P382" s="191"/>
      <c r="Q382" s="191"/>
      <c r="R382" s="191"/>
      <c r="S382" s="191"/>
      <c r="T382" s="191"/>
      <c r="U382" s="191"/>
      <c r="V382" s="191"/>
      <c r="W382" s="191"/>
      <c r="X382" s="191"/>
      <c r="Y382" s="191"/>
      <c r="Z382" s="191"/>
    </row>
    <row r="383" spans="1:26">
      <c r="A383" s="191"/>
      <c r="B383" s="191"/>
      <c r="C383" s="191"/>
      <c r="D383" s="191"/>
      <c r="E383" s="191"/>
      <c r="F383" s="191"/>
      <c r="G383" s="191"/>
      <c r="H383" s="191"/>
      <c r="I383" s="191"/>
      <c r="J383" s="191"/>
      <c r="K383" s="191"/>
      <c r="L383" s="191"/>
      <c r="M383" s="191"/>
      <c r="N383" s="191"/>
      <c r="O383" s="191"/>
      <c r="P383" s="191"/>
      <c r="Q383" s="191"/>
      <c r="R383" s="191"/>
      <c r="S383" s="191"/>
      <c r="T383" s="191"/>
      <c r="U383" s="191"/>
      <c r="V383" s="191"/>
      <c r="W383" s="191"/>
      <c r="X383" s="191"/>
      <c r="Y383" s="191"/>
      <c r="Z383" s="191"/>
    </row>
    <row r="384" spans="1:26">
      <c r="A384" s="191"/>
      <c r="B384" s="191"/>
      <c r="C384" s="191"/>
      <c r="D384" s="191"/>
      <c r="E384" s="191"/>
      <c r="F384" s="191"/>
      <c r="G384" s="191"/>
      <c r="H384" s="191"/>
      <c r="I384" s="191"/>
      <c r="J384" s="191"/>
      <c r="K384" s="191"/>
      <c r="L384" s="191"/>
      <c r="M384" s="191"/>
      <c r="N384" s="191"/>
      <c r="O384" s="191"/>
      <c r="P384" s="191"/>
      <c r="Q384" s="191"/>
      <c r="R384" s="191"/>
      <c r="S384" s="191"/>
      <c r="T384" s="191"/>
      <c r="U384" s="191"/>
      <c r="V384" s="191"/>
      <c r="W384" s="191"/>
      <c r="X384" s="191"/>
      <c r="Y384" s="191"/>
      <c r="Z384" s="191"/>
    </row>
    <row r="385" spans="1:26">
      <c r="A385" s="191"/>
      <c r="B385" s="191"/>
      <c r="C385" s="191"/>
      <c r="D385" s="191"/>
      <c r="E385" s="191"/>
      <c r="F385" s="191"/>
      <c r="G385" s="191"/>
      <c r="H385" s="191"/>
      <c r="I385" s="191"/>
      <c r="J385" s="191"/>
      <c r="K385" s="191"/>
      <c r="L385" s="191"/>
      <c r="M385" s="191"/>
      <c r="N385" s="191"/>
      <c r="O385" s="191"/>
      <c r="P385" s="191"/>
      <c r="Q385" s="191"/>
      <c r="R385" s="191"/>
      <c r="S385" s="191"/>
      <c r="T385" s="191"/>
      <c r="U385" s="191"/>
      <c r="V385" s="191"/>
      <c r="W385" s="191"/>
      <c r="X385" s="191"/>
      <c r="Y385" s="191"/>
      <c r="Z385" s="191"/>
    </row>
    <row r="386" spans="1:26">
      <c r="A386" s="191"/>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row>
    <row r="387" spans="1:26">
      <c r="A387" s="191"/>
      <c r="B387" s="191"/>
      <c r="C387" s="191"/>
      <c r="D387" s="191"/>
      <c r="E387" s="191"/>
      <c r="F387" s="191"/>
      <c r="G387" s="191"/>
      <c r="H387" s="191"/>
      <c r="I387" s="191"/>
      <c r="J387" s="191"/>
      <c r="K387" s="191"/>
      <c r="L387" s="191"/>
      <c r="M387" s="191"/>
      <c r="N387" s="191"/>
      <c r="O387" s="191"/>
      <c r="P387" s="191"/>
      <c r="Q387" s="191"/>
      <c r="R387" s="191"/>
      <c r="S387" s="191"/>
      <c r="T387" s="191"/>
      <c r="U387" s="191"/>
      <c r="V387" s="191"/>
      <c r="W387" s="191"/>
      <c r="X387" s="191"/>
      <c r="Y387" s="191"/>
      <c r="Z387" s="191"/>
    </row>
    <row r="388" spans="1:26">
      <c r="A388" s="191"/>
      <c r="B388" s="191"/>
      <c r="C388" s="191"/>
      <c r="D388" s="191"/>
      <c r="E388" s="191"/>
      <c r="F388" s="191"/>
      <c r="G388" s="191"/>
      <c r="H388" s="191"/>
      <c r="I388" s="191"/>
      <c r="J388" s="191"/>
      <c r="K388" s="191"/>
      <c r="L388" s="191"/>
      <c r="M388" s="191"/>
      <c r="N388" s="191"/>
      <c r="O388" s="191"/>
      <c r="P388" s="191"/>
      <c r="Q388" s="191"/>
      <c r="R388" s="191"/>
      <c r="S388" s="191"/>
      <c r="T388" s="191"/>
      <c r="U388" s="191"/>
      <c r="V388" s="191"/>
      <c r="W388" s="191"/>
      <c r="X388" s="191"/>
      <c r="Y388" s="191"/>
      <c r="Z388" s="191"/>
    </row>
    <row r="389" spans="1:26">
      <c r="A389" s="191"/>
      <c r="B389" s="191"/>
      <c r="C389" s="191"/>
      <c r="D389" s="191"/>
      <c r="E389" s="191"/>
      <c r="F389" s="191"/>
      <c r="G389" s="191"/>
      <c r="H389" s="191"/>
      <c r="I389" s="191"/>
      <c r="J389" s="191"/>
      <c r="K389" s="191"/>
      <c r="L389" s="191"/>
      <c r="M389" s="191"/>
      <c r="N389" s="191"/>
      <c r="O389" s="191"/>
      <c r="P389" s="191"/>
      <c r="Q389" s="191"/>
      <c r="R389" s="191"/>
      <c r="S389" s="191"/>
      <c r="T389" s="191"/>
      <c r="U389" s="191"/>
      <c r="V389" s="191"/>
      <c r="W389" s="191"/>
      <c r="X389" s="191"/>
      <c r="Y389" s="191"/>
      <c r="Z389" s="191"/>
    </row>
    <row r="390" spans="1:26">
      <c r="A390" s="191"/>
      <c r="B390" s="191"/>
      <c r="C390" s="191"/>
      <c r="D390" s="191"/>
      <c r="E390" s="191"/>
      <c r="F390" s="191"/>
      <c r="G390" s="191"/>
      <c r="H390" s="191"/>
      <c r="I390" s="191"/>
      <c r="J390" s="191"/>
      <c r="K390" s="191"/>
      <c r="L390" s="191"/>
      <c r="M390" s="191"/>
      <c r="N390" s="191"/>
      <c r="O390" s="191"/>
      <c r="P390" s="191"/>
      <c r="Q390" s="191"/>
      <c r="R390" s="191"/>
      <c r="S390" s="191"/>
      <c r="T390" s="191"/>
      <c r="U390" s="191"/>
      <c r="V390" s="191"/>
      <c r="W390" s="191"/>
      <c r="X390" s="191"/>
      <c r="Y390" s="191"/>
      <c r="Z390" s="191"/>
    </row>
    <row r="391" spans="1:26">
      <c r="A391" s="191"/>
      <c r="B391" s="191"/>
      <c r="C391" s="191"/>
      <c r="D391" s="191"/>
      <c r="E391" s="191"/>
      <c r="F391" s="191"/>
      <c r="G391" s="191"/>
      <c r="H391" s="191"/>
      <c r="I391" s="191"/>
      <c r="J391" s="191"/>
      <c r="K391" s="191"/>
      <c r="L391" s="191"/>
      <c r="M391" s="191"/>
      <c r="N391" s="191"/>
      <c r="O391" s="191"/>
      <c r="P391" s="191"/>
      <c r="Q391" s="191"/>
      <c r="R391" s="191"/>
      <c r="S391" s="191"/>
      <c r="T391" s="191"/>
      <c r="U391" s="191"/>
      <c r="V391" s="191"/>
      <c r="W391" s="191"/>
      <c r="X391" s="191"/>
      <c r="Y391" s="191"/>
      <c r="Z391" s="191"/>
    </row>
    <row r="392" spans="1:26">
      <c r="A392" s="191"/>
      <c r="B392" s="191"/>
      <c r="C392" s="191"/>
      <c r="D392" s="191"/>
      <c r="E392" s="191"/>
      <c r="F392" s="191"/>
      <c r="G392" s="191"/>
      <c r="H392" s="191"/>
      <c r="I392" s="191"/>
      <c r="J392" s="191"/>
      <c r="K392" s="191"/>
      <c r="L392" s="191"/>
      <c r="M392" s="191"/>
      <c r="N392" s="191"/>
      <c r="O392" s="191"/>
      <c r="P392" s="191"/>
      <c r="Q392" s="191"/>
      <c r="R392" s="191"/>
      <c r="S392" s="191"/>
      <c r="T392" s="191"/>
      <c r="U392" s="191"/>
      <c r="V392" s="191"/>
      <c r="W392" s="191"/>
      <c r="X392" s="191"/>
      <c r="Y392" s="191"/>
      <c r="Z392" s="191"/>
    </row>
    <row r="393" spans="1:26">
      <c r="A393" s="191"/>
      <c r="B393" s="191"/>
      <c r="C393" s="191"/>
      <c r="D393" s="191"/>
      <c r="E393" s="191"/>
      <c r="F393" s="191"/>
      <c r="G393" s="191"/>
      <c r="H393" s="191"/>
      <c r="I393" s="191"/>
      <c r="J393" s="191"/>
      <c r="K393" s="191"/>
      <c r="L393" s="191"/>
      <c r="M393" s="191"/>
      <c r="N393" s="191"/>
      <c r="O393" s="191"/>
      <c r="P393" s="191"/>
      <c r="Q393" s="191"/>
      <c r="R393" s="191"/>
      <c r="S393" s="191"/>
      <c r="T393" s="191"/>
      <c r="U393" s="191"/>
      <c r="V393" s="191"/>
      <c r="W393" s="191"/>
      <c r="X393" s="191"/>
      <c r="Y393" s="191"/>
      <c r="Z393" s="191"/>
    </row>
    <row r="394" spans="1:26">
      <c r="A394" s="191"/>
      <c r="B394" s="191"/>
      <c r="C394" s="191"/>
      <c r="D394" s="191"/>
      <c r="E394" s="191"/>
      <c r="F394" s="191"/>
      <c r="G394" s="191"/>
      <c r="H394" s="191"/>
      <c r="I394" s="191"/>
      <c r="J394" s="191"/>
      <c r="K394" s="191"/>
      <c r="L394" s="191"/>
      <c r="M394" s="191"/>
      <c r="N394" s="191"/>
      <c r="O394" s="191"/>
      <c r="P394" s="191"/>
      <c r="Q394" s="191"/>
      <c r="R394" s="191"/>
      <c r="S394" s="191"/>
      <c r="T394" s="191"/>
      <c r="U394" s="191"/>
      <c r="V394" s="191"/>
      <c r="W394" s="191"/>
      <c r="X394" s="191"/>
      <c r="Y394" s="191"/>
      <c r="Z394" s="191"/>
    </row>
    <row r="395" spans="1:26">
      <c r="A395" s="191"/>
      <c r="B395" s="191"/>
      <c r="C395" s="191"/>
      <c r="D395" s="191"/>
      <c r="E395" s="191"/>
      <c r="F395" s="191"/>
      <c r="G395" s="191"/>
      <c r="H395" s="191"/>
      <c r="I395" s="191"/>
      <c r="J395" s="191"/>
      <c r="K395" s="191"/>
      <c r="L395" s="191"/>
      <c r="M395" s="191"/>
      <c r="N395" s="191"/>
      <c r="O395" s="191"/>
      <c r="P395" s="191"/>
      <c r="Q395" s="191"/>
      <c r="R395" s="191"/>
      <c r="S395" s="191"/>
      <c r="T395" s="191"/>
      <c r="U395" s="191"/>
      <c r="V395" s="191"/>
      <c r="W395" s="191"/>
      <c r="X395" s="191"/>
      <c r="Y395" s="191"/>
      <c r="Z395" s="191"/>
    </row>
    <row r="396" spans="1:26">
      <c r="A396" s="191"/>
      <c r="B396" s="191"/>
      <c r="C396" s="191"/>
      <c r="D396" s="191"/>
      <c r="E396" s="191"/>
      <c r="F396" s="191"/>
      <c r="G396" s="191"/>
      <c r="H396" s="191"/>
      <c r="I396" s="191"/>
      <c r="J396" s="191"/>
      <c r="K396" s="191"/>
      <c r="L396" s="191"/>
      <c r="M396" s="191"/>
      <c r="N396" s="191"/>
      <c r="O396" s="191"/>
      <c r="P396" s="191"/>
      <c r="Q396" s="191"/>
      <c r="R396" s="191"/>
      <c r="S396" s="191"/>
      <c r="T396" s="191"/>
      <c r="U396" s="191"/>
      <c r="V396" s="191"/>
      <c r="W396" s="191"/>
      <c r="X396" s="191"/>
      <c r="Y396" s="191"/>
      <c r="Z396" s="191"/>
    </row>
    <row r="397" spans="1:26">
      <c r="A397" s="191"/>
      <c r="B397" s="191"/>
      <c r="C397" s="191"/>
      <c r="D397" s="191"/>
      <c r="E397" s="191"/>
      <c r="F397" s="191"/>
      <c r="G397" s="191"/>
      <c r="H397" s="191"/>
      <c r="I397" s="191"/>
      <c r="J397" s="191"/>
      <c r="K397" s="191"/>
      <c r="L397" s="191"/>
      <c r="M397" s="191"/>
      <c r="N397" s="191"/>
      <c r="O397" s="191"/>
      <c r="P397" s="191"/>
      <c r="Q397" s="191"/>
      <c r="R397" s="191"/>
      <c r="S397" s="191"/>
      <c r="T397" s="191"/>
      <c r="U397" s="191"/>
      <c r="V397" s="191"/>
      <c r="W397" s="191"/>
      <c r="X397" s="191"/>
      <c r="Y397" s="191"/>
      <c r="Z397" s="191"/>
    </row>
    <row r="398" spans="1:26">
      <c r="A398" s="191"/>
      <c r="B398" s="191"/>
      <c r="C398" s="191"/>
      <c r="D398" s="191"/>
      <c r="E398" s="191"/>
      <c r="F398" s="191"/>
      <c r="G398" s="191"/>
      <c r="H398" s="191"/>
      <c r="I398" s="191"/>
      <c r="J398" s="191"/>
      <c r="K398" s="191"/>
      <c r="L398" s="191"/>
      <c r="M398" s="191"/>
      <c r="N398" s="191"/>
      <c r="O398" s="191"/>
      <c r="P398" s="191"/>
      <c r="Q398" s="191"/>
      <c r="R398" s="191"/>
      <c r="S398" s="191"/>
      <c r="T398" s="191"/>
      <c r="U398" s="191"/>
      <c r="V398" s="191"/>
      <c r="W398" s="191"/>
      <c r="X398" s="191"/>
      <c r="Y398" s="191"/>
      <c r="Z398" s="191"/>
    </row>
    <row r="399" spans="1:26">
      <c r="A399" s="191"/>
      <c r="B399" s="191"/>
      <c r="C399" s="191"/>
      <c r="D399" s="191"/>
      <c r="E399" s="191"/>
      <c r="F399" s="191"/>
      <c r="G399" s="191"/>
      <c r="H399" s="191"/>
      <c r="I399" s="191"/>
      <c r="J399" s="191"/>
      <c r="K399" s="191"/>
      <c r="L399" s="191"/>
      <c r="M399" s="191"/>
      <c r="N399" s="191"/>
      <c r="O399" s="191"/>
      <c r="P399" s="191"/>
      <c r="Q399" s="191"/>
      <c r="R399" s="191"/>
      <c r="S399" s="191"/>
      <c r="T399" s="191"/>
      <c r="U399" s="191"/>
      <c r="V399" s="191"/>
      <c r="W399" s="191"/>
      <c r="X399" s="191"/>
      <c r="Y399" s="191"/>
      <c r="Z399" s="191"/>
    </row>
    <row r="400" spans="1:26">
      <c r="A400" s="191"/>
      <c r="B400" s="191"/>
      <c r="C400" s="191"/>
      <c r="D400" s="191"/>
      <c r="E400" s="191"/>
      <c r="F400" s="191"/>
      <c r="G400" s="191"/>
      <c r="H400" s="191"/>
      <c r="I400" s="191"/>
      <c r="J400" s="191"/>
      <c r="K400" s="191"/>
      <c r="L400" s="191"/>
      <c r="M400" s="191"/>
      <c r="N400" s="191"/>
      <c r="O400" s="191"/>
      <c r="P400" s="191"/>
      <c r="Q400" s="191"/>
      <c r="R400" s="191"/>
      <c r="S400" s="191"/>
      <c r="T400" s="191"/>
      <c r="U400" s="191"/>
      <c r="V400" s="191"/>
      <c r="W400" s="191"/>
      <c r="X400" s="191"/>
      <c r="Y400" s="191"/>
      <c r="Z400" s="191"/>
    </row>
    <row r="401" spans="1:26">
      <c r="A401" s="191"/>
      <c r="B401" s="191"/>
      <c r="C401" s="191"/>
      <c r="D401" s="191"/>
      <c r="E401" s="191"/>
      <c r="F401" s="191"/>
      <c r="G401" s="191"/>
      <c r="H401" s="191"/>
      <c r="I401" s="191"/>
      <c r="J401" s="191"/>
      <c r="K401" s="191"/>
      <c r="L401" s="191"/>
      <c r="M401" s="191"/>
      <c r="N401" s="191"/>
      <c r="O401" s="191"/>
      <c r="P401" s="191"/>
      <c r="Q401" s="191"/>
      <c r="R401" s="191"/>
      <c r="S401" s="191"/>
      <c r="T401" s="191"/>
      <c r="U401" s="191"/>
      <c r="V401" s="191"/>
      <c r="W401" s="191"/>
      <c r="X401" s="191"/>
      <c r="Y401" s="191"/>
      <c r="Z401" s="191"/>
    </row>
    <row r="402" spans="1:26">
      <c r="A402" s="191"/>
      <c r="B402" s="191"/>
      <c r="C402" s="191"/>
      <c r="D402" s="191"/>
      <c r="E402" s="191"/>
      <c r="F402" s="191"/>
      <c r="G402" s="191"/>
      <c r="H402" s="191"/>
      <c r="I402" s="191"/>
      <c r="J402" s="191"/>
      <c r="K402" s="191"/>
      <c r="L402" s="191"/>
      <c r="M402" s="191"/>
      <c r="N402" s="191"/>
      <c r="O402" s="191"/>
      <c r="P402" s="191"/>
      <c r="Q402" s="191"/>
      <c r="R402" s="191"/>
      <c r="S402" s="191"/>
      <c r="T402" s="191"/>
      <c r="U402" s="191"/>
      <c r="V402" s="191"/>
      <c r="W402" s="191"/>
      <c r="X402" s="191"/>
      <c r="Y402" s="191"/>
      <c r="Z402" s="191"/>
    </row>
    <row r="403" spans="1:26">
      <c r="A403" s="191"/>
      <c r="B403" s="191"/>
      <c r="C403" s="191"/>
      <c r="D403" s="191"/>
      <c r="E403" s="191"/>
      <c r="F403" s="191"/>
      <c r="G403" s="191"/>
      <c r="H403" s="191"/>
      <c r="I403" s="191"/>
      <c r="J403" s="191"/>
      <c r="K403" s="191"/>
      <c r="L403" s="191"/>
      <c r="M403" s="191"/>
      <c r="N403" s="191"/>
      <c r="O403" s="191"/>
      <c r="P403" s="191"/>
      <c r="Q403" s="191"/>
      <c r="R403" s="191"/>
      <c r="S403" s="191"/>
      <c r="T403" s="191"/>
      <c r="U403" s="191"/>
      <c r="V403" s="191"/>
      <c r="W403" s="191"/>
      <c r="X403" s="191"/>
      <c r="Y403" s="191"/>
      <c r="Z403" s="191"/>
    </row>
    <row r="404" spans="1:26">
      <c r="A404" s="191"/>
      <c r="B404" s="191"/>
      <c r="C404" s="191"/>
      <c r="D404" s="191"/>
      <c r="E404" s="191"/>
      <c r="F404" s="191"/>
      <c r="G404" s="191"/>
      <c r="H404" s="191"/>
      <c r="I404" s="191"/>
      <c r="J404" s="191"/>
      <c r="K404" s="191"/>
      <c r="L404" s="191"/>
      <c r="M404" s="191"/>
      <c r="N404" s="191"/>
      <c r="O404" s="191"/>
      <c r="P404" s="191"/>
      <c r="Q404" s="191"/>
      <c r="R404" s="191"/>
      <c r="S404" s="191"/>
      <c r="T404" s="191"/>
      <c r="U404" s="191"/>
      <c r="V404" s="191"/>
      <c r="W404" s="191"/>
      <c r="X404" s="191"/>
      <c r="Y404" s="191"/>
      <c r="Z404" s="191"/>
    </row>
    <row r="405" spans="1:26">
      <c r="A405" s="191"/>
      <c r="B405" s="191"/>
      <c r="C405" s="191"/>
      <c r="D405" s="191"/>
      <c r="E405" s="191"/>
      <c r="F405" s="191"/>
      <c r="G405" s="191"/>
      <c r="H405" s="191"/>
      <c r="I405" s="191"/>
      <c r="J405" s="191"/>
      <c r="K405" s="191"/>
      <c r="L405" s="191"/>
      <c r="M405" s="191"/>
      <c r="N405" s="191"/>
      <c r="O405" s="191"/>
      <c r="P405" s="191"/>
      <c r="Q405" s="191"/>
      <c r="R405" s="191"/>
      <c r="S405" s="191"/>
      <c r="T405" s="191"/>
      <c r="U405" s="191"/>
      <c r="V405" s="191"/>
      <c r="W405" s="191"/>
      <c r="X405" s="191"/>
      <c r="Y405" s="191"/>
      <c r="Z405" s="191"/>
    </row>
    <row r="406" spans="1:26">
      <c r="A406" s="191"/>
      <c r="B406" s="191"/>
      <c r="C406" s="191"/>
      <c r="D406" s="191"/>
      <c r="E406" s="191"/>
      <c r="F406" s="191"/>
      <c r="G406" s="191"/>
      <c r="H406" s="191"/>
      <c r="I406" s="191"/>
      <c r="J406" s="191"/>
      <c r="K406" s="191"/>
      <c r="L406" s="191"/>
      <c r="M406" s="191"/>
      <c r="N406" s="191"/>
      <c r="O406" s="191"/>
      <c r="P406" s="191"/>
      <c r="Q406" s="191"/>
      <c r="R406" s="191"/>
      <c r="S406" s="191"/>
      <c r="T406" s="191"/>
      <c r="U406" s="191"/>
      <c r="V406" s="191"/>
      <c r="W406" s="191"/>
      <c r="X406" s="191"/>
      <c r="Y406" s="191"/>
      <c r="Z406" s="191"/>
    </row>
    <row r="407" spans="1:26">
      <c r="A407" s="191"/>
      <c r="B407" s="191"/>
      <c r="C407" s="191"/>
      <c r="D407" s="191"/>
      <c r="E407" s="191"/>
      <c r="F407" s="191"/>
      <c r="G407" s="191"/>
      <c r="H407" s="191"/>
      <c r="I407" s="191"/>
      <c r="J407" s="191"/>
      <c r="K407" s="191"/>
      <c r="L407" s="191"/>
      <c r="M407" s="191"/>
      <c r="N407" s="191"/>
      <c r="O407" s="191"/>
      <c r="P407" s="191"/>
      <c r="Q407" s="191"/>
      <c r="R407" s="191"/>
      <c r="S407" s="191"/>
      <c r="T407" s="191"/>
      <c r="U407" s="191"/>
      <c r="V407" s="191"/>
      <c r="W407" s="191"/>
      <c r="X407" s="191"/>
      <c r="Y407" s="191"/>
      <c r="Z407" s="191"/>
    </row>
    <row r="408" spans="1:26">
      <c r="A408" s="191"/>
      <c r="B408" s="191"/>
      <c r="C408" s="191"/>
      <c r="D408" s="191"/>
      <c r="E408" s="191"/>
      <c r="F408" s="191"/>
      <c r="G408" s="191"/>
      <c r="H408" s="191"/>
      <c r="I408" s="191"/>
      <c r="J408" s="191"/>
      <c r="K408" s="191"/>
      <c r="L408" s="191"/>
      <c r="M408" s="191"/>
      <c r="N408" s="191"/>
      <c r="O408" s="191"/>
      <c r="P408" s="191"/>
      <c r="Q408" s="191"/>
      <c r="R408" s="191"/>
      <c r="S408" s="191"/>
      <c r="T408" s="191"/>
      <c r="U408" s="191"/>
      <c r="V408" s="191"/>
      <c r="W408" s="191"/>
      <c r="X408" s="191"/>
      <c r="Y408" s="191"/>
      <c r="Z408" s="191"/>
    </row>
    <row r="409" spans="1:26">
      <c r="A409" s="191"/>
      <c r="B409" s="191"/>
      <c r="C409" s="191"/>
      <c r="D409" s="191"/>
      <c r="E409" s="191"/>
      <c r="F409" s="191"/>
      <c r="G409" s="191"/>
      <c r="H409" s="191"/>
      <c r="I409" s="191"/>
      <c r="J409" s="191"/>
      <c r="K409" s="191"/>
      <c r="L409" s="191"/>
      <c r="M409" s="191"/>
      <c r="N409" s="191"/>
      <c r="O409" s="191"/>
      <c r="P409" s="191"/>
      <c r="Q409" s="191"/>
      <c r="R409" s="191"/>
      <c r="S409" s="191"/>
      <c r="T409" s="191"/>
      <c r="U409" s="191"/>
      <c r="V409" s="191"/>
      <c r="W409" s="191"/>
      <c r="X409" s="191"/>
      <c r="Y409" s="191"/>
      <c r="Z409" s="191"/>
    </row>
    <row r="410" spans="1:26">
      <c r="A410" s="191"/>
      <c r="B410" s="191"/>
      <c r="C410" s="191"/>
      <c r="D410" s="191"/>
      <c r="E410" s="191"/>
      <c r="F410" s="191"/>
      <c r="G410" s="191"/>
      <c r="H410" s="191"/>
      <c r="I410" s="191"/>
      <c r="J410" s="191"/>
      <c r="K410" s="191"/>
      <c r="L410" s="191"/>
      <c r="M410" s="191"/>
      <c r="N410" s="191"/>
      <c r="O410" s="191"/>
      <c r="P410" s="191"/>
      <c r="Q410" s="191"/>
      <c r="R410" s="191"/>
      <c r="S410" s="191"/>
      <c r="T410" s="191"/>
      <c r="U410" s="191"/>
      <c r="V410" s="191"/>
      <c r="W410" s="191"/>
      <c r="X410" s="191"/>
      <c r="Y410" s="191"/>
      <c r="Z410" s="191"/>
    </row>
    <row r="411" spans="1:26">
      <c r="A411" s="191"/>
      <c r="B411" s="191"/>
      <c r="C411" s="191"/>
      <c r="D411" s="191"/>
      <c r="E411" s="191"/>
      <c r="F411" s="191"/>
      <c r="G411" s="191"/>
      <c r="H411" s="191"/>
      <c r="I411" s="191"/>
      <c r="J411" s="191"/>
      <c r="K411" s="191"/>
      <c r="L411" s="191"/>
      <c r="M411" s="191"/>
      <c r="N411" s="191"/>
      <c r="O411" s="191"/>
      <c r="P411" s="191"/>
      <c r="Q411" s="191"/>
      <c r="R411" s="191"/>
      <c r="S411" s="191"/>
      <c r="T411" s="191"/>
      <c r="U411" s="191"/>
      <c r="V411" s="191"/>
      <c r="W411" s="191"/>
      <c r="X411" s="191"/>
      <c r="Y411" s="191"/>
      <c r="Z411" s="191"/>
    </row>
    <row r="412" spans="1:26">
      <c r="A412" s="191"/>
      <c r="B412" s="191"/>
      <c r="C412" s="191"/>
      <c r="D412" s="191"/>
      <c r="E412" s="191"/>
      <c r="F412" s="191"/>
      <c r="G412" s="191"/>
      <c r="H412" s="191"/>
      <c r="I412" s="191"/>
      <c r="J412" s="191"/>
      <c r="K412" s="191"/>
      <c r="L412" s="191"/>
      <c r="M412" s="191"/>
      <c r="N412" s="191"/>
      <c r="O412" s="191"/>
      <c r="P412" s="191"/>
      <c r="Q412" s="191"/>
      <c r="R412" s="191"/>
      <c r="S412" s="191"/>
      <c r="T412" s="191"/>
      <c r="U412" s="191"/>
      <c r="V412" s="191"/>
      <c r="W412" s="191"/>
      <c r="X412" s="191"/>
      <c r="Y412" s="191"/>
      <c r="Z412" s="191"/>
    </row>
    <row r="413" spans="1:26">
      <c r="A413" s="191"/>
      <c r="B413" s="191"/>
      <c r="C413" s="191"/>
      <c r="D413" s="191"/>
      <c r="E413" s="191"/>
      <c r="F413" s="191"/>
      <c r="G413" s="191"/>
      <c r="H413" s="191"/>
      <c r="I413" s="191"/>
      <c r="J413" s="191"/>
      <c r="K413" s="191"/>
      <c r="L413" s="191"/>
      <c r="M413" s="191"/>
      <c r="N413" s="191"/>
      <c r="O413" s="191"/>
      <c r="P413" s="191"/>
      <c r="Q413" s="191"/>
      <c r="R413" s="191"/>
      <c r="S413" s="191"/>
      <c r="T413" s="191"/>
      <c r="U413" s="191"/>
      <c r="V413" s="191"/>
      <c r="W413" s="191"/>
      <c r="X413" s="191"/>
      <c r="Y413" s="191"/>
      <c r="Z413" s="191"/>
    </row>
    <row r="414" spans="1:26">
      <c r="A414" s="191"/>
      <c r="B414" s="191"/>
      <c r="C414" s="191"/>
      <c r="D414" s="191"/>
      <c r="E414" s="191"/>
      <c r="F414" s="191"/>
      <c r="G414" s="191"/>
      <c r="H414" s="191"/>
      <c r="I414" s="191"/>
      <c r="J414" s="191"/>
      <c r="K414" s="191"/>
      <c r="L414" s="191"/>
      <c r="M414" s="191"/>
      <c r="N414" s="191"/>
      <c r="O414" s="191"/>
      <c r="P414" s="191"/>
      <c r="Q414" s="191"/>
      <c r="R414" s="191"/>
      <c r="S414" s="191"/>
      <c r="T414" s="191"/>
      <c r="U414" s="191"/>
      <c r="V414" s="191"/>
      <c r="W414" s="191"/>
      <c r="X414" s="191"/>
      <c r="Y414" s="191"/>
      <c r="Z414" s="191"/>
    </row>
    <row r="415" spans="1:26">
      <c r="A415" s="191"/>
      <c r="B415" s="191"/>
      <c r="C415" s="191"/>
      <c r="D415" s="191"/>
      <c r="E415" s="191"/>
      <c r="F415" s="191"/>
      <c r="G415" s="191"/>
      <c r="H415" s="191"/>
      <c r="I415" s="191"/>
      <c r="J415" s="191"/>
      <c r="K415" s="191"/>
      <c r="L415" s="191"/>
      <c r="M415" s="191"/>
      <c r="N415" s="191"/>
      <c r="O415" s="191"/>
      <c r="P415" s="191"/>
      <c r="Q415" s="191"/>
      <c r="R415" s="191"/>
      <c r="S415" s="191"/>
      <c r="T415" s="191"/>
      <c r="U415" s="191"/>
      <c r="V415" s="191"/>
      <c r="W415" s="191"/>
      <c r="X415" s="191"/>
      <c r="Y415" s="191"/>
      <c r="Z415" s="191"/>
    </row>
    <row r="416" spans="1:26">
      <c r="A416" s="191"/>
      <c r="B416" s="191"/>
      <c r="C416" s="191"/>
      <c r="D416" s="191"/>
      <c r="E416" s="191"/>
      <c r="F416" s="191"/>
      <c r="G416" s="191"/>
      <c r="H416" s="191"/>
      <c r="I416" s="191"/>
      <c r="J416" s="191"/>
      <c r="K416" s="191"/>
      <c r="L416" s="191"/>
      <c r="M416" s="191"/>
      <c r="N416" s="191"/>
      <c r="O416" s="191"/>
      <c r="P416" s="191"/>
      <c r="Q416" s="191"/>
      <c r="R416" s="191"/>
      <c r="S416" s="191"/>
      <c r="T416" s="191"/>
      <c r="U416" s="191"/>
      <c r="V416" s="191"/>
      <c r="W416" s="191"/>
      <c r="X416" s="191"/>
      <c r="Y416" s="191"/>
      <c r="Z416" s="191"/>
    </row>
    <row r="417" spans="1:26">
      <c r="A417" s="191"/>
      <c r="B417" s="191"/>
      <c r="C417" s="191"/>
      <c r="D417" s="191"/>
      <c r="E417" s="191"/>
      <c r="F417" s="191"/>
      <c r="G417" s="191"/>
      <c r="H417" s="191"/>
      <c r="I417" s="191"/>
      <c r="J417" s="191"/>
      <c r="K417" s="191"/>
      <c r="L417" s="191"/>
      <c r="M417" s="191"/>
      <c r="N417" s="191"/>
      <c r="O417" s="191"/>
      <c r="P417" s="191"/>
      <c r="Q417" s="191"/>
      <c r="R417" s="191"/>
      <c r="S417" s="191"/>
      <c r="T417" s="191"/>
      <c r="U417" s="191"/>
      <c r="V417" s="191"/>
      <c r="W417" s="191"/>
      <c r="X417" s="191"/>
      <c r="Y417" s="191"/>
      <c r="Z417" s="191"/>
    </row>
    <row r="418" spans="1:26">
      <c r="A418" s="191"/>
      <c r="B418" s="191"/>
      <c r="C418" s="191"/>
      <c r="D418" s="191"/>
      <c r="E418" s="191"/>
      <c r="F418" s="191"/>
      <c r="G418" s="191"/>
      <c r="H418" s="191"/>
      <c r="I418" s="191"/>
      <c r="J418" s="191"/>
      <c r="K418" s="191"/>
      <c r="L418" s="191"/>
      <c r="M418" s="191"/>
      <c r="N418" s="191"/>
      <c r="O418" s="191"/>
      <c r="P418" s="191"/>
      <c r="Q418" s="191"/>
      <c r="R418" s="191"/>
      <c r="S418" s="191"/>
      <c r="T418" s="191"/>
      <c r="U418" s="191"/>
      <c r="V418" s="191"/>
      <c r="W418" s="191"/>
      <c r="X418" s="191"/>
      <c r="Y418" s="191"/>
      <c r="Z418" s="191"/>
    </row>
    <row r="419" spans="1:26">
      <c r="A419" s="191"/>
      <c r="B419" s="191"/>
      <c r="C419" s="191"/>
      <c r="D419" s="191"/>
      <c r="E419" s="191"/>
      <c r="F419" s="191"/>
      <c r="G419" s="191"/>
      <c r="H419" s="191"/>
      <c r="I419" s="191"/>
      <c r="J419" s="191"/>
      <c r="K419" s="191"/>
      <c r="L419" s="191"/>
      <c r="M419" s="191"/>
      <c r="N419" s="191"/>
      <c r="O419" s="191"/>
      <c r="P419" s="191"/>
      <c r="Q419" s="191"/>
      <c r="R419" s="191"/>
      <c r="S419" s="191"/>
      <c r="T419" s="191"/>
      <c r="U419" s="191"/>
      <c r="V419" s="191"/>
      <c r="W419" s="191"/>
      <c r="X419" s="191"/>
      <c r="Y419" s="191"/>
      <c r="Z419" s="191"/>
    </row>
    <row r="420" spans="1:26">
      <c r="A420" s="191"/>
      <c r="B420" s="191"/>
      <c r="C420" s="191"/>
      <c r="D420" s="191"/>
      <c r="E420" s="191"/>
      <c r="F420" s="191"/>
      <c r="G420" s="191"/>
      <c r="H420" s="191"/>
      <c r="I420" s="191"/>
      <c r="J420" s="191"/>
      <c r="K420" s="191"/>
      <c r="L420" s="191"/>
      <c r="M420" s="191"/>
      <c r="N420" s="191"/>
      <c r="O420" s="191"/>
      <c r="P420" s="191"/>
      <c r="Q420" s="191"/>
      <c r="R420" s="191"/>
      <c r="S420" s="191"/>
      <c r="T420" s="191"/>
      <c r="U420" s="191"/>
      <c r="V420" s="191"/>
      <c r="W420" s="191"/>
      <c r="X420" s="191"/>
      <c r="Y420" s="191"/>
      <c r="Z420" s="191"/>
    </row>
    <row r="421" spans="1:26">
      <c r="A421" s="191"/>
      <c r="B421" s="191"/>
      <c r="C421" s="191"/>
      <c r="D421" s="191"/>
      <c r="E421" s="191"/>
      <c r="F421" s="191"/>
      <c r="G421" s="191"/>
      <c r="H421" s="191"/>
      <c r="I421" s="191"/>
      <c r="J421" s="191"/>
      <c r="K421" s="191"/>
      <c r="L421" s="191"/>
      <c r="M421" s="191"/>
      <c r="N421" s="191"/>
      <c r="O421" s="191"/>
      <c r="P421" s="191"/>
      <c r="Q421" s="191"/>
      <c r="R421" s="191"/>
      <c r="S421" s="191"/>
      <c r="T421" s="191"/>
      <c r="U421" s="191"/>
      <c r="V421" s="191"/>
      <c r="W421" s="191"/>
      <c r="X421" s="191"/>
      <c r="Y421" s="191"/>
      <c r="Z421" s="191"/>
    </row>
    <row r="422" spans="1:26">
      <c r="A422" s="191"/>
      <c r="B422" s="191"/>
      <c r="C422" s="191"/>
      <c r="D422" s="191"/>
      <c r="E422" s="191"/>
      <c r="F422" s="191"/>
      <c r="G422" s="191"/>
      <c r="H422" s="191"/>
      <c r="I422" s="191"/>
      <c r="J422" s="191"/>
      <c r="K422" s="191"/>
      <c r="L422" s="191"/>
      <c r="M422" s="191"/>
      <c r="N422" s="191"/>
      <c r="O422" s="191"/>
      <c r="P422" s="191"/>
      <c r="Q422" s="191"/>
      <c r="R422" s="191"/>
      <c r="S422" s="191"/>
      <c r="T422" s="191"/>
      <c r="U422" s="191"/>
      <c r="V422" s="191"/>
      <c r="W422" s="191"/>
      <c r="X422" s="191"/>
      <c r="Y422" s="191"/>
      <c r="Z422" s="191"/>
    </row>
    <row r="423" spans="1:26">
      <c r="A423" s="191"/>
      <c r="B423" s="191"/>
      <c r="C423" s="191"/>
      <c r="D423" s="191"/>
      <c r="E423" s="191"/>
      <c r="F423" s="191"/>
      <c r="G423" s="191"/>
      <c r="H423" s="191"/>
      <c r="I423" s="191"/>
      <c r="J423" s="191"/>
      <c r="K423" s="191"/>
      <c r="L423" s="191"/>
      <c r="M423" s="191"/>
      <c r="N423" s="191"/>
      <c r="O423" s="191"/>
      <c r="P423" s="191"/>
      <c r="Q423" s="191"/>
      <c r="R423" s="191"/>
      <c r="S423" s="191"/>
      <c r="T423" s="191"/>
      <c r="U423" s="191"/>
      <c r="V423" s="191"/>
      <c r="W423" s="191"/>
      <c r="X423" s="191"/>
      <c r="Y423" s="191"/>
      <c r="Z423" s="191"/>
    </row>
    <row r="424" spans="1:26">
      <c r="A424" s="191"/>
      <c r="B424" s="191"/>
      <c r="C424" s="191"/>
      <c r="D424" s="191"/>
      <c r="E424" s="191"/>
      <c r="F424" s="191"/>
      <c r="G424" s="191"/>
      <c r="H424" s="191"/>
      <c r="I424" s="191"/>
      <c r="J424" s="191"/>
      <c r="K424" s="191"/>
      <c r="L424" s="191"/>
      <c r="M424" s="191"/>
      <c r="N424" s="191"/>
      <c r="O424" s="191"/>
      <c r="P424" s="191"/>
      <c r="Q424" s="191"/>
      <c r="R424" s="191"/>
      <c r="S424" s="191"/>
      <c r="T424" s="191"/>
      <c r="U424" s="191"/>
      <c r="V424" s="191"/>
      <c r="W424" s="191"/>
      <c r="X424" s="191"/>
      <c r="Y424" s="191"/>
      <c r="Z424" s="191"/>
    </row>
    <row r="425" spans="1:26">
      <c r="A425" s="191"/>
      <c r="B425" s="191"/>
      <c r="C425" s="191"/>
      <c r="D425" s="191"/>
      <c r="E425" s="191"/>
      <c r="F425" s="191"/>
      <c r="G425" s="191"/>
      <c r="H425" s="191"/>
      <c r="I425" s="191"/>
      <c r="J425" s="191"/>
      <c r="K425" s="191"/>
      <c r="L425" s="191"/>
      <c r="M425" s="191"/>
      <c r="N425" s="191"/>
      <c r="O425" s="191"/>
      <c r="P425" s="191"/>
      <c r="Q425" s="191"/>
      <c r="R425" s="191"/>
      <c r="S425" s="191"/>
      <c r="T425" s="191"/>
      <c r="U425" s="191"/>
      <c r="V425" s="191"/>
      <c r="W425" s="191"/>
      <c r="X425" s="191"/>
      <c r="Y425" s="191"/>
      <c r="Z425" s="191"/>
    </row>
    <row r="426" spans="1:26">
      <c r="A426" s="191"/>
      <c r="B426" s="191"/>
      <c r="C426" s="191"/>
      <c r="D426" s="191"/>
      <c r="E426" s="191"/>
      <c r="F426" s="191"/>
      <c r="G426" s="191"/>
      <c r="H426" s="191"/>
      <c r="I426" s="191"/>
      <c r="J426" s="191"/>
      <c r="K426" s="191"/>
      <c r="L426" s="191"/>
      <c r="M426" s="191"/>
      <c r="N426" s="191"/>
      <c r="O426" s="191"/>
      <c r="P426" s="191"/>
      <c r="Q426" s="191"/>
      <c r="R426" s="191"/>
      <c r="S426" s="191"/>
      <c r="T426" s="191"/>
      <c r="U426" s="191"/>
      <c r="V426" s="191"/>
      <c r="W426" s="191"/>
      <c r="X426" s="191"/>
      <c r="Y426" s="191"/>
      <c r="Z426" s="191"/>
    </row>
    <row r="427" spans="1:26">
      <c r="A427" s="191"/>
      <c r="B427" s="191"/>
      <c r="C427" s="191"/>
      <c r="D427" s="191"/>
      <c r="E427" s="191"/>
      <c r="F427" s="191"/>
      <c r="G427" s="191"/>
      <c r="H427" s="191"/>
      <c r="I427" s="191"/>
      <c r="J427" s="191"/>
      <c r="K427" s="191"/>
      <c r="L427" s="191"/>
      <c r="M427" s="191"/>
      <c r="N427" s="191"/>
      <c r="O427" s="191"/>
      <c r="P427" s="191"/>
      <c r="Q427" s="191"/>
      <c r="R427" s="191"/>
      <c r="S427" s="191"/>
      <c r="T427" s="191"/>
      <c r="U427" s="191"/>
      <c r="V427" s="191"/>
      <c r="W427" s="191"/>
      <c r="X427" s="191"/>
      <c r="Y427" s="191"/>
      <c r="Z427" s="191"/>
    </row>
    <row r="428" spans="1:26">
      <c r="A428" s="191"/>
      <c r="B428" s="191"/>
      <c r="C428" s="191"/>
      <c r="D428" s="191"/>
      <c r="E428" s="191"/>
      <c r="F428" s="191"/>
      <c r="G428" s="191"/>
      <c r="H428" s="191"/>
      <c r="I428" s="191"/>
      <c r="J428" s="191"/>
      <c r="K428" s="191"/>
      <c r="L428" s="191"/>
      <c r="M428" s="191"/>
      <c r="N428" s="191"/>
      <c r="O428" s="191"/>
      <c r="P428" s="191"/>
      <c r="Q428" s="191"/>
      <c r="R428" s="191"/>
      <c r="S428" s="191"/>
      <c r="T428" s="191"/>
      <c r="U428" s="191"/>
      <c r="V428" s="191"/>
      <c r="W428" s="191"/>
      <c r="X428" s="191"/>
      <c r="Y428" s="191"/>
      <c r="Z428" s="191"/>
    </row>
    <row r="429" spans="1:26">
      <c r="A429" s="191"/>
      <c r="B429" s="191"/>
      <c r="C429" s="191"/>
      <c r="D429" s="191"/>
      <c r="E429" s="191"/>
      <c r="F429" s="191"/>
      <c r="G429" s="191"/>
      <c r="H429" s="191"/>
      <c r="I429" s="191"/>
      <c r="J429" s="191"/>
      <c r="K429" s="191"/>
      <c r="L429" s="191"/>
      <c r="M429" s="191"/>
      <c r="N429" s="191"/>
      <c r="O429" s="191"/>
      <c r="P429" s="191"/>
      <c r="Q429" s="191"/>
      <c r="R429" s="191"/>
      <c r="S429" s="191"/>
      <c r="T429" s="191"/>
      <c r="U429" s="191"/>
      <c r="V429" s="191"/>
      <c r="W429" s="191"/>
      <c r="X429" s="191"/>
      <c r="Y429" s="191"/>
      <c r="Z429" s="191"/>
    </row>
    <row r="430" spans="1:26">
      <c r="A430" s="191"/>
      <c r="B430" s="191"/>
      <c r="C430" s="191"/>
      <c r="D430" s="191"/>
      <c r="E430" s="191"/>
      <c r="F430" s="191"/>
      <c r="G430" s="191"/>
      <c r="H430" s="191"/>
      <c r="I430" s="191"/>
      <c r="J430" s="191"/>
      <c r="K430" s="191"/>
      <c r="L430" s="191"/>
      <c r="M430" s="191"/>
      <c r="N430" s="191"/>
      <c r="O430" s="191"/>
      <c r="P430" s="191"/>
      <c r="Q430" s="191"/>
      <c r="R430" s="191"/>
      <c r="S430" s="191"/>
      <c r="T430" s="191"/>
      <c r="U430" s="191"/>
      <c r="V430" s="191"/>
      <c r="W430" s="191"/>
      <c r="X430" s="191"/>
      <c r="Y430" s="191"/>
      <c r="Z430" s="191"/>
    </row>
    <row r="431" spans="1:26">
      <c r="A431" s="191"/>
      <c r="B431" s="191"/>
      <c r="C431" s="191"/>
      <c r="D431" s="191"/>
      <c r="E431" s="191"/>
      <c r="F431" s="191"/>
      <c r="G431" s="191"/>
      <c r="H431" s="191"/>
      <c r="I431" s="191"/>
      <c r="J431" s="191"/>
      <c r="K431" s="191"/>
      <c r="L431" s="191"/>
      <c r="M431" s="191"/>
      <c r="N431" s="191"/>
      <c r="O431" s="191"/>
      <c r="P431" s="191"/>
      <c r="Q431" s="191"/>
      <c r="R431" s="191"/>
      <c r="S431" s="191"/>
      <c r="T431" s="191"/>
      <c r="U431" s="191"/>
      <c r="V431" s="191"/>
      <c r="W431" s="191"/>
      <c r="X431" s="191"/>
      <c r="Y431" s="191"/>
      <c r="Z431" s="191"/>
    </row>
    <row r="432" spans="1:26">
      <c r="A432" s="191"/>
      <c r="B432" s="191"/>
      <c r="C432" s="191"/>
      <c r="D432" s="191"/>
      <c r="E432" s="191"/>
      <c r="F432" s="191"/>
      <c r="G432" s="191"/>
      <c r="H432" s="191"/>
      <c r="I432" s="191"/>
      <c r="J432" s="191"/>
      <c r="K432" s="191"/>
      <c r="L432" s="191"/>
      <c r="M432" s="191"/>
      <c r="N432" s="191"/>
      <c r="O432" s="191"/>
      <c r="P432" s="191"/>
      <c r="Q432" s="191"/>
      <c r="R432" s="191"/>
      <c r="S432" s="191"/>
      <c r="T432" s="191"/>
      <c r="U432" s="191"/>
      <c r="V432" s="191"/>
      <c r="W432" s="191"/>
      <c r="X432" s="191"/>
      <c r="Y432" s="191"/>
      <c r="Z432" s="191"/>
    </row>
    <row r="433" spans="1:26">
      <c r="A433" s="191"/>
      <c r="B433" s="191"/>
      <c r="C433" s="191"/>
      <c r="D433" s="191"/>
      <c r="E433" s="191"/>
      <c r="F433" s="191"/>
      <c r="G433" s="191"/>
      <c r="H433" s="191"/>
      <c r="I433" s="191"/>
      <c r="J433" s="191"/>
      <c r="K433" s="191"/>
      <c r="L433" s="191"/>
      <c r="M433" s="191"/>
      <c r="N433" s="191"/>
      <c r="O433" s="191"/>
      <c r="P433" s="191"/>
      <c r="Q433" s="191"/>
      <c r="R433" s="191"/>
      <c r="S433" s="191"/>
      <c r="T433" s="191"/>
      <c r="U433" s="191"/>
      <c r="V433" s="191"/>
      <c r="W433" s="191"/>
      <c r="X433" s="191"/>
      <c r="Y433" s="191"/>
      <c r="Z433" s="191"/>
    </row>
    <row r="434" spans="1:26">
      <c r="A434" s="191"/>
      <c r="B434" s="191"/>
      <c r="C434" s="191"/>
      <c r="D434" s="191"/>
      <c r="E434" s="191"/>
      <c r="F434" s="191"/>
      <c r="G434" s="191"/>
      <c r="H434" s="191"/>
      <c r="I434" s="191"/>
      <c r="J434" s="191"/>
      <c r="K434" s="191"/>
      <c r="L434" s="191"/>
      <c r="M434" s="191"/>
      <c r="N434" s="191"/>
      <c r="O434" s="191"/>
      <c r="P434" s="191"/>
      <c r="Q434" s="191"/>
      <c r="R434" s="191"/>
      <c r="S434" s="191"/>
      <c r="T434" s="191"/>
      <c r="U434" s="191"/>
      <c r="V434" s="191"/>
      <c r="W434" s="191"/>
      <c r="X434" s="191"/>
      <c r="Y434" s="191"/>
      <c r="Z434" s="191"/>
    </row>
    <row r="435" spans="1:26">
      <c r="A435" s="191"/>
      <c r="B435" s="191"/>
      <c r="C435" s="191"/>
      <c r="D435" s="191"/>
      <c r="E435" s="191"/>
      <c r="F435" s="191"/>
      <c r="G435" s="191"/>
      <c r="H435" s="191"/>
      <c r="I435" s="191"/>
      <c r="J435" s="191"/>
      <c r="K435" s="191"/>
      <c r="L435" s="191"/>
      <c r="M435" s="191"/>
      <c r="N435" s="191"/>
      <c r="O435" s="191"/>
      <c r="P435" s="191"/>
      <c r="Q435" s="191"/>
      <c r="R435" s="191"/>
      <c r="S435" s="191"/>
      <c r="T435" s="191"/>
      <c r="U435" s="191"/>
      <c r="V435" s="191"/>
      <c r="W435" s="191"/>
      <c r="X435" s="191"/>
      <c r="Y435" s="191"/>
      <c r="Z435" s="191"/>
    </row>
    <row r="436" spans="1:26">
      <c r="A436" s="191"/>
      <c r="B436" s="191"/>
      <c r="C436" s="191"/>
      <c r="D436" s="191"/>
      <c r="E436" s="191"/>
      <c r="F436" s="191"/>
      <c r="G436" s="191"/>
      <c r="H436" s="191"/>
      <c r="I436" s="191"/>
      <c r="J436" s="191"/>
      <c r="K436" s="191"/>
      <c r="L436" s="191"/>
      <c r="M436" s="191"/>
      <c r="N436" s="191"/>
      <c r="O436" s="191"/>
      <c r="P436" s="191"/>
      <c r="Q436" s="191"/>
      <c r="R436" s="191"/>
      <c r="S436" s="191"/>
      <c r="T436" s="191"/>
      <c r="U436" s="191"/>
      <c r="V436" s="191"/>
      <c r="W436" s="191"/>
      <c r="X436" s="191"/>
      <c r="Y436" s="191"/>
      <c r="Z436" s="191"/>
    </row>
    <row r="437" spans="1:26">
      <c r="A437" s="191"/>
      <c r="B437" s="191"/>
      <c r="C437" s="191"/>
      <c r="D437" s="191"/>
      <c r="E437" s="191"/>
      <c r="F437" s="191"/>
      <c r="G437" s="191"/>
      <c r="H437" s="191"/>
      <c r="I437" s="191"/>
      <c r="J437" s="191"/>
      <c r="K437" s="191"/>
      <c r="L437" s="191"/>
      <c r="M437" s="191"/>
      <c r="N437" s="191"/>
      <c r="O437" s="191"/>
      <c r="P437" s="191"/>
      <c r="Q437" s="191"/>
      <c r="R437" s="191"/>
      <c r="S437" s="191"/>
      <c r="T437" s="191"/>
      <c r="U437" s="191"/>
      <c r="V437" s="191"/>
      <c r="W437" s="191"/>
      <c r="X437" s="191"/>
      <c r="Y437" s="191"/>
      <c r="Z437" s="191"/>
    </row>
    <row r="438" spans="1:26">
      <c r="A438" s="191"/>
      <c r="B438" s="191"/>
      <c r="C438" s="191"/>
      <c r="D438" s="191"/>
      <c r="E438" s="191"/>
      <c r="F438" s="191"/>
      <c r="G438" s="191"/>
      <c r="H438" s="191"/>
      <c r="I438" s="191"/>
      <c r="J438" s="191"/>
      <c r="K438" s="191"/>
      <c r="L438" s="191"/>
      <c r="M438" s="191"/>
      <c r="N438" s="191"/>
      <c r="O438" s="191"/>
      <c r="P438" s="191"/>
      <c r="Q438" s="191"/>
      <c r="R438" s="191"/>
      <c r="S438" s="191"/>
      <c r="T438" s="191"/>
      <c r="U438" s="191"/>
      <c r="V438" s="191"/>
      <c r="W438" s="191"/>
      <c r="X438" s="191"/>
      <c r="Y438" s="191"/>
      <c r="Z438" s="191"/>
    </row>
    <row r="439" spans="1:26">
      <c r="A439" s="191"/>
      <c r="B439" s="191"/>
      <c r="C439" s="191"/>
      <c r="D439" s="191"/>
      <c r="E439" s="191"/>
      <c r="F439" s="191"/>
      <c r="G439" s="191"/>
      <c r="H439" s="191"/>
      <c r="I439" s="191"/>
      <c r="J439" s="191"/>
      <c r="K439" s="191"/>
      <c r="L439" s="191"/>
      <c r="M439" s="191"/>
      <c r="N439" s="191"/>
      <c r="O439" s="191"/>
      <c r="P439" s="191"/>
      <c r="Q439" s="191"/>
      <c r="R439" s="191"/>
      <c r="S439" s="191"/>
      <c r="T439" s="191"/>
      <c r="U439" s="191"/>
      <c r="V439" s="191"/>
      <c r="W439" s="191"/>
      <c r="X439" s="191"/>
      <c r="Y439" s="191"/>
      <c r="Z439" s="191"/>
    </row>
    <row r="440" spans="1:26">
      <c r="A440" s="191"/>
      <c r="B440" s="191"/>
      <c r="C440" s="191"/>
      <c r="D440" s="191"/>
      <c r="E440" s="191"/>
      <c r="F440" s="191"/>
      <c r="G440" s="191"/>
      <c r="H440" s="191"/>
      <c r="I440" s="191"/>
      <c r="J440" s="191"/>
      <c r="K440" s="191"/>
      <c r="L440" s="191"/>
      <c r="M440" s="191"/>
      <c r="N440" s="191"/>
      <c r="O440" s="191"/>
      <c r="P440" s="191"/>
      <c r="Q440" s="191"/>
      <c r="R440" s="191"/>
      <c r="S440" s="191"/>
      <c r="T440" s="191"/>
      <c r="U440" s="191"/>
      <c r="V440" s="191"/>
      <c r="W440" s="191"/>
      <c r="X440" s="191"/>
      <c r="Y440" s="191"/>
      <c r="Z440" s="191"/>
    </row>
    <row r="441" spans="1:26">
      <c r="A441" s="191"/>
      <c r="B441" s="191"/>
      <c r="C441" s="191"/>
      <c r="D441" s="191"/>
      <c r="E441" s="191"/>
      <c r="F441" s="191"/>
      <c r="G441" s="191"/>
      <c r="H441" s="191"/>
      <c r="I441" s="191"/>
      <c r="J441" s="191"/>
      <c r="K441" s="191"/>
      <c r="L441" s="191"/>
      <c r="M441" s="191"/>
      <c r="N441" s="191"/>
      <c r="O441" s="191"/>
      <c r="P441" s="191"/>
      <c r="Q441" s="191"/>
      <c r="R441" s="191"/>
      <c r="S441" s="191"/>
      <c r="T441" s="191"/>
      <c r="U441" s="191"/>
      <c r="V441" s="191"/>
      <c r="W441" s="191"/>
      <c r="X441" s="191"/>
      <c r="Y441" s="191"/>
      <c r="Z441" s="191"/>
    </row>
    <row r="442" spans="1:26">
      <c r="A442" s="191"/>
      <c r="B442" s="191"/>
      <c r="C442" s="191"/>
      <c r="D442" s="191"/>
      <c r="E442" s="191"/>
      <c r="F442" s="191"/>
      <c r="G442" s="191"/>
      <c r="H442" s="191"/>
      <c r="I442" s="191"/>
      <c r="J442" s="191"/>
      <c r="K442" s="191"/>
      <c r="L442" s="191"/>
      <c r="M442" s="191"/>
      <c r="N442" s="191"/>
      <c r="O442" s="191"/>
      <c r="P442" s="191"/>
      <c r="Q442" s="191"/>
      <c r="R442" s="191"/>
      <c r="S442" s="191"/>
      <c r="T442" s="191"/>
      <c r="U442" s="191"/>
      <c r="V442" s="191"/>
      <c r="W442" s="191"/>
      <c r="X442" s="191"/>
      <c r="Y442" s="191"/>
      <c r="Z442" s="191"/>
    </row>
    <row r="443" spans="1:26">
      <c r="A443" s="191"/>
      <c r="B443" s="191"/>
      <c r="C443" s="191"/>
      <c r="D443" s="191"/>
      <c r="E443" s="191"/>
      <c r="F443" s="191"/>
      <c r="G443" s="191"/>
      <c r="H443" s="191"/>
      <c r="I443" s="191"/>
      <c r="J443" s="191"/>
      <c r="K443" s="191"/>
      <c r="L443" s="191"/>
      <c r="M443" s="191"/>
      <c r="N443" s="191"/>
      <c r="O443" s="191"/>
      <c r="P443" s="191"/>
      <c r="Q443" s="191"/>
      <c r="R443" s="191"/>
      <c r="S443" s="191"/>
      <c r="T443" s="191"/>
      <c r="U443" s="191"/>
      <c r="V443" s="191"/>
      <c r="W443" s="191"/>
      <c r="X443" s="191"/>
      <c r="Y443" s="191"/>
      <c r="Z443" s="191"/>
    </row>
    <row r="444" spans="1:26">
      <c r="A444" s="191"/>
      <c r="B444" s="191"/>
      <c r="C444" s="191"/>
      <c r="D444" s="191"/>
      <c r="E444" s="191"/>
      <c r="F444" s="191"/>
      <c r="G444" s="191"/>
      <c r="H444" s="191"/>
      <c r="I444" s="191"/>
      <c r="J444" s="191"/>
      <c r="K444" s="191"/>
      <c r="L444" s="191"/>
      <c r="M444" s="191"/>
      <c r="N444" s="191"/>
      <c r="O444" s="191"/>
      <c r="P444" s="191"/>
      <c r="Q444" s="191"/>
      <c r="R444" s="191"/>
      <c r="S444" s="191"/>
      <c r="T444" s="191"/>
      <c r="U444" s="191"/>
      <c r="V444" s="191"/>
      <c r="W444" s="191"/>
      <c r="X444" s="191"/>
      <c r="Y444" s="191"/>
      <c r="Z444" s="191"/>
    </row>
    <row r="445" spans="1:26">
      <c r="A445" s="191"/>
      <c r="B445" s="191"/>
      <c r="C445" s="191"/>
      <c r="D445" s="191"/>
      <c r="E445" s="191"/>
      <c r="F445" s="191"/>
      <c r="G445" s="191"/>
      <c r="H445" s="191"/>
      <c r="I445" s="191"/>
      <c r="J445" s="191"/>
      <c r="K445" s="191"/>
      <c r="L445" s="191"/>
      <c r="M445" s="191"/>
      <c r="N445" s="191"/>
      <c r="O445" s="191"/>
      <c r="P445" s="191"/>
      <c r="Q445" s="191"/>
      <c r="R445" s="191"/>
      <c r="S445" s="191"/>
      <c r="T445" s="191"/>
      <c r="U445" s="191"/>
      <c r="V445" s="191"/>
      <c r="W445" s="191"/>
      <c r="X445" s="191"/>
      <c r="Y445" s="191"/>
      <c r="Z445" s="191"/>
    </row>
    <row r="446" spans="1:26">
      <c r="A446" s="191"/>
      <c r="B446" s="191"/>
      <c r="C446" s="191"/>
      <c r="D446" s="191"/>
      <c r="E446" s="191"/>
      <c r="F446" s="191"/>
      <c r="G446" s="191"/>
      <c r="H446" s="191"/>
      <c r="I446" s="191"/>
      <c r="J446" s="191"/>
      <c r="K446" s="191"/>
      <c r="L446" s="191"/>
      <c r="M446" s="191"/>
      <c r="N446" s="191"/>
      <c r="O446" s="191"/>
      <c r="P446" s="191"/>
      <c r="Q446" s="191"/>
      <c r="R446" s="191"/>
      <c r="S446" s="191"/>
      <c r="T446" s="191"/>
      <c r="U446" s="191"/>
      <c r="V446" s="191"/>
      <c r="W446" s="191"/>
      <c r="X446" s="191"/>
      <c r="Y446" s="191"/>
      <c r="Z446" s="191"/>
    </row>
    <row r="447" spans="1:26">
      <c r="A447" s="191"/>
      <c r="B447" s="191"/>
      <c r="C447" s="191"/>
      <c r="D447" s="191"/>
      <c r="E447" s="191"/>
      <c r="F447" s="191"/>
      <c r="G447" s="191"/>
      <c r="H447" s="191"/>
      <c r="I447" s="191"/>
      <c r="J447" s="191"/>
      <c r="K447" s="191"/>
      <c r="L447" s="191"/>
      <c r="M447" s="191"/>
      <c r="N447" s="191"/>
      <c r="O447" s="191"/>
      <c r="P447" s="191"/>
      <c r="Q447" s="191"/>
      <c r="R447" s="191"/>
      <c r="S447" s="191"/>
      <c r="T447" s="191"/>
      <c r="U447" s="191"/>
      <c r="V447" s="191"/>
      <c r="W447" s="191"/>
      <c r="X447" s="191"/>
      <c r="Y447" s="191"/>
      <c r="Z447" s="191"/>
    </row>
    <row r="448" spans="1:26">
      <c r="A448" s="191"/>
      <c r="B448" s="191"/>
      <c r="C448" s="191"/>
      <c r="D448" s="191"/>
      <c r="E448" s="191"/>
      <c r="F448" s="191"/>
      <c r="G448" s="191"/>
      <c r="H448" s="191"/>
      <c r="I448" s="191"/>
      <c r="J448" s="191"/>
      <c r="K448" s="191"/>
      <c r="L448" s="191"/>
      <c r="M448" s="191"/>
      <c r="N448" s="191"/>
      <c r="O448" s="191"/>
      <c r="P448" s="191"/>
      <c r="Q448" s="191"/>
      <c r="R448" s="191"/>
      <c r="S448" s="191"/>
      <c r="T448" s="191"/>
      <c r="U448" s="191"/>
      <c r="V448" s="191"/>
      <c r="W448" s="191"/>
      <c r="X448" s="191"/>
      <c r="Y448" s="191"/>
      <c r="Z448" s="191"/>
    </row>
    <row r="449" spans="1:26">
      <c r="A449" s="191"/>
      <c r="B449" s="191"/>
      <c r="C449" s="191"/>
      <c r="D449" s="191"/>
      <c r="E449" s="191"/>
      <c r="F449" s="191"/>
      <c r="G449" s="191"/>
      <c r="H449" s="191"/>
      <c r="I449" s="191"/>
      <c r="J449" s="191"/>
      <c r="K449" s="191"/>
      <c r="L449" s="191"/>
      <c r="M449" s="191"/>
      <c r="N449" s="191"/>
      <c r="O449" s="191"/>
      <c r="P449" s="191"/>
      <c r="Q449" s="191"/>
      <c r="R449" s="191"/>
      <c r="S449" s="191"/>
      <c r="T449" s="191"/>
      <c r="U449" s="191"/>
      <c r="V449" s="191"/>
      <c r="W449" s="191"/>
      <c r="X449" s="191"/>
      <c r="Y449" s="191"/>
      <c r="Z449" s="191"/>
    </row>
    <row r="450" spans="1:26">
      <c r="A450" s="191"/>
      <c r="B450" s="191"/>
      <c r="C450" s="191"/>
      <c r="D450" s="191"/>
      <c r="E450" s="191"/>
      <c r="F450" s="191"/>
      <c r="G450" s="191"/>
      <c r="H450" s="191"/>
      <c r="I450" s="191"/>
      <c r="J450" s="191"/>
      <c r="K450" s="191"/>
      <c r="L450" s="191"/>
      <c r="M450" s="191"/>
      <c r="N450" s="191"/>
      <c r="O450" s="191"/>
      <c r="P450" s="191"/>
      <c r="Q450" s="191"/>
      <c r="R450" s="191"/>
      <c r="S450" s="191"/>
      <c r="T450" s="191"/>
      <c r="U450" s="191"/>
      <c r="V450" s="191"/>
      <c r="W450" s="191"/>
      <c r="X450" s="191"/>
      <c r="Y450" s="191"/>
      <c r="Z450" s="191"/>
    </row>
    <row r="451" spans="1:26">
      <c r="A451" s="191"/>
      <c r="B451" s="191"/>
      <c r="C451" s="191"/>
      <c r="D451" s="191"/>
      <c r="E451" s="191"/>
      <c r="F451" s="191"/>
      <c r="G451" s="191"/>
      <c r="H451" s="191"/>
      <c r="I451" s="191"/>
      <c r="J451" s="191"/>
      <c r="K451" s="191"/>
      <c r="L451" s="191"/>
      <c r="M451" s="191"/>
      <c r="N451" s="191"/>
      <c r="O451" s="191"/>
      <c r="P451" s="191"/>
      <c r="Q451" s="191"/>
      <c r="R451" s="191"/>
      <c r="S451" s="191"/>
      <c r="T451" s="191"/>
      <c r="U451" s="191"/>
      <c r="V451" s="191"/>
      <c r="W451" s="191"/>
      <c r="X451" s="191"/>
      <c r="Y451" s="191"/>
      <c r="Z451" s="191"/>
    </row>
    <row r="452" spans="1:26">
      <c r="A452" s="191"/>
      <c r="B452" s="191"/>
      <c r="C452" s="191"/>
      <c r="D452" s="191"/>
      <c r="E452" s="191"/>
      <c r="F452" s="191"/>
      <c r="G452" s="191"/>
      <c r="H452" s="191"/>
      <c r="I452" s="191"/>
      <c r="J452" s="191"/>
      <c r="K452" s="191"/>
      <c r="L452" s="191"/>
      <c r="M452" s="191"/>
      <c r="N452" s="191"/>
      <c r="O452" s="191"/>
      <c r="P452" s="191"/>
      <c r="Q452" s="191"/>
      <c r="R452" s="191"/>
      <c r="S452" s="191"/>
      <c r="T452" s="191"/>
      <c r="U452" s="191"/>
      <c r="V452" s="191"/>
      <c r="W452" s="191"/>
      <c r="X452" s="191"/>
      <c r="Y452" s="191"/>
      <c r="Z452" s="191"/>
    </row>
    <row r="453" spans="1:26">
      <c r="A453" s="191"/>
      <c r="B453" s="191"/>
      <c r="C453" s="191"/>
      <c r="D453" s="191"/>
      <c r="E453" s="191"/>
      <c r="F453" s="191"/>
      <c r="G453" s="191"/>
      <c r="H453" s="191"/>
      <c r="I453" s="191"/>
      <c r="J453" s="191"/>
      <c r="K453" s="191"/>
      <c r="L453" s="191"/>
      <c r="M453" s="191"/>
      <c r="N453" s="191"/>
      <c r="O453" s="191"/>
      <c r="P453" s="191"/>
      <c r="Q453" s="191"/>
      <c r="R453" s="191"/>
      <c r="S453" s="191"/>
      <c r="T453" s="191"/>
      <c r="U453" s="191"/>
      <c r="V453" s="191"/>
      <c r="W453" s="191"/>
      <c r="X453" s="191"/>
      <c r="Y453" s="191"/>
      <c r="Z453" s="191"/>
    </row>
    <row r="454" spans="1:26">
      <c r="A454" s="191"/>
      <c r="B454" s="191"/>
      <c r="C454" s="191"/>
      <c r="D454" s="191"/>
      <c r="E454" s="191"/>
      <c r="F454" s="191"/>
      <c r="G454" s="191"/>
      <c r="H454" s="191"/>
      <c r="I454" s="191"/>
      <c r="J454" s="191"/>
      <c r="K454" s="191"/>
      <c r="L454" s="191"/>
      <c r="M454" s="191"/>
      <c r="N454" s="191"/>
      <c r="O454" s="191"/>
      <c r="P454" s="191"/>
      <c r="Q454" s="191"/>
      <c r="R454" s="191"/>
      <c r="S454" s="191"/>
      <c r="T454" s="191"/>
      <c r="U454" s="191"/>
      <c r="V454" s="191"/>
      <c r="W454" s="191"/>
      <c r="X454" s="191"/>
      <c r="Y454" s="191"/>
      <c r="Z454" s="191"/>
    </row>
    <row r="455" spans="1:26">
      <c r="A455" s="191"/>
      <c r="B455" s="191"/>
      <c r="C455" s="191"/>
      <c r="D455" s="191"/>
      <c r="E455" s="191"/>
      <c r="F455" s="191"/>
      <c r="G455" s="191"/>
      <c r="H455" s="191"/>
      <c r="I455" s="191"/>
      <c r="J455" s="191"/>
      <c r="K455" s="191"/>
      <c r="L455" s="191"/>
      <c r="M455" s="191"/>
      <c r="N455" s="191"/>
      <c r="O455" s="191"/>
      <c r="P455" s="191"/>
      <c r="Q455" s="191"/>
      <c r="R455" s="191"/>
      <c r="S455" s="191"/>
      <c r="T455" s="191"/>
      <c r="U455" s="191"/>
      <c r="V455" s="191"/>
      <c r="W455" s="191"/>
      <c r="X455" s="191"/>
      <c r="Y455" s="191"/>
      <c r="Z455" s="191"/>
    </row>
    <row r="456" spans="1:26">
      <c r="A456" s="191"/>
      <c r="B456" s="191"/>
      <c r="C456" s="191"/>
      <c r="D456" s="191"/>
      <c r="E456" s="191"/>
      <c r="F456" s="191"/>
      <c r="G456" s="191"/>
      <c r="H456" s="191"/>
      <c r="I456" s="191"/>
      <c r="J456" s="191"/>
      <c r="K456" s="191"/>
      <c r="L456" s="191"/>
      <c r="M456" s="191"/>
      <c r="N456" s="191"/>
      <c r="O456" s="191"/>
      <c r="P456" s="191"/>
      <c r="Q456" s="191"/>
      <c r="R456" s="191"/>
      <c r="S456" s="191"/>
      <c r="T456" s="191"/>
      <c r="U456" s="191"/>
      <c r="V456" s="191"/>
      <c r="W456" s="191"/>
      <c r="X456" s="191"/>
      <c r="Y456" s="191"/>
      <c r="Z456" s="191"/>
    </row>
    <row r="457" spans="1:26">
      <c r="A457" s="191"/>
      <c r="B457" s="191"/>
      <c r="C457" s="191"/>
      <c r="D457" s="191"/>
      <c r="E457" s="191"/>
      <c r="F457" s="191"/>
      <c r="G457" s="191"/>
      <c r="H457" s="191"/>
      <c r="I457" s="191"/>
      <c r="J457" s="191"/>
      <c r="K457" s="191"/>
      <c r="L457" s="191"/>
      <c r="M457" s="191"/>
      <c r="N457" s="191"/>
      <c r="O457" s="191"/>
      <c r="P457" s="191"/>
      <c r="Q457" s="191"/>
      <c r="R457" s="191"/>
      <c r="S457" s="191"/>
      <c r="T457" s="191"/>
      <c r="U457" s="191"/>
      <c r="V457" s="191"/>
      <c r="W457" s="191"/>
      <c r="X457" s="191"/>
      <c r="Y457" s="191"/>
      <c r="Z457" s="191"/>
    </row>
    <row r="458" spans="1:26">
      <c r="A458" s="191"/>
      <c r="B458" s="191"/>
      <c r="C458" s="191"/>
      <c r="D458" s="191"/>
      <c r="E458" s="191"/>
      <c r="F458" s="191"/>
      <c r="G458" s="191"/>
      <c r="H458" s="191"/>
      <c r="I458" s="191"/>
      <c r="J458" s="191"/>
      <c r="K458" s="191"/>
      <c r="L458" s="191"/>
      <c r="M458" s="191"/>
      <c r="N458" s="191"/>
      <c r="O458" s="191"/>
      <c r="P458" s="191"/>
      <c r="Q458" s="191"/>
      <c r="R458" s="191"/>
      <c r="S458" s="191"/>
      <c r="T458" s="191"/>
      <c r="U458" s="191"/>
      <c r="V458" s="191"/>
      <c r="W458" s="191"/>
      <c r="X458" s="191"/>
      <c r="Y458" s="191"/>
      <c r="Z458" s="191"/>
    </row>
    <row r="459" spans="1:26">
      <c r="A459" s="191"/>
      <c r="B459" s="191"/>
      <c r="C459" s="191"/>
      <c r="D459" s="191"/>
      <c r="E459" s="191"/>
      <c r="F459" s="191"/>
      <c r="G459" s="191"/>
      <c r="H459" s="191"/>
      <c r="I459" s="191"/>
      <c r="J459" s="191"/>
      <c r="K459" s="191"/>
      <c r="L459" s="191"/>
      <c r="M459" s="191"/>
      <c r="N459" s="191"/>
      <c r="O459" s="191"/>
      <c r="P459" s="191"/>
      <c r="Q459" s="191"/>
      <c r="R459" s="191"/>
      <c r="S459" s="191"/>
      <c r="T459" s="191"/>
      <c r="U459" s="191"/>
      <c r="V459" s="191"/>
      <c r="W459" s="191"/>
      <c r="X459" s="191"/>
      <c r="Y459" s="191"/>
      <c r="Z459" s="191"/>
    </row>
    <row r="460" spans="1:26">
      <c r="A460" s="191"/>
      <c r="B460" s="191"/>
      <c r="C460" s="191"/>
      <c r="D460" s="191"/>
      <c r="E460" s="191"/>
      <c r="F460" s="191"/>
      <c r="G460" s="191"/>
      <c r="H460" s="191"/>
      <c r="I460" s="191"/>
      <c r="J460" s="191"/>
      <c r="K460" s="191"/>
      <c r="L460" s="191"/>
      <c r="M460" s="191"/>
      <c r="N460" s="191"/>
      <c r="O460" s="191"/>
      <c r="P460" s="191"/>
      <c r="Q460" s="191"/>
      <c r="R460" s="191"/>
      <c r="S460" s="191"/>
      <c r="T460" s="191"/>
      <c r="U460" s="191"/>
      <c r="V460" s="191"/>
      <c r="W460" s="191"/>
      <c r="X460" s="191"/>
      <c r="Y460" s="191"/>
      <c r="Z460" s="191"/>
    </row>
    <row r="461" spans="1:26">
      <c r="A461" s="191"/>
      <c r="B461" s="191"/>
      <c r="C461" s="191"/>
      <c r="D461" s="191"/>
      <c r="E461" s="191"/>
      <c r="F461" s="191"/>
      <c r="G461" s="191"/>
      <c r="H461" s="191"/>
      <c r="I461" s="191"/>
      <c r="J461" s="191"/>
      <c r="K461" s="191"/>
      <c r="L461" s="191"/>
      <c r="M461" s="191"/>
      <c r="N461" s="191"/>
      <c r="O461" s="191"/>
      <c r="P461" s="191"/>
      <c r="Q461" s="191"/>
      <c r="R461" s="191"/>
      <c r="S461" s="191"/>
      <c r="T461" s="191"/>
      <c r="U461" s="191"/>
      <c r="V461" s="191"/>
      <c r="W461" s="191"/>
      <c r="X461" s="191"/>
      <c r="Y461" s="191"/>
      <c r="Z461" s="191"/>
    </row>
    <row r="462" spans="1:26">
      <c r="A462" s="191"/>
      <c r="B462" s="191"/>
      <c r="C462" s="191"/>
      <c r="D462" s="191"/>
      <c r="E462" s="191"/>
      <c r="F462" s="191"/>
      <c r="G462" s="191"/>
      <c r="H462" s="191"/>
      <c r="I462" s="191"/>
      <c r="J462" s="191"/>
      <c r="K462" s="191"/>
      <c r="L462" s="191"/>
      <c r="M462" s="191"/>
      <c r="N462" s="191"/>
      <c r="O462" s="191"/>
      <c r="P462" s="191"/>
      <c r="Q462" s="191"/>
      <c r="R462" s="191"/>
      <c r="S462" s="191"/>
      <c r="T462" s="191"/>
      <c r="U462" s="191"/>
      <c r="V462" s="191"/>
      <c r="W462" s="191"/>
      <c r="X462" s="191"/>
      <c r="Y462" s="191"/>
      <c r="Z462" s="191"/>
    </row>
    <row r="463" spans="1:26">
      <c r="A463" s="191"/>
      <c r="B463" s="191"/>
      <c r="C463" s="191"/>
      <c r="D463" s="191"/>
      <c r="E463" s="191"/>
      <c r="F463" s="191"/>
      <c r="G463" s="191"/>
      <c r="H463" s="191"/>
      <c r="I463" s="191"/>
      <c r="J463" s="191"/>
      <c r="K463" s="191"/>
      <c r="L463" s="191"/>
      <c r="M463" s="191"/>
      <c r="N463" s="191"/>
      <c r="O463" s="191"/>
      <c r="P463" s="191"/>
      <c r="Q463" s="191"/>
      <c r="R463" s="191"/>
      <c r="S463" s="191"/>
      <c r="T463" s="191"/>
      <c r="U463" s="191"/>
      <c r="V463" s="191"/>
      <c r="W463" s="191"/>
      <c r="X463" s="191"/>
      <c r="Y463" s="191"/>
      <c r="Z463" s="191"/>
    </row>
    <row r="464" spans="1:26">
      <c r="A464" s="191"/>
      <c r="B464" s="191"/>
      <c r="C464" s="191"/>
      <c r="D464" s="191"/>
      <c r="E464" s="191"/>
      <c r="F464" s="191"/>
      <c r="G464" s="191"/>
      <c r="H464" s="191"/>
      <c r="I464" s="191"/>
      <c r="J464" s="191"/>
      <c r="K464" s="191"/>
      <c r="L464" s="191"/>
      <c r="M464" s="191"/>
      <c r="N464" s="191"/>
      <c r="O464" s="191"/>
      <c r="P464" s="191"/>
      <c r="Q464" s="191"/>
      <c r="R464" s="191"/>
      <c r="S464" s="191"/>
      <c r="T464" s="191"/>
      <c r="U464" s="191"/>
      <c r="V464" s="191"/>
      <c r="W464" s="191"/>
      <c r="X464" s="191"/>
      <c r="Y464" s="191"/>
      <c r="Z464" s="191"/>
    </row>
    <row r="465" spans="1:26">
      <c r="A465" s="191"/>
      <c r="B465" s="191"/>
      <c r="C465" s="191"/>
      <c r="D465" s="191"/>
      <c r="E465" s="191"/>
      <c r="F465" s="191"/>
      <c r="G465" s="191"/>
      <c r="H465" s="191"/>
      <c r="I465" s="191"/>
      <c r="J465" s="191"/>
      <c r="K465" s="191"/>
      <c r="L465" s="191"/>
      <c r="M465" s="191"/>
      <c r="N465" s="191"/>
      <c r="O465" s="191"/>
      <c r="P465" s="191"/>
      <c r="Q465" s="191"/>
      <c r="R465" s="191"/>
      <c r="S465" s="191"/>
      <c r="T465" s="191"/>
      <c r="U465" s="191"/>
      <c r="V465" s="191"/>
      <c r="W465" s="191"/>
      <c r="X465" s="191"/>
      <c r="Y465" s="191"/>
      <c r="Z465" s="191"/>
    </row>
    <row r="466" spans="1:26">
      <c r="A466" s="191"/>
      <c r="B466" s="191"/>
      <c r="C466" s="191"/>
      <c r="D466" s="191"/>
      <c r="E466" s="191"/>
      <c r="F466" s="191"/>
      <c r="G466" s="191"/>
      <c r="H466" s="191"/>
      <c r="I466" s="191"/>
      <c r="J466" s="191"/>
      <c r="K466" s="191"/>
      <c r="L466" s="191"/>
      <c r="M466" s="191"/>
      <c r="N466" s="191"/>
      <c r="O466" s="191"/>
      <c r="P466" s="191"/>
      <c r="Q466" s="191"/>
      <c r="R466" s="191"/>
      <c r="S466" s="191"/>
      <c r="T466" s="191"/>
      <c r="U466" s="191"/>
      <c r="V466" s="191"/>
      <c r="W466" s="191"/>
      <c r="X466" s="191"/>
      <c r="Y466" s="191"/>
      <c r="Z466" s="191"/>
    </row>
    <row r="467" spans="1:26">
      <c r="A467" s="191"/>
      <c r="B467" s="191"/>
      <c r="C467" s="191"/>
      <c r="D467" s="191"/>
      <c r="E467" s="191"/>
      <c r="F467" s="191"/>
      <c r="G467" s="191"/>
      <c r="H467" s="191"/>
      <c r="I467" s="191"/>
      <c r="J467" s="191"/>
      <c r="K467" s="191"/>
      <c r="L467" s="191"/>
      <c r="M467" s="191"/>
      <c r="N467" s="191"/>
      <c r="O467" s="191"/>
      <c r="P467" s="191"/>
      <c r="Q467" s="191"/>
      <c r="R467" s="191"/>
      <c r="S467" s="191"/>
      <c r="T467" s="191"/>
      <c r="U467" s="191"/>
      <c r="V467" s="191"/>
      <c r="W467" s="191"/>
      <c r="X467" s="191"/>
      <c r="Y467" s="191"/>
      <c r="Z467" s="191"/>
    </row>
    <row r="468" spans="1:26">
      <c r="A468" s="191"/>
      <c r="B468" s="191"/>
      <c r="C468" s="191"/>
      <c r="D468" s="191"/>
      <c r="E468" s="191"/>
      <c r="F468" s="191"/>
      <c r="G468" s="191"/>
      <c r="H468" s="191"/>
      <c r="I468" s="191"/>
      <c r="J468" s="191"/>
      <c r="K468" s="191"/>
      <c r="L468" s="191"/>
      <c r="M468" s="191"/>
      <c r="N468" s="191"/>
      <c r="O468" s="191"/>
      <c r="P468" s="191"/>
      <c r="Q468" s="191"/>
      <c r="R468" s="191"/>
      <c r="S468" s="191"/>
      <c r="T468" s="191"/>
      <c r="U468" s="191"/>
      <c r="V468" s="191"/>
      <c r="W468" s="191"/>
      <c r="X468" s="191"/>
      <c r="Y468" s="191"/>
      <c r="Z468" s="191"/>
    </row>
    <row r="469" spans="1:26">
      <c r="A469" s="191"/>
      <c r="B469" s="191"/>
      <c r="C469" s="191"/>
      <c r="D469" s="191"/>
      <c r="E469" s="191"/>
      <c r="F469" s="191"/>
      <c r="G469" s="191"/>
      <c r="H469" s="191"/>
      <c r="I469" s="191"/>
      <c r="J469" s="191"/>
      <c r="K469" s="191"/>
      <c r="L469" s="191"/>
      <c r="M469" s="191"/>
      <c r="N469" s="191"/>
      <c r="O469" s="191"/>
      <c r="P469" s="191"/>
      <c r="Q469" s="191"/>
      <c r="R469" s="191"/>
      <c r="S469" s="191"/>
      <c r="T469" s="191"/>
      <c r="U469" s="191"/>
      <c r="V469" s="191"/>
      <c r="W469" s="191"/>
      <c r="X469" s="191"/>
      <c r="Y469" s="191"/>
      <c r="Z469" s="191"/>
    </row>
    <row r="470" spans="1:26">
      <c r="A470" s="191"/>
      <c r="B470" s="191"/>
      <c r="C470" s="191"/>
      <c r="D470" s="191"/>
      <c r="E470" s="191"/>
      <c r="F470" s="191"/>
      <c r="G470" s="191"/>
      <c r="H470" s="191"/>
      <c r="I470" s="191"/>
      <c r="J470" s="191"/>
      <c r="K470" s="191"/>
      <c r="L470" s="191"/>
      <c r="M470" s="191"/>
      <c r="N470" s="191"/>
      <c r="O470" s="191"/>
      <c r="P470" s="191"/>
      <c r="Q470" s="191"/>
      <c r="R470" s="191"/>
      <c r="S470" s="191"/>
      <c r="T470" s="191"/>
      <c r="U470" s="191"/>
      <c r="V470" s="191"/>
      <c r="W470" s="191"/>
      <c r="X470" s="191"/>
      <c r="Y470" s="191"/>
      <c r="Z470" s="191"/>
    </row>
    <row r="471" spans="1:26">
      <c r="A471" s="191"/>
      <c r="B471" s="191"/>
      <c r="C471" s="191"/>
      <c r="D471" s="191"/>
      <c r="E471" s="191"/>
      <c r="F471" s="191"/>
      <c r="G471" s="191"/>
      <c r="H471" s="191"/>
      <c r="I471" s="191"/>
      <c r="J471" s="191"/>
      <c r="K471" s="191"/>
      <c r="L471" s="191"/>
      <c r="M471" s="191"/>
      <c r="N471" s="191"/>
      <c r="O471" s="191"/>
      <c r="P471" s="191"/>
      <c r="Q471" s="191"/>
      <c r="R471" s="191"/>
      <c r="S471" s="191"/>
      <c r="T471" s="191"/>
      <c r="U471" s="191"/>
      <c r="V471" s="191"/>
      <c r="W471" s="191"/>
      <c r="X471" s="191"/>
      <c r="Y471" s="191"/>
      <c r="Z471" s="191"/>
    </row>
    <row r="472" spans="1:26">
      <c r="A472" s="191"/>
      <c r="B472" s="191"/>
      <c r="C472" s="191"/>
      <c r="D472" s="191"/>
      <c r="E472" s="191"/>
      <c r="F472" s="191"/>
      <c r="G472" s="191"/>
      <c r="H472" s="191"/>
      <c r="I472" s="191"/>
      <c r="J472" s="191"/>
      <c r="K472" s="191"/>
      <c r="L472" s="191"/>
      <c r="M472" s="191"/>
      <c r="N472" s="191"/>
      <c r="O472" s="191"/>
      <c r="P472" s="191"/>
      <c r="Q472" s="191"/>
      <c r="R472" s="191"/>
      <c r="S472" s="191"/>
      <c r="T472" s="191"/>
      <c r="U472" s="191"/>
      <c r="V472" s="191"/>
      <c r="W472" s="191"/>
      <c r="X472" s="191"/>
      <c r="Y472" s="191"/>
      <c r="Z472" s="191"/>
    </row>
    <row r="473" spans="1:26">
      <c r="A473" s="191"/>
      <c r="B473" s="191"/>
      <c r="C473" s="191"/>
      <c r="D473" s="191"/>
      <c r="E473" s="191"/>
      <c r="F473" s="191"/>
      <c r="G473" s="191"/>
      <c r="H473" s="191"/>
      <c r="I473" s="191"/>
      <c r="J473" s="191"/>
      <c r="K473" s="191"/>
      <c r="L473" s="191"/>
      <c r="M473" s="191"/>
      <c r="N473" s="191"/>
      <c r="O473" s="191"/>
      <c r="P473" s="191"/>
      <c r="Q473" s="191"/>
      <c r="R473" s="191"/>
      <c r="S473" s="191"/>
      <c r="T473" s="191"/>
      <c r="U473" s="191"/>
      <c r="V473" s="191"/>
      <c r="W473" s="191"/>
      <c r="X473" s="191"/>
      <c r="Y473" s="191"/>
      <c r="Z473" s="191"/>
    </row>
    <row r="474" spans="1:26">
      <c r="A474" s="191"/>
      <c r="B474" s="191"/>
      <c r="C474" s="191"/>
      <c r="D474" s="191"/>
      <c r="E474" s="191"/>
      <c r="F474" s="191"/>
      <c r="G474" s="191"/>
      <c r="H474" s="191"/>
      <c r="I474" s="191"/>
      <c r="J474" s="191"/>
      <c r="K474" s="191"/>
      <c r="L474" s="191"/>
      <c r="M474" s="191"/>
      <c r="N474" s="191"/>
      <c r="O474" s="191"/>
      <c r="P474" s="191"/>
      <c r="Q474" s="191"/>
      <c r="R474" s="191"/>
      <c r="S474" s="191"/>
      <c r="T474" s="191"/>
      <c r="U474" s="191"/>
      <c r="V474" s="191"/>
      <c r="W474" s="191"/>
      <c r="X474" s="191"/>
      <c r="Y474" s="191"/>
      <c r="Z474" s="191"/>
    </row>
    <row r="475" spans="1:26">
      <c r="A475" s="191"/>
      <c r="B475" s="191"/>
      <c r="C475" s="191"/>
      <c r="D475" s="191"/>
      <c r="E475" s="191"/>
      <c r="F475" s="191"/>
      <c r="G475" s="191"/>
      <c r="H475" s="191"/>
      <c r="I475" s="191"/>
      <c r="J475" s="191"/>
      <c r="K475" s="191"/>
      <c r="L475" s="191"/>
      <c r="M475" s="191"/>
      <c r="N475" s="191"/>
      <c r="O475" s="191"/>
      <c r="P475" s="191"/>
      <c r="Q475" s="191"/>
      <c r="R475" s="191"/>
      <c r="S475" s="191"/>
      <c r="T475" s="191"/>
      <c r="U475" s="191"/>
      <c r="V475" s="191"/>
      <c r="W475" s="191"/>
      <c r="X475" s="191"/>
      <c r="Y475" s="191"/>
      <c r="Z475" s="191"/>
    </row>
    <row r="476" spans="1:26">
      <c r="A476" s="191"/>
      <c r="B476" s="191"/>
      <c r="C476" s="191"/>
      <c r="D476" s="191"/>
      <c r="E476" s="191"/>
      <c r="F476" s="191"/>
      <c r="G476" s="191"/>
      <c r="H476" s="191"/>
      <c r="I476" s="191"/>
      <c r="J476" s="191"/>
      <c r="K476" s="191"/>
      <c r="L476" s="191"/>
      <c r="M476" s="191"/>
      <c r="N476" s="191"/>
      <c r="O476" s="191"/>
      <c r="P476" s="191"/>
      <c r="Q476" s="191"/>
      <c r="R476" s="191"/>
      <c r="S476" s="191"/>
      <c r="T476" s="191"/>
      <c r="U476" s="191"/>
      <c r="V476" s="191"/>
      <c r="W476" s="191"/>
      <c r="X476" s="191"/>
      <c r="Y476" s="191"/>
      <c r="Z476" s="191"/>
    </row>
    <row r="477" spans="1:26">
      <c r="A477" s="191"/>
      <c r="B477" s="191"/>
      <c r="C477" s="191"/>
      <c r="D477" s="191"/>
      <c r="E477" s="191"/>
      <c r="F477" s="191"/>
      <c r="G477" s="191"/>
      <c r="H477" s="191"/>
      <c r="I477" s="191"/>
      <c r="J477" s="191"/>
      <c r="K477" s="191"/>
      <c r="L477" s="191"/>
      <c r="M477" s="191"/>
      <c r="N477" s="191"/>
      <c r="O477" s="191"/>
      <c r="P477" s="191"/>
      <c r="Q477" s="191"/>
      <c r="R477" s="191"/>
      <c r="S477" s="191"/>
      <c r="T477" s="191"/>
      <c r="U477" s="191"/>
      <c r="V477" s="191"/>
      <c r="W477" s="191"/>
      <c r="X477" s="191"/>
      <c r="Y477" s="191"/>
      <c r="Z477" s="191"/>
    </row>
    <row r="478" spans="1:26">
      <c r="A478" s="191"/>
      <c r="B478" s="191"/>
      <c r="C478" s="191"/>
      <c r="D478" s="191"/>
      <c r="E478" s="191"/>
      <c r="F478" s="191"/>
      <c r="G478" s="191"/>
      <c r="H478" s="191"/>
      <c r="I478" s="191"/>
      <c r="J478" s="191"/>
      <c r="K478" s="191"/>
      <c r="L478" s="191"/>
      <c r="M478" s="191"/>
      <c r="N478" s="191"/>
      <c r="O478" s="191"/>
      <c r="P478" s="191"/>
      <c r="Q478" s="191"/>
      <c r="R478" s="191"/>
      <c r="S478" s="191"/>
      <c r="T478" s="191"/>
      <c r="U478" s="191"/>
      <c r="V478" s="191"/>
      <c r="W478" s="191"/>
      <c r="X478" s="191"/>
      <c r="Y478" s="191"/>
      <c r="Z478" s="191"/>
    </row>
    <row r="479" spans="1:26">
      <c r="A479" s="191"/>
      <c r="B479" s="191"/>
      <c r="C479" s="191"/>
      <c r="D479" s="191"/>
      <c r="E479" s="191"/>
      <c r="F479" s="191"/>
      <c r="G479" s="191"/>
      <c r="H479" s="191"/>
      <c r="I479" s="191"/>
      <c r="J479" s="191"/>
      <c r="K479" s="191"/>
      <c r="L479" s="191"/>
      <c r="M479" s="191"/>
      <c r="N479" s="191"/>
      <c r="O479" s="191"/>
      <c r="P479" s="191"/>
      <c r="Q479" s="191"/>
      <c r="R479" s="191"/>
      <c r="S479" s="191"/>
      <c r="T479" s="191"/>
      <c r="U479" s="191"/>
      <c r="V479" s="191"/>
      <c r="W479" s="191"/>
      <c r="X479" s="191"/>
      <c r="Y479" s="191"/>
      <c r="Z479" s="191"/>
    </row>
    <row r="480" spans="1:26">
      <c r="A480" s="191"/>
      <c r="B480" s="191"/>
      <c r="C480" s="191"/>
      <c r="D480" s="191"/>
      <c r="E480" s="191"/>
      <c r="F480" s="191"/>
      <c r="G480" s="191"/>
      <c r="H480" s="191"/>
      <c r="I480" s="191"/>
      <c r="J480" s="191"/>
      <c r="K480" s="191"/>
      <c r="L480" s="191"/>
      <c r="M480" s="191"/>
      <c r="N480" s="191"/>
      <c r="O480" s="191"/>
      <c r="P480" s="191"/>
      <c r="Q480" s="191"/>
      <c r="R480" s="191"/>
      <c r="S480" s="191"/>
      <c r="T480" s="191"/>
      <c r="U480" s="191"/>
      <c r="V480" s="191"/>
      <c r="W480" s="191"/>
      <c r="X480" s="191"/>
      <c r="Y480" s="191"/>
      <c r="Z480" s="191"/>
    </row>
    <row r="481" spans="1:26">
      <c r="A481" s="191"/>
      <c r="B481" s="191"/>
      <c r="C481" s="191"/>
      <c r="D481" s="191"/>
      <c r="E481" s="191"/>
      <c r="F481" s="191"/>
      <c r="G481" s="191"/>
      <c r="H481" s="191"/>
      <c r="I481" s="191"/>
      <c r="J481" s="191"/>
      <c r="K481" s="191"/>
      <c r="L481" s="191"/>
      <c r="M481" s="191"/>
      <c r="N481" s="191"/>
      <c r="O481" s="191"/>
      <c r="P481" s="191"/>
      <c r="Q481" s="191"/>
      <c r="R481" s="191"/>
      <c r="S481" s="191"/>
      <c r="T481" s="191"/>
      <c r="U481" s="191"/>
      <c r="V481" s="191"/>
      <c r="W481" s="191"/>
      <c r="X481" s="191"/>
      <c r="Y481" s="191"/>
      <c r="Z481" s="191"/>
    </row>
    <row r="482" spans="1:26">
      <c r="A482" s="191"/>
      <c r="B482" s="191"/>
      <c r="C482" s="191"/>
      <c r="D482" s="191"/>
      <c r="E482" s="191"/>
      <c r="F482" s="191"/>
      <c r="G482" s="191"/>
      <c r="H482" s="191"/>
      <c r="I482" s="191"/>
      <c r="J482" s="191"/>
      <c r="K482" s="191"/>
      <c r="L482" s="191"/>
      <c r="M482" s="191"/>
      <c r="N482" s="191"/>
      <c r="O482" s="191"/>
      <c r="P482" s="191"/>
      <c r="Q482" s="191"/>
      <c r="R482" s="191"/>
      <c r="S482" s="191"/>
      <c r="T482" s="191"/>
      <c r="U482" s="191"/>
      <c r="V482" s="191"/>
      <c r="W482" s="191"/>
      <c r="X482" s="191"/>
      <c r="Y482" s="191"/>
      <c r="Z482" s="191"/>
    </row>
    <row r="483" spans="1:26">
      <c r="A483" s="191"/>
      <c r="B483" s="191"/>
      <c r="C483" s="191"/>
      <c r="D483" s="191"/>
      <c r="E483" s="191"/>
      <c r="F483" s="191"/>
      <c r="G483" s="191"/>
      <c r="H483" s="191"/>
      <c r="I483" s="191"/>
      <c r="J483" s="191"/>
      <c r="K483" s="191"/>
      <c r="L483" s="191"/>
      <c r="M483" s="191"/>
      <c r="N483" s="191"/>
      <c r="O483" s="191"/>
      <c r="P483" s="191"/>
      <c r="Q483" s="191"/>
      <c r="R483" s="191"/>
      <c r="S483" s="191"/>
      <c r="T483" s="191"/>
      <c r="U483" s="191"/>
      <c r="V483" s="191"/>
      <c r="W483" s="191"/>
      <c r="X483" s="191"/>
      <c r="Y483" s="191"/>
      <c r="Z483" s="191"/>
    </row>
    <row r="484" spans="1:26">
      <c r="A484" s="191"/>
      <c r="B484" s="191"/>
      <c r="C484" s="191"/>
      <c r="D484" s="191"/>
      <c r="E484" s="191"/>
      <c r="F484" s="191"/>
      <c r="G484" s="191"/>
      <c r="H484" s="191"/>
      <c r="I484" s="191"/>
      <c r="J484" s="191"/>
      <c r="K484" s="191"/>
      <c r="L484" s="191"/>
      <c r="M484" s="191"/>
      <c r="N484" s="191"/>
      <c r="O484" s="191"/>
      <c r="P484" s="191"/>
      <c r="Q484" s="191"/>
      <c r="R484" s="191"/>
      <c r="S484" s="191"/>
      <c r="T484" s="191"/>
      <c r="U484" s="191"/>
      <c r="V484" s="191"/>
      <c r="W484" s="191"/>
      <c r="X484" s="191"/>
      <c r="Y484" s="191"/>
      <c r="Z484" s="191"/>
    </row>
    <row r="485" spans="1:26">
      <c r="A485" s="191"/>
      <c r="B485" s="191"/>
      <c r="C485" s="191"/>
      <c r="D485" s="191"/>
      <c r="E485" s="191"/>
      <c r="F485" s="191"/>
      <c r="G485" s="191"/>
      <c r="H485" s="191"/>
      <c r="I485" s="191"/>
      <c r="J485" s="191"/>
      <c r="K485" s="191"/>
      <c r="L485" s="191"/>
      <c r="M485" s="191"/>
      <c r="N485" s="191"/>
      <c r="O485" s="191"/>
      <c r="P485" s="191"/>
      <c r="Q485" s="191"/>
      <c r="R485" s="191"/>
      <c r="S485" s="191"/>
      <c r="T485" s="191"/>
      <c r="U485" s="191"/>
      <c r="V485" s="191"/>
      <c r="W485" s="191"/>
      <c r="X485" s="191"/>
      <c r="Y485" s="191"/>
      <c r="Z485" s="191"/>
    </row>
    <row r="486" spans="1:26">
      <c r="A486" s="191"/>
      <c r="B486" s="191"/>
      <c r="C486" s="191"/>
      <c r="D486" s="191"/>
      <c r="E486" s="191"/>
      <c r="F486" s="191"/>
      <c r="G486" s="191"/>
      <c r="H486" s="191"/>
      <c r="I486" s="191"/>
      <c r="J486" s="191"/>
      <c r="K486" s="191"/>
      <c r="L486" s="191"/>
      <c r="M486" s="191"/>
      <c r="N486" s="191"/>
      <c r="O486" s="191"/>
      <c r="P486" s="191"/>
      <c r="Q486" s="191"/>
      <c r="R486" s="191"/>
      <c r="S486" s="191"/>
      <c r="T486" s="191"/>
      <c r="U486" s="191"/>
      <c r="V486" s="191"/>
      <c r="W486" s="191"/>
      <c r="X486" s="191"/>
      <c r="Y486" s="191"/>
      <c r="Z486" s="191"/>
    </row>
    <row r="487" spans="1:26">
      <c r="A487" s="191"/>
      <c r="B487" s="191"/>
      <c r="C487" s="191"/>
      <c r="D487" s="191"/>
      <c r="E487" s="191"/>
      <c r="F487" s="191"/>
      <c r="G487" s="191"/>
      <c r="H487" s="191"/>
      <c r="I487" s="191"/>
      <c r="J487" s="191"/>
      <c r="K487" s="191"/>
      <c r="L487" s="191"/>
      <c r="M487" s="191"/>
      <c r="N487" s="191"/>
      <c r="O487" s="191"/>
      <c r="P487" s="191"/>
      <c r="Q487" s="191"/>
      <c r="R487" s="191"/>
      <c r="S487" s="191"/>
      <c r="T487" s="191"/>
      <c r="U487" s="191"/>
      <c r="V487" s="191"/>
      <c r="W487" s="191"/>
      <c r="X487" s="191"/>
      <c r="Y487" s="191"/>
      <c r="Z487" s="191"/>
    </row>
    <row r="488" spans="1:26">
      <c r="A488" s="191"/>
      <c r="B488" s="191"/>
      <c r="C488" s="191"/>
      <c r="D488" s="191"/>
      <c r="E488" s="191"/>
      <c r="F488" s="191"/>
      <c r="G488" s="191"/>
      <c r="H488" s="191"/>
      <c r="I488" s="191"/>
      <c r="J488" s="191"/>
      <c r="K488" s="191"/>
      <c r="L488" s="191"/>
      <c r="M488" s="191"/>
      <c r="N488" s="191"/>
      <c r="O488" s="191"/>
      <c r="P488" s="191"/>
      <c r="Q488" s="191"/>
      <c r="R488" s="191"/>
      <c r="S488" s="191"/>
      <c r="T488" s="191"/>
      <c r="U488" s="191"/>
      <c r="V488" s="191"/>
      <c r="W488" s="191"/>
      <c r="X488" s="191"/>
      <c r="Y488" s="191"/>
      <c r="Z488" s="191"/>
    </row>
    <row r="489" spans="1:26">
      <c r="A489" s="191"/>
      <c r="B489" s="191"/>
      <c r="C489" s="191"/>
      <c r="D489" s="191"/>
      <c r="E489" s="191"/>
      <c r="F489" s="191"/>
      <c r="G489" s="191"/>
      <c r="H489" s="191"/>
      <c r="I489" s="191"/>
      <c r="J489" s="191"/>
      <c r="K489" s="191"/>
      <c r="L489" s="191"/>
      <c r="M489" s="191"/>
      <c r="N489" s="191"/>
      <c r="O489" s="191"/>
      <c r="P489" s="191"/>
      <c r="Q489" s="191"/>
      <c r="R489" s="191"/>
      <c r="S489" s="191"/>
      <c r="T489" s="191"/>
      <c r="U489" s="191"/>
      <c r="V489" s="191"/>
      <c r="W489" s="191"/>
      <c r="X489" s="191"/>
      <c r="Y489" s="191"/>
      <c r="Z489" s="191"/>
    </row>
    <row r="490" spans="1:26">
      <c r="A490" s="191"/>
      <c r="B490" s="191"/>
      <c r="C490" s="191"/>
      <c r="D490" s="191"/>
      <c r="E490" s="191"/>
      <c r="F490" s="191"/>
      <c r="G490" s="191"/>
      <c r="H490" s="191"/>
      <c r="I490" s="191"/>
      <c r="J490" s="191"/>
      <c r="K490" s="191"/>
      <c r="L490" s="191"/>
      <c r="M490" s="191"/>
      <c r="N490" s="191"/>
      <c r="O490" s="191"/>
      <c r="P490" s="191"/>
      <c r="Q490" s="191"/>
      <c r="R490" s="191"/>
      <c r="S490" s="191"/>
      <c r="T490" s="191"/>
      <c r="U490" s="191"/>
      <c r="V490" s="191"/>
      <c r="W490" s="191"/>
      <c r="X490" s="191"/>
      <c r="Y490" s="191"/>
      <c r="Z490" s="191"/>
    </row>
    <row r="491" spans="1:26">
      <c r="A491" s="191"/>
      <c r="B491" s="191"/>
      <c r="C491" s="191"/>
      <c r="D491" s="191"/>
      <c r="E491" s="191"/>
      <c r="F491" s="191"/>
      <c r="G491" s="191"/>
      <c r="H491" s="191"/>
      <c r="I491" s="191"/>
      <c r="J491" s="191"/>
      <c r="K491" s="191"/>
      <c r="L491" s="191"/>
      <c r="M491" s="191"/>
      <c r="N491" s="191"/>
      <c r="O491" s="191"/>
      <c r="P491" s="191"/>
      <c r="Q491" s="191"/>
      <c r="R491" s="191"/>
      <c r="S491" s="191"/>
      <c r="T491" s="191"/>
      <c r="U491" s="191"/>
      <c r="V491" s="191"/>
      <c r="W491" s="191"/>
      <c r="X491" s="191"/>
      <c r="Y491" s="191"/>
      <c r="Z491" s="191"/>
    </row>
    <row r="492" spans="1:26">
      <c r="A492" s="191"/>
      <c r="B492" s="191"/>
      <c r="C492" s="191"/>
      <c r="D492" s="191"/>
      <c r="E492" s="191"/>
      <c r="F492" s="191"/>
      <c r="G492" s="191"/>
      <c r="H492" s="191"/>
      <c r="I492" s="191"/>
      <c r="J492" s="191"/>
      <c r="K492" s="191"/>
      <c r="L492" s="191"/>
      <c r="M492" s="191"/>
      <c r="N492" s="191"/>
      <c r="O492" s="191"/>
      <c r="P492" s="191"/>
      <c r="Q492" s="191"/>
      <c r="R492" s="191"/>
      <c r="S492" s="191"/>
      <c r="T492" s="191"/>
      <c r="U492" s="191"/>
      <c r="V492" s="191"/>
      <c r="W492" s="191"/>
      <c r="X492" s="191"/>
      <c r="Y492" s="191"/>
      <c r="Z492" s="191"/>
    </row>
    <row r="493" spans="1:26">
      <c r="A493" s="191"/>
      <c r="B493" s="191"/>
      <c r="C493" s="191"/>
      <c r="D493" s="191"/>
      <c r="E493" s="191"/>
      <c r="F493" s="191"/>
      <c r="G493" s="191"/>
      <c r="H493" s="191"/>
      <c r="I493" s="191"/>
      <c r="J493" s="191"/>
      <c r="K493" s="191"/>
      <c r="L493" s="191"/>
      <c r="M493" s="191"/>
      <c r="N493" s="191"/>
      <c r="O493" s="191"/>
      <c r="P493" s="191"/>
      <c r="Q493" s="191"/>
      <c r="R493" s="191"/>
      <c r="S493" s="191"/>
      <c r="T493" s="191"/>
      <c r="U493" s="191"/>
      <c r="V493" s="191"/>
      <c r="W493" s="191"/>
      <c r="X493" s="191"/>
      <c r="Y493" s="191"/>
      <c r="Z493" s="191"/>
    </row>
    <row r="494" spans="1:26">
      <c r="A494" s="191"/>
      <c r="B494" s="191"/>
      <c r="C494" s="191"/>
      <c r="D494" s="191"/>
      <c r="E494" s="191"/>
      <c r="F494" s="191"/>
      <c r="G494" s="191"/>
      <c r="H494" s="191"/>
      <c r="I494" s="191"/>
      <c r="J494" s="191"/>
      <c r="K494" s="191"/>
      <c r="L494" s="191"/>
      <c r="M494" s="191"/>
      <c r="N494" s="191"/>
      <c r="O494" s="191"/>
      <c r="P494" s="191"/>
      <c r="Q494" s="191"/>
      <c r="R494" s="191"/>
      <c r="S494" s="191"/>
      <c r="T494" s="191"/>
      <c r="U494" s="191"/>
      <c r="V494" s="191"/>
      <c r="W494" s="191"/>
      <c r="X494" s="191"/>
      <c r="Y494" s="191"/>
      <c r="Z494" s="191"/>
    </row>
    <row r="495" spans="1:26">
      <c r="A495" s="191"/>
      <c r="B495" s="191"/>
      <c r="C495" s="191"/>
      <c r="D495" s="191"/>
      <c r="E495" s="191"/>
      <c r="F495" s="191"/>
      <c r="G495" s="191"/>
      <c r="H495" s="191"/>
      <c r="I495" s="191"/>
      <c r="J495" s="191"/>
      <c r="K495" s="191"/>
      <c r="L495" s="191"/>
      <c r="M495" s="191"/>
      <c r="N495" s="191"/>
      <c r="O495" s="191"/>
      <c r="P495" s="191"/>
      <c r="Q495" s="191"/>
      <c r="R495" s="191"/>
      <c r="S495" s="191"/>
      <c r="T495" s="191"/>
      <c r="U495" s="191"/>
      <c r="V495" s="191"/>
      <c r="W495" s="191"/>
      <c r="X495" s="191"/>
      <c r="Y495" s="191"/>
      <c r="Z495" s="191"/>
    </row>
    <row r="496" spans="1:26">
      <c r="A496" s="191"/>
      <c r="B496" s="191"/>
      <c r="C496" s="191"/>
      <c r="D496" s="191"/>
      <c r="E496" s="191"/>
      <c r="F496" s="191"/>
      <c r="G496" s="191"/>
      <c r="H496" s="191"/>
      <c r="I496" s="191"/>
      <c r="J496" s="191"/>
      <c r="K496" s="191"/>
      <c r="L496" s="191"/>
      <c r="M496" s="191"/>
      <c r="N496" s="191"/>
      <c r="O496" s="191"/>
      <c r="P496" s="191"/>
      <c r="Q496" s="191"/>
      <c r="R496" s="191"/>
      <c r="S496" s="191"/>
      <c r="T496" s="191"/>
      <c r="U496" s="191"/>
      <c r="V496" s="191"/>
      <c r="W496" s="191"/>
      <c r="X496" s="191"/>
      <c r="Y496" s="191"/>
      <c r="Z496" s="191"/>
    </row>
    <row r="497" spans="1:26">
      <c r="A497" s="191"/>
      <c r="B497" s="191"/>
      <c r="C497" s="191"/>
      <c r="D497" s="191"/>
      <c r="E497" s="191"/>
      <c r="F497" s="191"/>
      <c r="G497" s="191"/>
      <c r="H497" s="191"/>
      <c r="I497" s="191"/>
      <c r="J497" s="191"/>
      <c r="K497" s="191"/>
      <c r="L497" s="191"/>
      <c r="M497" s="191"/>
      <c r="N497" s="191"/>
      <c r="O497" s="191"/>
      <c r="P497" s="191"/>
      <c r="Q497" s="191"/>
      <c r="R497" s="191"/>
      <c r="S497" s="191"/>
      <c r="T497" s="191"/>
      <c r="U497" s="191"/>
      <c r="V497" s="191"/>
      <c r="W497" s="191"/>
      <c r="X497" s="191"/>
      <c r="Y497" s="191"/>
      <c r="Z497" s="191"/>
    </row>
    <row r="498" spans="1:26">
      <c r="A498" s="191"/>
      <c r="B498" s="191"/>
      <c r="C498" s="191"/>
      <c r="D498" s="191"/>
      <c r="E498" s="191"/>
      <c r="F498" s="191"/>
      <c r="G498" s="191"/>
      <c r="H498" s="191"/>
      <c r="I498" s="191"/>
      <c r="J498" s="191"/>
      <c r="K498" s="191"/>
      <c r="L498" s="191"/>
      <c r="M498" s="191"/>
      <c r="N498" s="191"/>
      <c r="O498" s="191"/>
      <c r="P498" s="191"/>
      <c r="Q498" s="191"/>
      <c r="R498" s="191"/>
      <c r="S498" s="191"/>
      <c r="T498" s="191"/>
      <c r="U498" s="191"/>
      <c r="V498" s="191"/>
      <c r="W498" s="191"/>
      <c r="X498" s="191"/>
      <c r="Y498" s="191"/>
      <c r="Z498" s="191"/>
    </row>
    <row r="499" spans="1:26">
      <c r="A499" s="191"/>
      <c r="B499" s="191"/>
      <c r="C499" s="191"/>
      <c r="D499" s="191"/>
      <c r="E499" s="191"/>
      <c r="F499" s="191"/>
      <c r="G499" s="191"/>
      <c r="H499" s="191"/>
      <c r="I499" s="191"/>
      <c r="J499" s="191"/>
      <c r="K499" s="191"/>
      <c r="L499" s="191"/>
      <c r="M499" s="191"/>
      <c r="N499" s="191"/>
      <c r="O499" s="191"/>
      <c r="P499" s="191"/>
      <c r="Q499" s="191"/>
      <c r="R499" s="191"/>
      <c r="S499" s="191"/>
      <c r="T499" s="191"/>
      <c r="U499" s="191"/>
      <c r="V499" s="191"/>
      <c r="W499" s="191"/>
      <c r="X499" s="191"/>
      <c r="Y499" s="191"/>
      <c r="Z499" s="191"/>
    </row>
    <row r="500" spans="1:26">
      <c r="A500" s="191"/>
      <c r="B500" s="191"/>
      <c r="C500" s="191"/>
      <c r="D500" s="191"/>
      <c r="E500" s="191"/>
      <c r="F500" s="191"/>
      <c r="G500" s="191"/>
      <c r="H500" s="191"/>
      <c r="I500" s="191"/>
      <c r="J500" s="191"/>
      <c r="K500" s="191"/>
      <c r="L500" s="191"/>
      <c r="M500" s="191"/>
      <c r="N500" s="191"/>
      <c r="O500" s="191"/>
      <c r="P500" s="191"/>
      <c r="Q500" s="191"/>
      <c r="R500" s="191"/>
      <c r="S500" s="191"/>
      <c r="T500" s="191"/>
      <c r="U500" s="191"/>
      <c r="V500" s="191"/>
      <c r="W500" s="191"/>
      <c r="X500" s="191"/>
      <c r="Y500" s="191"/>
      <c r="Z500" s="191"/>
    </row>
    <row r="501" spans="1:26">
      <c r="A501" s="191"/>
      <c r="B501" s="191"/>
      <c r="C501" s="191"/>
      <c r="D501" s="191"/>
      <c r="E501" s="191"/>
      <c r="F501" s="191"/>
      <c r="G501" s="191"/>
      <c r="H501" s="191"/>
      <c r="I501" s="191"/>
      <c r="J501" s="191"/>
      <c r="K501" s="191"/>
      <c r="L501" s="191"/>
      <c r="M501" s="191"/>
      <c r="N501" s="191"/>
      <c r="O501" s="191"/>
      <c r="P501" s="191"/>
      <c r="Q501" s="191"/>
      <c r="R501" s="191"/>
      <c r="S501" s="191"/>
      <c r="T501" s="191"/>
      <c r="U501" s="191"/>
      <c r="V501" s="191"/>
      <c r="W501" s="191"/>
      <c r="X501" s="191"/>
      <c r="Y501" s="191"/>
      <c r="Z501" s="191"/>
    </row>
    <row r="502" spans="1:26">
      <c r="A502" s="191"/>
      <c r="B502" s="191"/>
      <c r="C502" s="191"/>
      <c r="D502" s="191"/>
      <c r="E502" s="191"/>
      <c r="F502" s="191"/>
      <c r="G502" s="191"/>
      <c r="H502" s="191"/>
      <c r="I502" s="191"/>
      <c r="J502" s="191"/>
      <c r="K502" s="191"/>
      <c r="L502" s="191"/>
      <c r="M502" s="191"/>
      <c r="N502" s="191"/>
      <c r="O502" s="191"/>
      <c r="P502" s="191"/>
      <c r="Q502" s="191"/>
      <c r="R502" s="191"/>
      <c r="S502" s="191"/>
      <c r="T502" s="191"/>
      <c r="U502" s="191"/>
      <c r="V502" s="191"/>
      <c r="W502" s="191"/>
      <c r="X502" s="191"/>
      <c r="Y502" s="191"/>
      <c r="Z502" s="191"/>
    </row>
    <row r="503" spans="1:26">
      <c r="A503" s="191"/>
      <c r="B503" s="191"/>
      <c r="C503" s="191"/>
      <c r="D503" s="191"/>
      <c r="E503" s="191"/>
      <c r="F503" s="191"/>
      <c r="G503" s="191"/>
      <c r="H503" s="191"/>
      <c r="I503" s="191"/>
      <c r="J503" s="191"/>
      <c r="K503" s="191"/>
      <c r="L503" s="191"/>
      <c r="M503" s="191"/>
      <c r="N503" s="191"/>
      <c r="O503" s="191"/>
      <c r="P503" s="191"/>
      <c r="Q503" s="191"/>
      <c r="R503" s="191"/>
      <c r="S503" s="191"/>
      <c r="T503" s="191"/>
      <c r="U503" s="191"/>
      <c r="V503" s="191"/>
      <c r="W503" s="191"/>
      <c r="X503" s="191"/>
      <c r="Y503" s="191"/>
      <c r="Z503" s="191"/>
    </row>
    <row r="504" spans="1:26">
      <c r="A504" s="191"/>
      <c r="B504" s="191"/>
      <c r="C504" s="191"/>
      <c r="D504" s="191"/>
      <c r="E504" s="191"/>
      <c r="F504" s="191"/>
      <c r="G504" s="191"/>
      <c r="H504" s="191"/>
      <c r="I504" s="191"/>
      <c r="J504" s="191"/>
      <c r="K504" s="191"/>
      <c r="L504" s="191"/>
      <c r="M504" s="191"/>
      <c r="N504" s="191"/>
      <c r="O504" s="191"/>
      <c r="P504" s="191"/>
      <c r="Q504" s="191"/>
      <c r="R504" s="191"/>
      <c r="S504" s="191"/>
      <c r="T504" s="191"/>
      <c r="U504" s="191"/>
      <c r="V504" s="191"/>
      <c r="W504" s="191"/>
      <c r="X504" s="191"/>
      <c r="Y504" s="191"/>
      <c r="Z504" s="191"/>
    </row>
    <row r="505" spans="1:26">
      <c r="A505" s="191"/>
      <c r="B505" s="191"/>
      <c r="C505" s="191"/>
      <c r="D505" s="191"/>
      <c r="E505" s="191"/>
      <c r="F505" s="191"/>
      <c r="G505" s="191"/>
      <c r="H505" s="191"/>
      <c r="I505" s="191"/>
      <c r="J505" s="191"/>
      <c r="K505" s="191"/>
      <c r="L505" s="191"/>
      <c r="M505" s="191"/>
      <c r="N505" s="191"/>
      <c r="O505" s="191"/>
      <c r="P505" s="191"/>
      <c r="Q505" s="191"/>
      <c r="R505" s="191"/>
      <c r="S505" s="191"/>
      <c r="T505" s="191"/>
      <c r="U505" s="191"/>
      <c r="V505" s="191"/>
      <c r="W505" s="191"/>
      <c r="X505" s="191"/>
      <c r="Y505" s="191"/>
      <c r="Z505" s="191"/>
    </row>
    <row r="506" spans="1:26">
      <c r="A506" s="191"/>
      <c r="B506" s="191"/>
      <c r="C506" s="191"/>
      <c r="D506" s="191"/>
      <c r="E506" s="191"/>
      <c r="F506" s="191"/>
      <c r="G506" s="191"/>
      <c r="H506" s="191"/>
      <c r="I506" s="191"/>
      <c r="J506" s="191"/>
      <c r="K506" s="191"/>
      <c r="L506" s="191"/>
      <c r="M506" s="191"/>
      <c r="N506" s="191"/>
      <c r="O506" s="191"/>
      <c r="P506" s="191"/>
      <c r="Q506" s="191"/>
      <c r="R506" s="191"/>
      <c r="S506" s="191"/>
      <c r="T506" s="191"/>
      <c r="U506" s="191"/>
      <c r="V506" s="191"/>
      <c r="W506" s="191"/>
      <c r="X506" s="191"/>
      <c r="Y506" s="191"/>
      <c r="Z506" s="191"/>
    </row>
    <row r="507" spans="1:26">
      <c r="A507" s="191"/>
      <c r="B507" s="191"/>
      <c r="C507" s="191"/>
      <c r="D507" s="191"/>
      <c r="E507" s="191"/>
      <c r="F507" s="191"/>
      <c r="G507" s="191"/>
      <c r="H507" s="191"/>
      <c r="I507" s="191"/>
      <c r="J507" s="191"/>
      <c r="K507" s="191"/>
      <c r="L507" s="191"/>
      <c r="M507" s="191"/>
      <c r="N507" s="191"/>
      <c r="O507" s="191"/>
      <c r="P507" s="191"/>
      <c r="Q507" s="191"/>
      <c r="R507" s="191"/>
      <c r="S507" s="191"/>
      <c r="T507" s="191"/>
      <c r="U507" s="191"/>
      <c r="V507" s="191"/>
      <c r="W507" s="191"/>
      <c r="X507" s="191"/>
      <c r="Y507" s="191"/>
      <c r="Z507" s="191"/>
    </row>
    <row r="508" spans="1:26">
      <c r="A508" s="191"/>
      <c r="B508" s="191"/>
      <c r="C508" s="191"/>
      <c r="D508" s="191"/>
      <c r="E508" s="191"/>
      <c r="F508" s="191"/>
      <c r="G508" s="191"/>
      <c r="H508" s="191"/>
      <c r="I508" s="191"/>
      <c r="J508" s="191"/>
      <c r="K508" s="191"/>
      <c r="L508" s="191"/>
      <c r="M508" s="191"/>
      <c r="N508" s="191"/>
      <c r="O508" s="191"/>
      <c r="P508" s="191"/>
      <c r="Q508" s="191"/>
      <c r="R508" s="191"/>
      <c r="S508" s="191"/>
      <c r="T508" s="191"/>
      <c r="U508" s="191"/>
      <c r="V508" s="191"/>
      <c r="W508" s="191"/>
      <c r="X508" s="191"/>
      <c r="Y508" s="191"/>
      <c r="Z508" s="191"/>
    </row>
    <row r="509" spans="1:26">
      <c r="A509" s="191"/>
      <c r="B509" s="191"/>
      <c r="C509" s="191"/>
      <c r="D509" s="191"/>
      <c r="E509" s="191"/>
      <c r="F509" s="191"/>
      <c r="G509" s="191"/>
      <c r="H509" s="191"/>
      <c r="I509" s="191"/>
      <c r="J509" s="191"/>
      <c r="K509" s="191"/>
      <c r="L509" s="191"/>
      <c r="M509" s="191"/>
      <c r="N509" s="191"/>
      <c r="O509" s="191"/>
      <c r="P509" s="191"/>
      <c r="Q509" s="191"/>
      <c r="R509" s="191"/>
      <c r="S509" s="191"/>
      <c r="T509" s="191"/>
      <c r="U509" s="191"/>
      <c r="V509" s="191"/>
      <c r="W509" s="191"/>
      <c r="X509" s="191"/>
      <c r="Y509" s="191"/>
      <c r="Z509" s="191"/>
    </row>
    <row r="510" spans="1:26">
      <c r="A510" s="191"/>
      <c r="B510" s="191"/>
      <c r="C510" s="191"/>
      <c r="D510" s="191"/>
      <c r="E510" s="191"/>
      <c r="F510" s="191"/>
      <c r="G510" s="191"/>
      <c r="H510" s="191"/>
      <c r="I510" s="191"/>
      <c r="J510" s="191"/>
      <c r="K510" s="191"/>
      <c r="L510" s="191"/>
      <c r="M510" s="191"/>
      <c r="N510" s="191"/>
      <c r="O510" s="191"/>
      <c r="P510" s="191"/>
      <c r="Q510" s="191"/>
      <c r="R510" s="191"/>
      <c r="S510" s="191"/>
      <c r="T510" s="191"/>
      <c r="U510" s="191"/>
      <c r="V510" s="191"/>
      <c r="W510" s="191"/>
      <c r="X510" s="191"/>
      <c r="Y510" s="191"/>
      <c r="Z510" s="191"/>
    </row>
    <row r="511" spans="1:26">
      <c r="A511" s="191"/>
      <c r="B511" s="191"/>
      <c r="C511" s="191"/>
      <c r="D511" s="191"/>
      <c r="E511" s="191"/>
      <c r="F511" s="191"/>
      <c r="G511" s="191"/>
      <c r="H511" s="191"/>
      <c r="I511" s="191"/>
      <c r="J511" s="191"/>
      <c r="K511" s="191"/>
      <c r="L511" s="191"/>
      <c r="M511" s="191"/>
      <c r="N511" s="191"/>
      <c r="O511" s="191"/>
      <c r="P511" s="191"/>
      <c r="Q511" s="191"/>
      <c r="R511" s="191"/>
      <c r="S511" s="191"/>
      <c r="T511" s="191"/>
      <c r="U511" s="191"/>
      <c r="V511" s="191"/>
      <c r="W511" s="191"/>
      <c r="X511" s="191"/>
      <c r="Y511" s="191"/>
      <c r="Z511" s="191"/>
    </row>
    <row r="512" spans="1:26">
      <c r="A512" s="191"/>
      <c r="B512" s="191"/>
      <c r="C512" s="191"/>
      <c r="D512" s="191"/>
      <c r="E512" s="191"/>
      <c r="F512" s="191"/>
      <c r="G512" s="191"/>
      <c r="H512" s="191"/>
      <c r="I512" s="191"/>
      <c r="J512" s="191"/>
      <c r="K512" s="191"/>
      <c r="L512" s="191"/>
      <c r="M512" s="191"/>
      <c r="N512" s="191"/>
      <c r="O512" s="191"/>
      <c r="P512" s="191"/>
      <c r="Q512" s="191"/>
      <c r="R512" s="191"/>
      <c r="S512" s="191"/>
      <c r="T512" s="191"/>
      <c r="U512" s="191"/>
      <c r="V512" s="191"/>
      <c r="W512" s="191"/>
      <c r="X512" s="191"/>
      <c r="Y512" s="191"/>
      <c r="Z512" s="191"/>
    </row>
    <row r="513" spans="1:26">
      <c r="A513" s="191"/>
      <c r="B513" s="191"/>
      <c r="C513" s="191"/>
      <c r="D513" s="191"/>
      <c r="E513" s="191"/>
      <c r="F513" s="191"/>
      <c r="G513" s="191"/>
      <c r="H513" s="191"/>
      <c r="I513" s="191"/>
      <c r="J513" s="191"/>
      <c r="K513" s="191"/>
      <c r="L513" s="191"/>
      <c r="M513" s="191"/>
      <c r="N513" s="191"/>
      <c r="O513" s="191"/>
      <c r="P513" s="191"/>
      <c r="Q513" s="191"/>
      <c r="R513" s="191"/>
      <c r="S513" s="191"/>
      <c r="T513" s="191"/>
      <c r="U513" s="191"/>
      <c r="V513" s="191"/>
      <c r="W513" s="191"/>
      <c r="X513" s="191"/>
      <c r="Y513" s="191"/>
      <c r="Z513" s="191"/>
    </row>
    <row r="514" spans="1:26">
      <c r="A514" s="191"/>
      <c r="B514" s="191"/>
      <c r="C514" s="191"/>
      <c r="D514" s="191"/>
      <c r="E514" s="191"/>
      <c r="F514" s="191"/>
      <c r="G514" s="191"/>
      <c r="H514" s="191"/>
      <c r="I514" s="191"/>
      <c r="J514" s="191"/>
      <c r="K514" s="191"/>
      <c r="L514" s="191"/>
      <c r="M514" s="191"/>
      <c r="N514" s="191"/>
      <c r="O514" s="191"/>
      <c r="P514" s="191"/>
      <c r="Q514" s="191"/>
      <c r="R514" s="191"/>
      <c r="S514" s="191"/>
      <c r="T514" s="191"/>
      <c r="U514" s="191"/>
      <c r="V514" s="191"/>
      <c r="W514" s="191"/>
      <c r="X514" s="191"/>
      <c r="Y514" s="191"/>
      <c r="Z514" s="191"/>
    </row>
    <row r="515" spans="1:26">
      <c r="A515" s="191"/>
      <c r="B515" s="191"/>
      <c r="C515" s="191"/>
      <c r="D515" s="191"/>
      <c r="E515" s="191"/>
      <c r="F515" s="191"/>
      <c r="G515" s="191"/>
      <c r="H515" s="191"/>
      <c r="I515" s="191"/>
      <c r="J515" s="191"/>
      <c r="K515" s="191"/>
      <c r="L515" s="191"/>
      <c r="M515" s="191"/>
      <c r="N515" s="191"/>
      <c r="O515" s="191"/>
      <c r="P515" s="191"/>
      <c r="Q515" s="191"/>
      <c r="R515" s="191"/>
      <c r="S515" s="191"/>
      <c r="T515" s="191"/>
      <c r="U515" s="191"/>
      <c r="V515" s="191"/>
      <c r="W515" s="191"/>
      <c r="X515" s="191"/>
      <c r="Y515" s="191"/>
      <c r="Z515" s="191"/>
    </row>
    <row r="516" spans="1:26">
      <c r="A516" s="191"/>
      <c r="B516" s="191"/>
      <c r="C516" s="191"/>
      <c r="D516" s="191"/>
      <c r="E516" s="191"/>
      <c r="F516" s="191"/>
      <c r="G516" s="191"/>
      <c r="H516" s="191"/>
      <c r="I516" s="191"/>
      <c r="J516" s="191"/>
      <c r="K516" s="191"/>
      <c r="L516" s="191"/>
      <c r="M516" s="191"/>
      <c r="N516" s="191"/>
      <c r="O516" s="191"/>
      <c r="P516" s="191"/>
      <c r="Q516" s="191"/>
      <c r="R516" s="191"/>
      <c r="S516" s="191"/>
      <c r="T516" s="191"/>
      <c r="U516" s="191"/>
      <c r="V516" s="191"/>
      <c r="W516" s="191"/>
      <c r="X516" s="191"/>
      <c r="Y516" s="191"/>
      <c r="Z516" s="191"/>
    </row>
    <row r="517" spans="1:26">
      <c r="A517" s="191"/>
      <c r="B517" s="191"/>
      <c r="C517" s="191"/>
      <c r="D517" s="191"/>
      <c r="E517" s="191"/>
      <c r="F517" s="191"/>
      <c r="G517" s="191"/>
      <c r="H517" s="191"/>
      <c r="I517" s="191"/>
      <c r="J517" s="191"/>
      <c r="K517" s="191"/>
      <c r="L517" s="191"/>
      <c r="M517" s="191"/>
      <c r="N517" s="191"/>
      <c r="O517" s="191"/>
      <c r="P517" s="191"/>
      <c r="Q517" s="191"/>
      <c r="R517" s="191"/>
      <c r="S517" s="191"/>
      <c r="T517" s="191"/>
      <c r="U517" s="191"/>
      <c r="V517" s="191"/>
      <c r="W517" s="191"/>
      <c r="X517" s="191"/>
      <c r="Y517" s="191"/>
      <c r="Z517" s="191"/>
    </row>
    <row r="518" spans="1:26">
      <c r="A518" s="191"/>
      <c r="B518" s="191"/>
      <c r="C518" s="191"/>
      <c r="D518" s="191"/>
      <c r="E518" s="191"/>
      <c r="F518" s="191"/>
      <c r="G518" s="191"/>
      <c r="H518" s="191"/>
      <c r="I518" s="191"/>
      <c r="J518" s="191"/>
      <c r="K518" s="191"/>
      <c r="L518" s="191"/>
      <c r="M518" s="191"/>
      <c r="N518" s="191"/>
      <c r="O518" s="191"/>
      <c r="P518" s="191"/>
      <c r="Q518" s="191"/>
      <c r="R518" s="191"/>
      <c r="S518" s="191"/>
      <c r="T518" s="191"/>
      <c r="U518" s="191"/>
      <c r="V518" s="191"/>
      <c r="W518" s="191"/>
      <c r="X518" s="191"/>
      <c r="Y518" s="191"/>
      <c r="Z518" s="191"/>
    </row>
    <row r="519" spans="1:26">
      <c r="A519" s="191"/>
      <c r="B519" s="191"/>
      <c r="C519" s="191"/>
      <c r="D519" s="191"/>
      <c r="E519" s="191"/>
      <c r="F519" s="191"/>
      <c r="G519" s="191"/>
      <c r="H519" s="191"/>
      <c r="I519" s="191"/>
      <c r="J519" s="191"/>
      <c r="K519" s="191"/>
      <c r="L519" s="191"/>
      <c r="M519" s="191"/>
      <c r="N519" s="191"/>
      <c r="O519" s="191"/>
      <c r="P519" s="191"/>
      <c r="Q519" s="191"/>
      <c r="R519" s="191"/>
      <c r="S519" s="191"/>
      <c r="T519" s="191"/>
      <c r="U519" s="191"/>
      <c r="V519" s="191"/>
      <c r="W519" s="191"/>
      <c r="X519" s="191"/>
      <c r="Y519" s="191"/>
      <c r="Z519" s="191"/>
    </row>
    <row r="520" spans="1:26">
      <c r="A520" s="191"/>
      <c r="B520" s="191"/>
      <c r="C520" s="191"/>
      <c r="D520" s="191"/>
      <c r="E520" s="191"/>
      <c r="F520" s="191"/>
      <c r="G520" s="191"/>
      <c r="H520" s="191"/>
      <c r="I520" s="191"/>
      <c r="J520" s="191"/>
      <c r="K520" s="191"/>
      <c r="L520" s="191"/>
      <c r="M520" s="191"/>
      <c r="N520" s="191"/>
      <c r="O520" s="191"/>
      <c r="P520" s="191"/>
      <c r="Q520" s="191"/>
      <c r="R520" s="191"/>
      <c r="S520" s="191"/>
      <c r="T520" s="191"/>
      <c r="U520" s="191"/>
      <c r="V520" s="191"/>
      <c r="W520" s="191"/>
      <c r="X520" s="191"/>
      <c r="Y520" s="191"/>
      <c r="Z520" s="191"/>
    </row>
    <row r="521" spans="1:26">
      <c r="A521" s="191"/>
      <c r="B521" s="191"/>
      <c r="C521" s="191"/>
      <c r="D521" s="191"/>
      <c r="E521" s="191"/>
      <c r="F521" s="191"/>
      <c r="G521" s="191"/>
      <c r="H521" s="191"/>
      <c r="I521" s="191"/>
      <c r="J521" s="191"/>
      <c r="K521" s="191"/>
      <c r="L521" s="191"/>
      <c r="M521" s="191"/>
      <c r="N521" s="191"/>
      <c r="O521" s="191"/>
      <c r="P521" s="191"/>
      <c r="Q521" s="191"/>
      <c r="R521" s="191"/>
      <c r="S521" s="191"/>
      <c r="T521" s="191"/>
      <c r="U521" s="191"/>
      <c r="V521" s="191"/>
      <c r="W521" s="191"/>
      <c r="X521" s="191"/>
      <c r="Y521" s="191"/>
      <c r="Z521" s="191"/>
    </row>
    <row r="522" spans="1:26">
      <c r="A522" s="191"/>
      <c r="B522" s="191"/>
      <c r="C522" s="191"/>
      <c r="D522" s="191"/>
      <c r="E522" s="191"/>
      <c r="F522" s="191"/>
      <c r="G522" s="191"/>
      <c r="H522" s="191"/>
      <c r="I522" s="191"/>
      <c r="J522" s="191"/>
      <c r="K522" s="191"/>
      <c r="L522" s="191"/>
      <c r="M522" s="191"/>
      <c r="N522" s="191"/>
      <c r="O522" s="191"/>
      <c r="P522" s="191"/>
      <c r="Q522" s="191"/>
      <c r="R522" s="191"/>
      <c r="S522" s="191"/>
      <c r="T522" s="191"/>
      <c r="U522" s="191"/>
      <c r="V522" s="191"/>
      <c r="W522" s="191"/>
      <c r="X522" s="191"/>
      <c r="Y522" s="191"/>
      <c r="Z522" s="191"/>
    </row>
    <row r="523" spans="1:26">
      <c r="A523" s="191"/>
      <c r="B523" s="191"/>
      <c r="C523" s="191"/>
      <c r="D523" s="191"/>
      <c r="E523" s="191"/>
      <c r="F523" s="191"/>
      <c r="G523" s="191"/>
      <c r="H523" s="191"/>
      <c r="I523" s="191"/>
      <c r="J523" s="191"/>
      <c r="K523" s="191"/>
      <c r="L523" s="191"/>
      <c r="M523" s="191"/>
      <c r="N523" s="191"/>
      <c r="O523" s="191"/>
      <c r="P523" s="191"/>
      <c r="Q523" s="191"/>
      <c r="R523" s="191"/>
      <c r="S523" s="191"/>
      <c r="T523" s="191"/>
      <c r="U523" s="191"/>
      <c r="V523" s="191"/>
      <c r="W523" s="191"/>
      <c r="X523" s="191"/>
      <c r="Y523" s="191"/>
      <c r="Z523" s="191"/>
    </row>
    <row r="524" spans="1:26">
      <c r="A524" s="191"/>
      <c r="B524" s="191"/>
      <c r="C524" s="191"/>
      <c r="D524" s="191"/>
      <c r="E524" s="191"/>
      <c r="F524" s="191"/>
      <c r="G524" s="191"/>
      <c r="H524" s="191"/>
      <c r="I524" s="191"/>
      <c r="J524" s="191"/>
      <c r="K524" s="191"/>
      <c r="L524" s="191"/>
      <c r="M524" s="191"/>
      <c r="N524" s="191"/>
      <c r="O524" s="191"/>
      <c r="P524" s="191"/>
      <c r="Q524" s="191"/>
      <c r="R524" s="191"/>
      <c r="S524" s="191"/>
      <c r="T524" s="191"/>
      <c r="U524" s="191"/>
      <c r="V524" s="191"/>
      <c r="W524" s="191"/>
      <c r="X524" s="191"/>
      <c r="Y524" s="191"/>
      <c r="Z524" s="191"/>
    </row>
    <row r="525" spans="1:26">
      <c r="A525" s="191"/>
      <c r="B525" s="191"/>
      <c r="C525" s="191"/>
      <c r="D525" s="191"/>
      <c r="E525" s="191"/>
      <c r="F525" s="191"/>
      <c r="G525" s="191"/>
      <c r="H525" s="191"/>
      <c r="I525" s="191"/>
      <c r="J525" s="191"/>
      <c r="K525" s="191"/>
      <c r="L525" s="191"/>
      <c r="M525" s="191"/>
      <c r="N525" s="191"/>
      <c r="O525" s="191"/>
      <c r="P525" s="191"/>
      <c r="Q525" s="191"/>
      <c r="R525" s="191"/>
      <c r="S525" s="191"/>
      <c r="T525" s="191"/>
      <c r="U525" s="191"/>
      <c r="V525" s="191"/>
      <c r="W525" s="191"/>
      <c r="X525" s="191"/>
      <c r="Y525" s="191"/>
      <c r="Z525" s="191"/>
    </row>
    <row r="526" spans="1:26">
      <c r="A526" s="191"/>
      <c r="B526" s="191"/>
      <c r="C526" s="191"/>
      <c r="D526" s="191"/>
      <c r="E526" s="191"/>
      <c r="F526" s="191"/>
      <c r="G526" s="191"/>
      <c r="H526" s="191"/>
      <c r="I526" s="191"/>
      <c r="J526" s="191"/>
      <c r="K526" s="191"/>
      <c r="L526" s="191"/>
      <c r="M526" s="191"/>
      <c r="N526" s="191"/>
      <c r="O526" s="191"/>
      <c r="P526" s="191"/>
      <c r="Q526" s="191"/>
      <c r="R526" s="191"/>
      <c r="S526" s="191"/>
      <c r="T526" s="191"/>
      <c r="U526" s="191"/>
      <c r="V526" s="191"/>
      <c r="W526" s="191"/>
      <c r="X526" s="191"/>
      <c r="Y526" s="191"/>
      <c r="Z526" s="191"/>
    </row>
    <row r="527" spans="1:26">
      <c r="A527" s="191"/>
      <c r="B527" s="191"/>
      <c r="C527" s="191"/>
      <c r="D527" s="191"/>
      <c r="E527" s="191"/>
      <c r="F527" s="191"/>
      <c r="G527" s="191"/>
      <c r="H527" s="191"/>
      <c r="I527" s="191"/>
      <c r="J527" s="191"/>
      <c r="K527" s="191"/>
      <c r="L527" s="191"/>
      <c r="M527" s="191"/>
      <c r="N527" s="191"/>
      <c r="O527" s="191"/>
      <c r="P527" s="191"/>
      <c r="Q527" s="191"/>
      <c r="R527" s="191"/>
      <c r="S527" s="191"/>
      <c r="T527" s="191"/>
      <c r="U527" s="191"/>
      <c r="V527" s="191"/>
      <c r="W527" s="191"/>
      <c r="X527" s="191"/>
      <c r="Y527" s="191"/>
      <c r="Z527" s="191"/>
    </row>
    <row r="528" spans="1:26">
      <c r="A528" s="191"/>
      <c r="B528" s="191"/>
      <c r="C528" s="191"/>
      <c r="D528" s="191"/>
      <c r="E528" s="191"/>
      <c r="F528" s="191"/>
      <c r="G528" s="191"/>
      <c r="H528" s="191"/>
      <c r="I528" s="191"/>
      <c r="J528" s="191"/>
      <c r="K528" s="191"/>
      <c r="L528" s="191"/>
      <c r="M528" s="191"/>
      <c r="N528" s="191"/>
      <c r="O528" s="191"/>
      <c r="P528" s="191"/>
      <c r="Q528" s="191"/>
      <c r="R528" s="191"/>
      <c r="S528" s="191"/>
      <c r="T528" s="191"/>
      <c r="U528" s="191"/>
      <c r="V528" s="191"/>
      <c r="W528" s="191"/>
      <c r="X528" s="191"/>
      <c r="Y528" s="191"/>
      <c r="Z528" s="191"/>
    </row>
    <row r="529" spans="1:26">
      <c r="A529" s="191"/>
      <c r="B529" s="191"/>
      <c r="C529" s="191"/>
      <c r="D529" s="191"/>
      <c r="E529" s="191"/>
      <c r="F529" s="191"/>
      <c r="G529" s="191"/>
      <c r="H529" s="191"/>
      <c r="I529" s="191"/>
      <c r="J529" s="191"/>
      <c r="K529" s="191"/>
      <c r="L529" s="191"/>
      <c r="M529" s="191"/>
      <c r="N529" s="191"/>
      <c r="O529" s="191"/>
      <c r="P529" s="191"/>
      <c r="Q529" s="191"/>
      <c r="R529" s="191"/>
      <c r="S529" s="191"/>
      <c r="T529" s="191"/>
      <c r="U529" s="191"/>
      <c r="V529" s="191"/>
      <c r="W529" s="191"/>
      <c r="X529" s="191"/>
      <c r="Y529" s="191"/>
      <c r="Z529" s="191"/>
    </row>
    <row r="530" spans="1:26">
      <c r="A530" s="191"/>
      <c r="B530" s="191"/>
      <c r="C530" s="191"/>
      <c r="D530" s="191"/>
      <c r="E530" s="191"/>
      <c r="F530" s="191"/>
      <c r="G530" s="191"/>
      <c r="H530" s="191"/>
      <c r="I530" s="191"/>
      <c r="J530" s="191"/>
      <c r="K530" s="191"/>
      <c r="L530" s="191"/>
      <c r="M530" s="191"/>
      <c r="N530" s="191"/>
      <c r="O530" s="191"/>
      <c r="P530" s="191"/>
      <c r="Q530" s="191"/>
      <c r="R530" s="191"/>
      <c r="S530" s="191"/>
      <c r="T530" s="191"/>
      <c r="U530" s="191"/>
      <c r="V530" s="191"/>
      <c r="W530" s="191"/>
      <c r="X530" s="191"/>
      <c r="Y530" s="191"/>
      <c r="Z530" s="191"/>
    </row>
    <row r="531" spans="1:26">
      <c r="A531" s="191"/>
      <c r="B531" s="191"/>
      <c r="C531" s="191"/>
      <c r="D531" s="191"/>
      <c r="E531" s="191"/>
      <c r="F531" s="191"/>
      <c r="G531" s="191"/>
      <c r="H531" s="191"/>
      <c r="I531" s="191"/>
      <c r="J531" s="191"/>
      <c r="K531" s="191"/>
      <c r="L531" s="191"/>
      <c r="M531" s="191"/>
      <c r="N531" s="191"/>
      <c r="O531" s="191"/>
      <c r="P531" s="191"/>
      <c r="Q531" s="191"/>
      <c r="R531" s="191"/>
      <c r="S531" s="191"/>
      <c r="T531" s="191"/>
      <c r="U531" s="191"/>
      <c r="V531" s="191"/>
      <c r="W531" s="191"/>
      <c r="X531" s="191"/>
      <c r="Y531" s="191"/>
      <c r="Z531" s="191"/>
    </row>
    <row r="532" spans="1:26">
      <c r="A532" s="191"/>
      <c r="B532" s="191"/>
      <c r="C532" s="191"/>
      <c r="D532" s="191"/>
      <c r="E532" s="191"/>
      <c r="F532" s="191"/>
      <c r="G532" s="191"/>
      <c r="H532" s="191"/>
      <c r="I532" s="191"/>
      <c r="J532" s="191"/>
      <c r="K532" s="191"/>
      <c r="L532" s="191"/>
      <c r="M532" s="191"/>
      <c r="N532" s="191"/>
      <c r="O532" s="191"/>
      <c r="P532" s="191"/>
      <c r="Q532" s="191"/>
      <c r="R532" s="191"/>
      <c r="S532" s="191"/>
      <c r="T532" s="191"/>
      <c r="U532" s="191"/>
      <c r="V532" s="191"/>
      <c r="W532" s="191"/>
      <c r="X532" s="191"/>
      <c r="Y532" s="191"/>
      <c r="Z532" s="191"/>
    </row>
    <row r="533" spans="1:26">
      <c r="A533" s="191"/>
      <c r="B533" s="191"/>
      <c r="C533" s="191"/>
      <c r="D533" s="191"/>
      <c r="E533" s="191"/>
      <c r="F533" s="191"/>
      <c r="G533" s="191"/>
      <c r="H533" s="191"/>
      <c r="I533" s="191"/>
      <c r="J533" s="191"/>
      <c r="K533" s="191"/>
      <c r="L533" s="191"/>
      <c r="M533" s="191"/>
      <c r="N533" s="191"/>
      <c r="O533" s="191"/>
      <c r="P533" s="191"/>
      <c r="Q533" s="191"/>
      <c r="R533" s="191"/>
      <c r="S533" s="191"/>
      <c r="T533" s="191"/>
      <c r="U533" s="191"/>
      <c r="V533" s="191"/>
      <c r="W533" s="191"/>
      <c r="X533" s="191"/>
      <c r="Y533" s="191"/>
      <c r="Z533" s="191"/>
    </row>
    <row r="534" spans="1:26">
      <c r="A534" s="191"/>
      <c r="B534" s="191"/>
      <c r="C534" s="191"/>
      <c r="D534" s="191"/>
      <c r="E534" s="191"/>
      <c r="F534" s="191"/>
      <c r="G534" s="191"/>
      <c r="H534" s="191"/>
      <c r="I534" s="191"/>
      <c r="J534" s="191"/>
      <c r="K534" s="191"/>
      <c r="L534" s="191"/>
      <c r="M534" s="191"/>
      <c r="N534" s="191"/>
      <c r="O534" s="191"/>
      <c r="P534" s="191"/>
      <c r="Q534" s="191"/>
      <c r="R534" s="191"/>
      <c r="S534" s="191"/>
      <c r="T534" s="191"/>
      <c r="U534" s="191"/>
      <c r="V534" s="191"/>
      <c r="W534" s="191"/>
      <c r="X534" s="191"/>
      <c r="Y534" s="191"/>
      <c r="Z534" s="191"/>
    </row>
    <row r="535" spans="1:26">
      <c r="A535" s="191"/>
      <c r="B535" s="191"/>
      <c r="C535" s="191"/>
      <c r="D535" s="191"/>
      <c r="E535" s="191"/>
      <c r="F535" s="191"/>
      <c r="G535" s="191"/>
      <c r="H535" s="191"/>
      <c r="I535" s="191"/>
      <c r="J535" s="191"/>
      <c r="K535" s="191"/>
      <c r="L535" s="191"/>
      <c r="M535" s="191"/>
      <c r="N535" s="191"/>
      <c r="O535" s="191"/>
      <c r="P535" s="191"/>
      <c r="Q535" s="191"/>
      <c r="R535" s="191"/>
      <c r="S535" s="191"/>
      <c r="T535" s="191"/>
      <c r="U535" s="191"/>
      <c r="V535" s="191"/>
      <c r="W535" s="191"/>
      <c r="X535" s="191"/>
      <c r="Y535" s="191"/>
      <c r="Z535" s="191"/>
    </row>
    <row r="536" spans="1:26">
      <c r="A536" s="191"/>
      <c r="B536" s="191"/>
      <c r="C536" s="191"/>
      <c r="D536" s="191"/>
      <c r="E536" s="191"/>
      <c r="F536" s="191"/>
      <c r="G536" s="191"/>
      <c r="H536" s="191"/>
      <c r="I536" s="191"/>
      <c r="J536" s="191"/>
      <c r="K536" s="191"/>
      <c r="L536" s="191"/>
      <c r="M536" s="191"/>
      <c r="N536" s="191"/>
      <c r="O536" s="191"/>
      <c r="P536" s="191"/>
      <c r="Q536" s="191"/>
      <c r="R536" s="191"/>
      <c r="S536" s="191"/>
      <c r="T536" s="191"/>
      <c r="U536" s="191"/>
      <c r="V536" s="191"/>
      <c r="W536" s="191"/>
      <c r="X536" s="191"/>
      <c r="Y536" s="191"/>
      <c r="Z536" s="191"/>
    </row>
    <row r="537" spans="1:26">
      <c r="A537" s="191"/>
      <c r="B537" s="191"/>
      <c r="C537" s="191"/>
      <c r="D537" s="191"/>
      <c r="E537" s="191"/>
      <c r="F537" s="191"/>
      <c r="G537" s="191"/>
      <c r="H537" s="191"/>
      <c r="I537" s="191"/>
      <c r="J537" s="191"/>
      <c r="K537" s="191"/>
      <c r="L537" s="191"/>
      <c r="M537" s="191"/>
      <c r="N537" s="191"/>
      <c r="O537" s="191"/>
      <c r="P537" s="191"/>
      <c r="Q537" s="191"/>
      <c r="R537" s="191"/>
      <c r="S537" s="191"/>
      <c r="T537" s="191"/>
      <c r="U537" s="191"/>
      <c r="V537" s="191"/>
      <c r="W537" s="191"/>
      <c r="X537" s="191"/>
      <c r="Y537" s="191"/>
      <c r="Z537" s="191"/>
    </row>
    <row r="538" spans="1:26">
      <c r="A538" s="191"/>
      <c r="B538" s="191"/>
      <c r="C538" s="191"/>
      <c r="D538" s="191"/>
      <c r="E538" s="191"/>
      <c r="F538" s="191"/>
      <c r="G538" s="191"/>
      <c r="H538" s="191"/>
      <c r="I538" s="191"/>
      <c r="J538" s="191"/>
      <c r="K538" s="191"/>
      <c r="L538" s="191"/>
      <c r="M538" s="191"/>
      <c r="N538" s="191"/>
      <c r="O538" s="191"/>
      <c r="P538" s="191"/>
      <c r="Q538" s="191"/>
      <c r="R538" s="191"/>
      <c r="S538" s="191"/>
      <c r="T538" s="191"/>
      <c r="U538" s="191"/>
      <c r="V538" s="191"/>
      <c r="W538" s="191"/>
      <c r="X538" s="191"/>
      <c r="Y538" s="191"/>
      <c r="Z538" s="191"/>
    </row>
    <row r="539" spans="1:26">
      <c r="A539" s="191"/>
      <c r="B539" s="191"/>
      <c r="C539" s="191"/>
      <c r="D539" s="191"/>
      <c r="E539" s="191"/>
      <c r="F539" s="191"/>
      <c r="G539" s="191"/>
      <c r="H539" s="191"/>
      <c r="I539" s="191"/>
      <c r="J539" s="191"/>
      <c r="K539" s="191"/>
      <c r="L539" s="191"/>
      <c r="M539" s="191"/>
      <c r="N539" s="191"/>
      <c r="O539" s="191"/>
      <c r="P539" s="191"/>
      <c r="Q539" s="191"/>
      <c r="R539" s="191"/>
      <c r="S539" s="191"/>
      <c r="T539" s="191"/>
      <c r="U539" s="191"/>
      <c r="V539" s="191"/>
      <c r="W539" s="191"/>
      <c r="X539" s="191"/>
      <c r="Y539" s="191"/>
      <c r="Z539" s="191"/>
    </row>
    <row r="540" spans="1:26">
      <c r="A540" s="191"/>
      <c r="B540" s="191"/>
      <c r="C540" s="191"/>
      <c r="D540" s="191"/>
      <c r="E540" s="191"/>
      <c r="F540" s="191"/>
      <c r="G540" s="191"/>
      <c r="H540" s="191"/>
      <c r="I540" s="191"/>
      <c r="J540" s="191"/>
      <c r="K540" s="191"/>
      <c r="L540" s="191"/>
      <c r="M540" s="191"/>
      <c r="N540" s="191"/>
      <c r="O540" s="191"/>
      <c r="P540" s="191"/>
      <c r="Q540" s="191"/>
      <c r="R540" s="191"/>
      <c r="S540" s="191"/>
      <c r="T540" s="191"/>
      <c r="U540" s="191"/>
      <c r="V540" s="191"/>
      <c r="W540" s="191"/>
      <c r="X540" s="191"/>
      <c r="Y540" s="191"/>
      <c r="Z540" s="191"/>
    </row>
    <row r="541" spans="1:26">
      <c r="A541" s="191"/>
      <c r="B541" s="191"/>
      <c r="C541" s="191"/>
      <c r="D541" s="191"/>
      <c r="E541" s="191"/>
      <c r="F541" s="191"/>
      <c r="G541" s="191"/>
      <c r="H541" s="191"/>
      <c r="I541" s="191"/>
      <c r="J541" s="191"/>
      <c r="K541" s="191"/>
      <c r="L541" s="191"/>
      <c r="M541" s="191"/>
      <c r="N541" s="191"/>
      <c r="O541" s="191"/>
      <c r="P541" s="191"/>
      <c r="Q541" s="191"/>
      <c r="R541" s="191"/>
      <c r="S541" s="191"/>
      <c r="T541" s="191"/>
      <c r="U541" s="191"/>
      <c r="V541" s="191"/>
      <c r="W541" s="191"/>
      <c r="X541" s="191"/>
      <c r="Y541" s="191"/>
      <c r="Z541" s="191"/>
    </row>
    <row r="542" spans="1:26">
      <c r="A542" s="191"/>
      <c r="B542" s="191"/>
      <c r="C542" s="191"/>
      <c r="D542" s="191"/>
      <c r="E542" s="191"/>
      <c r="F542" s="191"/>
      <c r="G542" s="191"/>
      <c r="H542" s="191"/>
      <c r="I542" s="191"/>
      <c r="J542" s="191"/>
      <c r="K542" s="191"/>
      <c r="L542" s="191"/>
      <c r="M542" s="191"/>
      <c r="N542" s="191"/>
      <c r="O542" s="191"/>
      <c r="P542" s="191"/>
      <c r="Q542" s="191"/>
      <c r="R542" s="191"/>
      <c r="S542" s="191"/>
      <c r="T542" s="191"/>
      <c r="U542" s="191"/>
      <c r="V542" s="191"/>
      <c r="W542" s="191"/>
      <c r="X542" s="191"/>
      <c r="Y542" s="191"/>
      <c r="Z542" s="191"/>
    </row>
    <row r="543" spans="1:26">
      <c r="A543" s="191"/>
      <c r="B543" s="191"/>
      <c r="C543" s="191"/>
      <c r="D543" s="191"/>
      <c r="E543" s="191"/>
      <c r="F543" s="191"/>
      <c r="G543" s="191"/>
      <c r="H543" s="191"/>
      <c r="I543" s="191"/>
      <c r="J543" s="191"/>
      <c r="K543" s="191"/>
      <c r="L543" s="191"/>
      <c r="M543" s="191"/>
      <c r="N543" s="191"/>
      <c r="O543" s="191"/>
      <c r="P543" s="191"/>
      <c r="Q543" s="191"/>
      <c r="R543" s="191"/>
      <c r="S543" s="191"/>
      <c r="T543" s="191"/>
      <c r="U543" s="191"/>
      <c r="V543" s="191"/>
      <c r="W543" s="191"/>
      <c r="X543" s="191"/>
      <c r="Y543" s="191"/>
      <c r="Z543" s="191"/>
    </row>
    <row r="544" spans="1:26">
      <c r="A544" s="191"/>
      <c r="B544" s="191"/>
      <c r="C544" s="191"/>
      <c r="D544" s="191"/>
      <c r="E544" s="191"/>
      <c r="F544" s="191"/>
      <c r="G544" s="191"/>
      <c r="H544" s="191"/>
      <c r="I544" s="191"/>
      <c r="J544" s="191"/>
      <c r="K544" s="191"/>
      <c r="L544" s="191"/>
      <c r="M544" s="191"/>
      <c r="N544" s="191"/>
      <c r="O544" s="191"/>
      <c r="P544" s="191"/>
      <c r="Q544" s="191"/>
      <c r="R544" s="191"/>
      <c r="S544" s="191"/>
      <c r="T544" s="191"/>
      <c r="U544" s="191"/>
      <c r="V544" s="191"/>
      <c r="W544" s="191"/>
      <c r="X544" s="191"/>
      <c r="Y544" s="191"/>
      <c r="Z544" s="191"/>
    </row>
    <row r="545" spans="1:26">
      <c r="A545" s="191"/>
      <c r="B545" s="191"/>
      <c r="C545" s="191"/>
      <c r="D545" s="191"/>
      <c r="E545" s="191"/>
      <c r="F545" s="191"/>
      <c r="G545" s="191"/>
      <c r="H545" s="191"/>
      <c r="I545" s="191"/>
      <c r="J545" s="191"/>
      <c r="K545" s="191"/>
      <c r="L545" s="191"/>
      <c r="M545" s="191"/>
      <c r="N545" s="191"/>
      <c r="O545" s="191"/>
      <c r="P545" s="191"/>
      <c r="Q545" s="191"/>
      <c r="R545" s="191"/>
      <c r="S545" s="191"/>
      <c r="T545" s="191"/>
      <c r="U545" s="191"/>
      <c r="V545" s="191"/>
      <c r="W545" s="191"/>
      <c r="X545" s="191"/>
      <c r="Y545" s="191"/>
      <c r="Z545" s="191"/>
    </row>
    <row r="546" spans="1:26">
      <c r="A546" s="191"/>
      <c r="B546" s="191"/>
      <c r="C546" s="191"/>
      <c r="D546" s="191"/>
      <c r="E546" s="191"/>
      <c r="F546" s="191"/>
      <c r="G546" s="191"/>
      <c r="H546" s="191"/>
      <c r="I546" s="191"/>
      <c r="J546" s="191"/>
      <c r="K546" s="191"/>
      <c r="L546" s="191"/>
      <c r="M546" s="191"/>
      <c r="N546" s="191"/>
      <c r="O546" s="191"/>
      <c r="P546" s="191"/>
      <c r="Q546" s="191"/>
      <c r="R546" s="191"/>
      <c r="S546" s="191"/>
      <c r="T546" s="191"/>
      <c r="U546" s="191"/>
      <c r="V546" s="191"/>
      <c r="W546" s="191"/>
      <c r="X546" s="191"/>
      <c r="Y546" s="191"/>
      <c r="Z546" s="191"/>
    </row>
    <row r="547" spans="1:26">
      <c r="A547" s="191"/>
      <c r="B547" s="191"/>
      <c r="C547" s="191"/>
      <c r="D547" s="191"/>
      <c r="E547" s="191"/>
      <c r="F547" s="191"/>
      <c r="G547" s="191"/>
      <c r="H547" s="191"/>
      <c r="I547" s="191"/>
      <c r="J547" s="191"/>
      <c r="K547" s="191"/>
      <c r="L547" s="191"/>
      <c r="M547" s="191"/>
      <c r="N547" s="191"/>
      <c r="O547" s="191"/>
      <c r="P547" s="191"/>
      <c r="Q547" s="191"/>
      <c r="R547" s="191"/>
      <c r="S547" s="191"/>
      <c r="T547" s="191"/>
      <c r="U547" s="191"/>
      <c r="V547" s="191"/>
      <c r="W547" s="191"/>
      <c r="X547" s="191"/>
      <c r="Y547" s="191"/>
      <c r="Z547" s="191"/>
    </row>
    <row r="548" spans="1:26">
      <c r="A548" s="191"/>
      <c r="B548" s="191"/>
      <c r="C548" s="191"/>
      <c r="D548" s="191"/>
      <c r="E548" s="191"/>
      <c r="F548" s="191"/>
      <c r="G548" s="191"/>
      <c r="H548" s="191"/>
      <c r="I548" s="191"/>
      <c r="J548" s="191"/>
      <c r="K548" s="191"/>
      <c r="L548" s="191"/>
      <c r="M548" s="191"/>
      <c r="N548" s="191"/>
      <c r="O548" s="191"/>
      <c r="P548" s="191"/>
      <c r="Q548" s="191"/>
      <c r="R548" s="191"/>
      <c r="S548" s="191"/>
      <c r="T548" s="191"/>
      <c r="U548" s="191"/>
      <c r="V548" s="191"/>
      <c r="W548" s="191"/>
      <c r="X548" s="191"/>
      <c r="Y548" s="191"/>
      <c r="Z548" s="191"/>
    </row>
    <row r="549" spans="1:26">
      <c r="A549" s="191"/>
      <c r="B549" s="191"/>
      <c r="C549" s="191"/>
      <c r="D549" s="191"/>
      <c r="E549" s="191"/>
      <c r="F549" s="191"/>
      <c r="G549" s="191"/>
      <c r="H549" s="191"/>
      <c r="I549" s="191"/>
      <c r="J549" s="191"/>
      <c r="K549" s="191"/>
      <c r="L549" s="191"/>
      <c r="M549" s="191"/>
      <c r="N549" s="191"/>
      <c r="O549" s="191"/>
      <c r="P549" s="191"/>
      <c r="Q549" s="191"/>
      <c r="R549" s="191"/>
      <c r="S549" s="191"/>
      <c r="T549" s="191"/>
      <c r="U549" s="191"/>
      <c r="V549" s="191"/>
      <c r="W549" s="191"/>
      <c r="X549" s="191"/>
      <c r="Y549" s="191"/>
      <c r="Z549" s="191"/>
    </row>
    <row r="550" spans="1:26">
      <c r="A550" s="191"/>
      <c r="B550" s="191"/>
      <c r="C550" s="191"/>
      <c r="D550" s="191"/>
      <c r="E550" s="191"/>
      <c r="F550" s="191"/>
      <c r="G550" s="191"/>
      <c r="H550" s="191"/>
      <c r="I550" s="191"/>
      <c r="J550" s="191"/>
      <c r="K550" s="191"/>
      <c r="L550" s="191"/>
      <c r="M550" s="191"/>
      <c r="N550" s="191"/>
      <c r="O550" s="191"/>
      <c r="P550" s="191"/>
      <c r="Q550" s="191"/>
      <c r="R550" s="191"/>
      <c r="S550" s="191"/>
      <c r="T550" s="191"/>
      <c r="U550" s="191"/>
      <c r="V550" s="191"/>
      <c r="W550" s="191"/>
      <c r="X550" s="191"/>
      <c r="Y550" s="191"/>
      <c r="Z550" s="191"/>
    </row>
    <row r="551" spans="1:26">
      <c r="A551" s="191"/>
      <c r="B551" s="191"/>
      <c r="C551" s="191"/>
      <c r="D551" s="191"/>
      <c r="E551" s="191"/>
      <c r="F551" s="191"/>
      <c r="G551" s="191"/>
      <c r="H551" s="191"/>
      <c r="I551" s="191"/>
      <c r="J551" s="191"/>
      <c r="K551" s="191"/>
      <c r="L551" s="191"/>
      <c r="M551" s="191"/>
      <c r="N551" s="191"/>
      <c r="O551" s="191"/>
      <c r="P551" s="191"/>
      <c r="Q551" s="191"/>
      <c r="R551" s="191"/>
      <c r="S551" s="191"/>
      <c r="T551" s="191"/>
      <c r="U551" s="191"/>
      <c r="V551" s="191"/>
      <c r="W551" s="191"/>
      <c r="X551" s="191"/>
      <c r="Y551" s="191"/>
      <c r="Z551" s="191"/>
    </row>
    <row r="552" spans="1:26">
      <c r="A552" s="191"/>
      <c r="B552" s="191"/>
      <c r="C552" s="191"/>
      <c r="D552" s="191"/>
      <c r="E552" s="191"/>
      <c r="F552" s="191"/>
      <c r="G552" s="191"/>
      <c r="H552" s="191"/>
      <c r="I552" s="191"/>
      <c r="J552" s="191"/>
      <c r="K552" s="191"/>
      <c r="L552" s="191"/>
      <c r="M552" s="191"/>
      <c r="N552" s="191"/>
      <c r="O552" s="191"/>
      <c r="P552" s="191"/>
      <c r="Q552" s="191"/>
      <c r="R552" s="191"/>
      <c r="S552" s="191"/>
      <c r="T552" s="191"/>
      <c r="U552" s="191"/>
      <c r="V552" s="191"/>
      <c r="W552" s="191"/>
      <c r="X552" s="191"/>
      <c r="Y552" s="191"/>
      <c r="Z552" s="191"/>
    </row>
    <row r="553" spans="1:26">
      <c r="A553" s="191"/>
      <c r="B553" s="191"/>
      <c r="C553" s="191"/>
      <c r="D553" s="191"/>
      <c r="E553" s="191"/>
      <c r="F553" s="191"/>
      <c r="G553" s="191"/>
      <c r="H553" s="191"/>
      <c r="I553" s="191"/>
      <c r="J553" s="191"/>
      <c r="K553" s="191"/>
      <c r="L553" s="191"/>
      <c r="M553" s="191"/>
      <c r="N553" s="191"/>
      <c r="O553" s="191"/>
      <c r="P553" s="191"/>
      <c r="Q553" s="191"/>
      <c r="R553" s="191"/>
      <c r="S553" s="191"/>
      <c r="T553" s="191"/>
      <c r="U553" s="191"/>
      <c r="V553" s="191"/>
      <c r="W553" s="191"/>
      <c r="X553" s="191"/>
      <c r="Y553" s="191"/>
      <c r="Z553" s="191"/>
    </row>
    <row r="554" spans="1:26">
      <c r="A554" s="191"/>
      <c r="B554" s="191"/>
      <c r="C554" s="191"/>
      <c r="D554" s="191"/>
      <c r="E554" s="191"/>
      <c r="F554" s="191"/>
      <c r="G554" s="191"/>
      <c r="H554" s="191"/>
      <c r="I554" s="191"/>
      <c r="J554" s="191"/>
      <c r="K554" s="191"/>
      <c r="L554" s="191"/>
      <c r="M554" s="191"/>
      <c r="N554" s="191"/>
      <c r="O554" s="191"/>
      <c r="P554" s="191"/>
      <c r="Q554" s="191"/>
      <c r="R554" s="191"/>
      <c r="S554" s="191"/>
      <c r="T554" s="191"/>
      <c r="U554" s="191"/>
      <c r="V554" s="191"/>
      <c r="W554" s="191"/>
      <c r="X554" s="191"/>
      <c r="Y554" s="191"/>
      <c r="Z554" s="191"/>
    </row>
    <row r="555" spans="1:26">
      <c r="A555" s="191"/>
      <c r="B555" s="191"/>
      <c r="C555" s="191"/>
      <c r="D555" s="191"/>
      <c r="E555" s="191"/>
      <c r="F555" s="191"/>
      <c r="G555" s="191"/>
      <c r="H555" s="191"/>
      <c r="I555" s="191"/>
      <c r="J555" s="191"/>
      <c r="K555" s="191"/>
      <c r="L555" s="191"/>
      <c r="M555" s="191"/>
      <c r="N555" s="191"/>
      <c r="O555" s="191"/>
      <c r="P555" s="191"/>
      <c r="Q555" s="191"/>
      <c r="R555" s="191"/>
      <c r="S555" s="191"/>
      <c r="T555" s="191"/>
      <c r="U555" s="191"/>
      <c r="V555" s="191"/>
      <c r="W555" s="191"/>
      <c r="X555" s="191"/>
      <c r="Y555" s="191"/>
      <c r="Z555" s="191"/>
    </row>
    <row r="556" spans="1:26">
      <c r="A556" s="191"/>
      <c r="B556" s="191"/>
      <c r="C556" s="191"/>
      <c r="D556" s="191"/>
      <c r="E556" s="191"/>
      <c r="F556" s="191"/>
      <c r="G556" s="191"/>
      <c r="H556" s="191"/>
      <c r="I556" s="191"/>
      <c r="J556" s="191"/>
      <c r="K556" s="191"/>
      <c r="L556" s="191"/>
      <c r="M556" s="191"/>
      <c r="N556" s="191"/>
      <c r="O556" s="191"/>
      <c r="P556" s="191"/>
      <c r="Q556" s="191"/>
      <c r="R556" s="191"/>
      <c r="S556" s="191"/>
      <c r="T556" s="191"/>
      <c r="U556" s="191"/>
      <c r="V556" s="191"/>
      <c r="W556" s="191"/>
      <c r="X556" s="191"/>
      <c r="Y556" s="191"/>
      <c r="Z556" s="191"/>
    </row>
    <row r="557" spans="1:26">
      <c r="A557" s="191"/>
      <c r="B557" s="191"/>
      <c r="C557" s="191"/>
      <c r="D557" s="191"/>
      <c r="E557" s="191"/>
      <c r="F557" s="191"/>
      <c r="G557" s="191"/>
      <c r="H557" s="191"/>
      <c r="I557" s="191"/>
      <c r="J557" s="191"/>
      <c r="K557" s="191"/>
      <c r="L557" s="191"/>
      <c r="M557" s="191"/>
      <c r="N557" s="191"/>
      <c r="O557" s="191"/>
      <c r="P557" s="191"/>
      <c r="Q557" s="191"/>
      <c r="R557" s="191"/>
      <c r="S557" s="191"/>
      <c r="T557" s="191"/>
      <c r="U557" s="191"/>
      <c r="V557" s="191"/>
      <c r="W557" s="191"/>
      <c r="X557" s="191"/>
      <c r="Y557" s="191"/>
      <c r="Z557" s="191"/>
    </row>
    <row r="558" spans="1:26">
      <c r="A558" s="191"/>
      <c r="B558" s="191"/>
      <c r="C558" s="191"/>
      <c r="D558" s="191"/>
      <c r="E558" s="191"/>
      <c r="F558" s="191"/>
      <c r="G558" s="191"/>
      <c r="H558" s="191"/>
      <c r="I558" s="191"/>
      <c r="J558" s="191"/>
      <c r="K558" s="191"/>
      <c r="L558" s="191"/>
      <c r="M558" s="191"/>
      <c r="N558" s="191"/>
      <c r="O558" s="191"/>
      <c r="P558" s="191"/>
      <c r="Q558" s="191"/>
      <c r="R558" s="191"/>
      <c r="S558" s="191"/>
      <c r="T558" s="191"/>
      <c r="U558" s="191"/>
      <c r="V558" s="191"/>
      <c r="W558" s="191"/>
      <c r="X558" s="191"/>
      <c r="Y558" s="191"/>
      <c r="Z558" s="191"/>
    </row>
    <row r="559" spans="1:26">
      <c r="A559" s="191"/>
      <c r="B559" s="191"/>
      <c r="C559" s="191"/>
      <c r="D559" s="191"/>
      <c r="E559" s="191"/>
      <c r="F559" s="191"/>
      <c r="G559" s="191"/>
      <c r="H559" s="191"/>
      <c r="I559" s="191"/>
      <c r="J559" s="191"/>
      <c r="K559" s="191"/>
      <c r="L559" s="191"/>
      <c r="M559" s="191"/>
      <c r="N559" s="191"/>
      <c r="O559" s="191"/>
      <c r="P559" s="191"/>
      <c r="Q559" s="191"/>
      <c r="R559" s="191"/>
      <c r="S559" s="191"/>
      <c r="T559" s="191"/>
      <c r="U559" s="191"/>
      <c r="V559" s="191"/>
      <c r="W559" s="191"/>
      <c r="X559" s="191"/>
      <c r="Y559" s="191"/>
      <c r="Z559" s="191"/>
    </row>
    <row r="560" spans="1:26">
      <c r="A560" s="191"/>
      <c r="B560" s="191"/>
      <c r="C560" s="191"/>
      <c r="D560" s="191"/>
      <c r="E560" s="191"/>
      <c r="F560" s="191"/>
      <c r="G560" s="191"/>
      <c r="H560" s="191"/>
      <c r="I560" s="191"/>
      <c r="J560" s="191"/>
      <c r="K560" s="191"/>
      <c r="L560" s="191"/>
      <c r="M560" s="191"/>
      <c r="N560" s="191"/>
      <c r="O560" s="191"/>
      <c r="P560" s="191"/>
      <c r="Q560" s="191"/>
      <c r="R560" s="191"/>
      <c r="S560" s="191"/>
      <c r="T560" s="191"/>
      <c r="U560" s="191"/>
      <c r="V560" s="191"/>
      <c r="W560" s="191"/>
      <c r="X560" s="191"/>
      <c r="Y560" s="191"/>
      <c r="Z560" s="191"/>
    </row>
    <row r="561" spans="1:26">
      <c r="A561" s="191"/>
      <c r="B561" s="191"/>
      <c r="C561" s="191"/>
      <c r="D561" s="191"/>
      <c r="E561" s="191"/>
      <c r="F561" s="191"/>
      <c r="G561" s="191"/>
      <c r="H561" s="191"/>
      <c r="I561" s="191"/>
      <c r="J561" s="191"/>
      <c r="K561" s="191"/>
      <c r="L561" s="191"/>
      <c r="M561" s="191"/>
      <c r="N561" s="191"/>
      <c r="O561" s="191"/>
      <c r="P561" s="191"/>
      <c r="Q561" s="191"/>
      <c r="R561" s="191"/>
      <c r="S561" s="191"/>
      <c r="T561" s="191"/>
      <c r="U561" s="191"/>
      <c r="V561" s="191"/>
      <c r="W561" s="191"/>
      <c r="X561" s="191"/>
      <c r="Y561" s="191"/>
      <c r="Z561" s="191"/>
    </row>
    <row r="562" spans="1:26">
      <c r="A562" s="191"/>
      <c r="B562" s="191"/>
      <c r="C562" s="191"/>
      <c r="D562" s="191"/>
      <c r="E562" s="191"/>
      <c r="F562" s="191"/>
      <c r="G562" s="191"/>
      <c r="H562" s="191"/>
      <c r="I562" s="191"/>
      <c r="J562" s="191"/>
      <c r="K562" s="191"/>
      <c r="L562" s="191"/>
      <c r="M562" s="191"/>
      <c r="N562" s="191"/>
      <c r="O562" s="191"/>
      <c r="P562" s="191"/>
      <c r="Q562" s="191"/>
      <c r="R562" s="191"/>
      <c r="S562" s="191"/>
      <c r="T562" s="191"/>
      <c r="U562" s="191"/>
      <c r="V562" s="191"/>
      <c r="W562" s="191"/>
      <c r="X562" s="191"/>
      <c r="Y562" s="191"/>
      <c r="Z562" s="191"/>
    </row>
    <row r="563" spans="1:26">
      <c r="A563" s="191"/>
      <c r="B563" s="191"/>
      <c r="C563" s="191"/>
      <c r="D563" s="191"/>
      <c r="E563" s="191"/>
      <c r="F563" s="191"/>
      <c r="G563" s="191"/>
      <c r="H563" s="191"/>
      <c r="I563" s="191"/>
      <c r="J563" s="191"/>
      <c r="K563" s="191"/>
      <c r="L563" s="191"/>
      <c r="M563" s="191"/>
      <c r="N563" s="191"/>
      <c r="O563" s="191"/>
      <c r="P563" s="191"/>
      <c r="Q563" s="191"/>
      <c r="R563" s="191"/>
      <c r="S563" s="191"/>
      <c r="T563" s="191"/>
      <c r="U563" s="191"/>
      <c r="V563" s="191"/>
      <c r="W563" s="191"/>
      <c r="X563" s="191"/>
      <c r="Y563" s="191"/>
      <c r="Z563" s="191"/>
    </row>
    <row r="564" spans="1:26">
      <c r="A564" s="191"/>
      <c r="B564" s="191"/>
      <c r="C564" s="191"/>
      <c r="D564" s="191"/>
      <c r="E564" s="191"/>
      <c r="F564" s="191"/>
      <c r="G564" s="191"/>
      <c r="H564" s="191"/>
      <c r="I564" s="191"/>
      <c r="J564" s="191"/>
      <c r="K564" s="191"/>
      <c r="L564" s="191"/>
      <c r="M564" s="191"/>
      <c r="N564" s="191"/>
      <c r="O564" s="191"/>
      <c r="P564" s="191"/>
      <c r="Q564" s="191"/>
      <c r="R564" s="191"/>
      <c r="S564" s="191"/>
      <c r="T564" s="191"/>
      <c r="U564" s="191"/>
      <c r="V564" s="191"/>
      <c r="W564" s="191"/>
      <c r="X564" s="191"/>
      <c r="Y564" s="191"/>
      <c r="Z564" s="191"/>
    </row>
    <row r="565" spans="1:26">
      <c r="A565" s="191"/>
      <c r="B565" s="191"/>
      <c r="C565" s="191"/>
      <c r="D565" s="191"/>
      <c r="E565" s="191"/>
      <c r="F565" s="191"/>
      <c r="G565" s="191"/>
      <c r="H565" s="191"/>
      <c r="I565" s="191"/>
      <c r="J565" s="191"/>
      <c r="K565" s="191"/>
      <c r="L565" s="191"/>
      <c r="M565" s="191"/>
      <c r="N565" s="191"/>
      <c r="O565" s="191"/>
      <c r="P565" s="191"/>
      <c r="Q565" s="191"/>
      <c r="R565" s="191"/>
      <c r="S565" s="191"/>
      <c r="T565" s="191"/>
      <c r="U565" s="191"/>
      <c r="V565" s="191"/>
      <c r="W565" s="191"/>
      <c r="X565" s="191"/>
      <c r="Y565" s="191"/>
      <c r="Z565" s="191"/>
    </row>
    <row r="566" spans="1:26">
      <c r="A566" s="191"/>
      <c r="B566" s="191"/>
      <c r="C566" s="191"/>
      <c r="D566" s="191"/>
      <c r="E566" s="191"/>
      <c r="F566" s="191"/>
      <c r="G566" s="191"/>
      <c r="H566" s="191"/>
      <c r="I566" s="191"/>
      <c r="J566" s="191"/>
      <c r="K566" s="191"/>
      <c r="L566" s="191"/>
      <c r="M566" s="191"/>
      <c r="N566" s="191"/>
      <c r="O566" s="191"/>
      <c r="P566" s="191"/>
      <c r="Q566" s="191"/>
      <c r="R566" s="191"/>
      <c r="S566" s="191"/>
      <c r="T566" s="191"/>
      <c r="U566" s="191"/>
      <c r="V566" s="191"/>
      <c r="W566" s="191"/>
      <c r="X566" s="191"/>
      <c r="Y566" s="191"/>
      <c r="Z566" s="191"/>
    </row>
    <row r="567" spans="1:26">
      <c r="A567" s="191"/>
      <c r="B567" s="191"/>
      <c r="C567" s="191"/>
      <c r="D567" s="191"/>
      <c r="E567" s="191"/>
      <c r="F567" s="191"/>
      <c r="G567" s="191"/>
      <c r="H567" s="191"/>
      <c r="I567" s="191"/>
      <c r="J567" s="191"/>
      <c r="K567" s="191"/>
      <c r="L567" s="191"/>
      <c r="M567" s="191"/>
      <c r="N567" s="191"/>
      <c r="O567" s="191"/>
      <c r="P567" s="191"/>
      <c r="Q567" s="191"/>
      <c r="R567" s="191"/>
      <c r="S567" s="191"/>
      <c r="T567" s="191"/>
      <c r="U567" s="191"/>
      <c r="V567" s="191"/>
      <c r="W567" s="191"/>
      <c r="X567" s="191"/>
      <c r="Y567" s="191"/>
      <c r="Z567" s="191"/>
    </row>
    <row r="568" spans="1:26">
      <c r="A568" s="191"/>
      <c r="B568" s="191"/>
      <c r="C568" s="191"/>
      <c r="D568" s="191"/>
      <c r="E568" s="191"/>
      <c r="F568" s="191"/>
      <c r="G568" s="191"/>
      <c r="H568" s="191"/>
      <c r="I568" s="191"/>
      <c r="J568" s="191"/>
      <c r="K568" s="191"/>
      <c r="L568" s="191"/>
      <c r="M568" s="191"/>
      <c r="N568" s="191"/>
      <c r="O568" s="191"/>
      <c r="P568" s="191"/>
      <c r="Q568" s="191"/>
      <c r="R568" s="191"/>
      <c r="S568" s="191"/>
      <c r="T568" s="191"/>
      <c r="U568" s="191"/>
      <c r="V568" s="191"/>
      <c r="W568" s="191"/>
      <c r="X568" s="191"/>
      <c r="Y568" s="191"/>
      <c r="Z568" s="191"/>
    </row>
    <row r="569" spans="1:26">
      <c r="A569" s="191"/>
      <c r="B569" s="191"/>
      <c r="C569" s="191"/>
      <c r="D569" s="191"/>
      <c r="E569" s="191"/>
      <c r="F569" s="191"/>
      <c r="G569" s="191"/>
      <c r="H569" s="191"/>
      <c r="I569" s="191"/>
      <c r="J569" s="191"/>
      <c r="K569" s="191"/>
      <c r="L569" s="191"/>
      <c r="M569" s="191"/>
      <c r="N569" s="191"/>
      <c r="O569" s="191"/>
      <c r="P569" s="191"/>
      <c r="Q569" s="191"/>
      <c r="R569" s="191"/>
      <c r="S569" s="191"/>
      <c r="T569" s="191"/>
      <c r="U569" s="191"/>
      <c r="V569" s="191"/>
      <c r="W569" s="191"/>
      <c r="X569" s="191"/>
      <c r="Y569" s="191"/>
      <c r="Z569" s="191"/>
    </row>
    <row r="570" spans="1:26">
      <c r="A570" s="191"/>
      <c r="B570" s="191"/>
      <c r="C570" s="191"/>
      <c r="D570" s="191"/>
      <c r="E570" s="191"/>
      <c r="F570" s="191"/>
      <c r="G570" s="191"/>
      <c r="H570" s="191"/>
      <c r="I570" s="191"/>
      <c r="J570" s="191"/>
      <c r="K570" s="191"/>
      <c r="L570" s="191"/>
      <c r="M570" s="191"/>
      <c r="N570" s="191"/>
      <c r="O570" s="191"/>
      <c r="P570" s="191"/>
      <c r="Q570" s="191"/>
      <c r="R570" s="191"/>
      <c r="S570" s="191"/>
      <c r="T570" s="191"/>
      <c r="U570" s="191"/>
      <c r="V570" s="191"/>
      <c r="W570" s="191"/>
      <c r="X570" s="191"/>
      <c r="Y570" s="191"/>
      <c r="Z570" s="191"/>
    </row>
    <row r="571" spans="1:26">
      <c r="A571" s="191"/>
      <c r="B571" s="191"/>
      <c r="C571" s="191"/>
      <c r="D571" s="191"/>
      <c r="E571" s="191"/>
      <c r="F571" s="191"/>
      <c r="G571" s="191"/>
      <c r="H571" s="191"/>
      <c r="I571" s="191"/>
      <c r="J571" s="191"/>
      <c r="K571" s="191"/>
      <c r="L571" s="191"/>
      <c r="M571" s="191"/>
      <c r="N571" s="191"/>
      <c r="O571" s="191"/>
      <c r="P571" s="191"/>
      <c r="Q571" s="191"/>
      <c r="R571" s="191"/>
      <c r="S571" s="191"/>
      <c r="T571" s="191"/>
      <c r="U571" s="191"/>
      <c r="V571" s="191"/>
      <c r="W571" s="191"/>
      <c r="X571" s="191"/>
      <c r="Y571" s="191"/>
      <c r="Z571" s="191"/>
    </row>
    <row r="572" spans="1:26">
      <c r="A572" s="191"/>
      <c r="B572" s="191"/>
      <c r="C572" s="191"/>
      <c r="D572" s="191"/>
      <c r="E572" s="191"/>
      <c r="F572" s="191"/>
      <c r="G572" s="191"/>
      <c r="H572" s="191"/>
      <c r="I572" s="191"/>
      <c r="J572" s="191"/>
      <c r="K572" s="191"/>
      <c r="L572" s="191"/>
      <c r="M572" s="191"/>
      <c r="N572" s="191"/>
      <c r="O572" s="191"/>
      <c r="P572" s="191"/>
      <c r="Q572" s="191"/>
      <c r="R572" s="191"/>
      <c r="S572" s="191"/>
      <c r="T572" s="191"/>
      <c r="U572" s="191"/>
      <c r="V572" s="191"/>
      <c r="W572" s="191"/>
      <c r="X572" s="191"/>
      <c r="Y572" s="191"/>
      <c r="Z572" s="191"/>
    </row>
    <row r="573" spans="1:26">
      <c r="A573" s="191"/>
      <c r="B573" s="191"/>
      <c r="C573" s="191"/>
      <c r="D573" s="191"/>
      <c r="E573" s="191"/>
      <c r="F573" s="191"/>
      <c r="G573" s="191"/>
      <c r="H573" s="191"/>
      <c r="I573" s="191"/>
      <c r="J573" s="191"/>
      <c r="K573" s="191"/>
      <c r="L573" s="191"/>
      <c r="M573" s="191"/>
      <c r="N573" s="191"/>
      <c r="O573" s="191"/>
      <c r="P573" s="191"/>
      <c r="Q573" s="191"/>
      <c r="R573" s="191"/>
      <c r="S573" s="191"/>
      <c r="T573" s="191"/>
      <c r="U573" s="191"/>
      <c r="V573" s="191"/>
      <c r="W573" s="191"/>
      <c r="X573" s="191"/>
      <c r="Y573" s="191"/>
      <c r="Z573" s="191"/>
    </row>
    <row r="574" spans="1:26">
      <c r="A574" s="191"/>
      <c r="B574" s="191"/>
      <c r="C574" s="191"/>
      <c r="D574" s="191"/>
      <c r="E574" s="191"/>
      <c r="F574" s="191"/>
      <c r="G574" s="191"/>
      <c r="H574" s="191"/>
      <c r="I574" s="191"/>
      <c r="J574" s="191"/>
      <c r="K574" s="191"/>
      <c r="L574" s="191"/>
      <c r="M574" s="191"/>
      <c r="N574" s="191"/>
      <c r="O574" s="191"/>
      <c r="P574" s="191"/>
      <c r="Q574" s="191"/>
      <c r="R574" s="191"/>
      <c r="S574" s="191"/>
      <c r="T574" s="191"/>
      <c r="U574" s="191"/>
      <c r="V574" s="191"/>
      <c r="W574" s="191"/>
      <c r="X574" s="191"/>
      <c r="Y574" s="191"/>
      <c r="Z574" s="191"/>
    </row>
    <row r="575" spans="1:26">
      <c r="A575" s="191"/>
      <c r="B575" s="191"/>
      <c r="C575" s="191"/>
      <c r="D575" s="191"/>
      <c r="E575" s="191"/>
      <c r="F575" s="191"/>
      <c r="G575" s="191"/>
      <c r="H575" s="191"/>
      <c r="I575" s="191"/>
      <c r="J575" s="191"/>
      <c r="K575" s="191"/>
      <c r="L575" s="191"/>
      <c r="M575" s="191"/>
      <c r="N575" s="191"/>
      <c r="O575" s="191"/>
      <c r="P575" s="191"/>
      <c r="Q575" s="191"/>
      <c r="R575" s="191"/>
      <c r="S575" s="191"/>
      <c r="T575" s="191"/>
      <c r="U575" s="191"/>
      <c r="V575" s="191"/>
      <c r="W575" s="191"/>
      <c r="X575" s="191"/>
      <c r="Y575" s="191"/>
      <c r="Z575" s="191"/>
    </row>
    <row r="576" spans="1:26">
      <c r="A576" s="191"/>
      <c r="B576" s="191"/>
      <c r="C576" s="191"/>
      <c r="D576" s="191"/>
      <c r="E576" s="191"/>
      <c r="F576" s="191"/>
      <c r="G576" s="191"/>
      <c r="H576" s="191"/>
      <c r="I576" s="191"/>
      <c r="J576" s="191"/>
      <c r="K576" s="191"/>
      <c r="L576" s="191"/>
      <c r="M576" s="191"/>
      <c r="N576" s="191"/>
      <c r="O576" s="191"/>
      <c r="P576" s="191"/>
      <c r="Q576" s="191"/>
      <c r="R576" s="191"/>
      <c r="S576" s="191"/>
      <c r="T576" s="191"/>
      <c r="U576" s="191"/>
      <c r="V576" s="191"/>
      <c r="W576" s="191"/>
      <c r="X576" s="191"/>
      <c r="Y576" s="191"/>
      <c r="Z576" s="191"/>
    </row>
    <row r="577" spans="1:26">
      <c r="A577" s="191"/>
      <c r="B577" s="191"/>
      <c r="C577" s="191"/>
      <c r="D577" s="191"/>
      <c r="E577" s="191"/>
      <c r="F577" s="191"/>
      <c r="G577" s="191"/>
      <c r="H577" s="191"/>
      <c r="I577" s="191"/>
      <c r="J577" s="191"/>
      <c r="K577" s="191"/>
      <c r="L577" s="191"/>
      <c r="M577" s="191"/>
      <c r="N577" s="191"/>
      <c r="O577" s="191"/>
      <c r="P577" s="191"/>
      <c r="Q577" s="191"/>
      <c r="R577" s="191"/>
      <c r="S577" s="191"/>
      <c r="T577" s="191"/>
      <c r="U577" s="191"/>
      <c r="V577" s="191"/>
      <c r="W577" s="191"/>
      <c r="X577" s="191"/>
      <c r="Y577" s="191"/>
      <c r="Z577" s="191"/>
    </row>
    <row r="578" spans="1:26">
      <c r="A578" s="191"/>
      <c r="B578" s="191"/>
      <c r="C578" s="191"/>
      <c r="D578" s="191"/>
      <c r="E578" s="191"/>
      <c r="F578" s="191"/>
      <c r="G578" s="191"/>
      <c r="H578" s="191"/>
      <c r="I578" s="191"/>
      <c r="J578" s="191"/>
      <c r="K578" s="191"/>
      <c r="L578" s="191"/>
      <c r="M578" s="191"/>
      <c r="N578" s="191"/>
      <c r="O578" s="191"/>
      <c r="P578" s="191"/>
      <c r="Q578" s="191"/>
      <c r="R578" s="191"/>
      <c r="S578" s="191"/>
      <c r="T578" s="191"/>
      <c r="U578" s="191"/>
      <c r="V578" s="191"/>
      <c r="W578" s="191"/>
      <c r="X578" s="191"/>
      <c r="Y578" s="191"/>
      <c r="Z578" s="191"/>
    </row>
    <row r="579" spans="1:26">
      <c r="A579" s="191"/>
      <c r="B579" s="191"/>
      <c r="C579" s="191"/>
      <c r="D579" s="191"/>
      <c r="E579" s="191"/>
      <c r="F579" s="191"/>
      <c r="G579" s="191"/>
      <c r="H579" s="191"/>
      <c r="I579" s="191"/>
      <c r="J579" s="191"/>
      <c r="K579" s="191"/>
      <c r="L579" s="191"/>
      <c r="M579" s="191"/>
      <c r="N579" s="191"/>
      <c r="O579" s="191"/>
      <c r="P579" s="191"/>
      <c r="Q579" s="191"/>
      <c r="R579" s="191"/>
      <c r="S579" s="191"/>
      <c r="T579" s="191"/>
      <c r="U579" s="191"/>
      <c r="V579" s="191"/>
      <c r="W579" s="191"/>
      <c r="X579" s="191"/>
      <c r="Y579" s="191"/>
      <c r="Z579" s="191"/>
    </row>
    <row r="580" spans="1:26">
      <c r="A580" s="191"/>
      <c r="B580" s="191"/>
      <c r="C580" s="191"/>
      <c r="D580" s="191"/>
      <c r="E580" s="191"/>
      <c r="F580" s="191"/>
      <c r="G580" s="191"/>
      <c r="H580" s="191"/>
      <c r="I580" s="191"/>
      <c r="J580" s="191"/>
      <c r="K580" s="191"/>
      <c r="L580" s="191"/>
      <c r="M580" s="191"/>
      <c r="N580" s="191"/>
      <c r="O580" s="191"/>
      <c r="P580" s="191"/>
      <c r="Q580" s="191"/>
      <c r="R580" s="191"/>
      <c r="S580" s="191"/>
      <c r="T580" s="191"/>
      <c r="U580" s="191"/>
      <c r="V580" s="191"/>
      <c r="W580" s="191"/>
      <c r="X580" s="191"/>
      <c r="Y580" s="191"/>
      <c r="Z580" s="191"/>
    </row>
    <row r="581" spans="1:26">
      <c r="A581" s="191"/>
      <c r="B581" s="191"/>
      <c r="C581" s="191"/>
      <c r="D581" s="191"/>
      <c r="E581" s="191"/>
      <c r="F581" s="191"/>
      <c r="G581" s="191"/>
      <c r="H581" s="191"/>
      <c r="I581" s="191"/>
      <c r="J581" s="191"/>
      <c r="K581" s="191"/>
      <c r="L581" s="191"/>
      <c r="M581" s="191"/>
      <c r="N581" s="191"/>
      <c r="O581" s="191"/>
      <c r="P581" s="191"/>
      <c r="Q581" s="191"/>
      <c r="R581" s="191"/>
      <c r="S581" s="191"/>
      <c r="T581" s="191"/>
      <c r="U581" s="191"/>
      <c r="V581" s="191"/>
      <c r="W581" s="191"/>
      <c r="X581" s="191"/>
      <c r="Y581" s="191"/>
      <c r="Z581" s="191"/>
    </row>
    <row r="582" spans="1:26">
      <c r="A582" s="191"/>
      <c r="B582" s="191"/>
      <c r="C582" s="191"/>
      <c r="D582" s="191"/>
      <c r="E582" s="191"/>
      <c r="F582" s="191"/>
      <c r="G582" s="191"/>
      <c r="H582" s="191"/>
      <c r="I582" s="191"/>
      <c r="J582" s="191"/>
      <c r="K582" s="191"/>
      <c r="L582" s="191"/>
      <c r="M582" s="191"/>
      <c r="N582" s="191"/>
      <c r="O582" s="191"/>
      <c r="P582" s="191"/>
      <c r="Q582" s="191"/>
      <c r="R582" s="191"/>
      <c r="S582" s="191"/>
      <c r="T582" s="191"/>
      <c r="U582" s="191"/>
      <c r="V582" s="191"/>
      <c r="W582" s="191"/>
      <c r="X582" s="191"/>
      <c r="Y582" s="191"/>
      <c r="Z582" s="191"/>
    </row>
    <row r="583" spans="1:26">
      <c r="A583" s="191"/>
      <c r="B583" s="191"/>
      <c r="C583" s="191"/>
      <c r="D583" s="191"/>
      <c r="E583" s="191"/>
      <c r="F583" s="191"/>
      <c r="G583" s="191"/>
      <c r="H583" s="191"/>
      <c r="I583" s="191"/>
      <c r="J583" s="191"/>
      <c r="K583" s="191"/>
      <c r="L583" s="191"/>
      <c r="M583" s="191"/>
      <c r="N583" s="191"/>
      <c r="O583" s="191"/>
      <c r="P583" s="191"/>
      <c r="Q583" s="191"/>
      <c r="R583" s="191"/>
      <c r="S583" s="191"/>
      <c r="T583" s="191"/>
      <c r="U583" s="191"/>
      <c r="V583" s="191"/>
      <c r="W583" s="191"/>
      <c r="X583" s="191"/>
      <c r="Y583" s="191"/>
      <c r="Z583" s="191"/>
    </row>
    <row r="584" spans="1:26">
      <c r="A584" s="191"/>
      <c r="B584" s="191"/>
      <c r="C584" s="191"/>
      <c r="D584" s="191"/>
      <c r="E584" s="191"/>
      <c r="F584" s="191"/>
      <c r="G584" s="191"/>
      <c r="H584" s="191"/>
      <c r="I584" s="191"/>
      <c r="J584" s="191"/>
      <c r="K584" s="191"/>
      <c r="L584" s="191"/>
      <c r="M584" s="191"/>
      <c r="N584" s="191"/>
      <c r="O584" s="191"/>
      <c r="P584" s="191"/>
      <c r="Q584" s="191"/>
      <c r="R584" s="191"/>
      <c r="S584" s="191"/>
      <c r="T584" s="191"/>
      <c r="U584" s="191"/>
      <c r="V584" s="191"/>
      <c r="W584" s="191"/>
      <c r="X584" s="191"/>
      <c r="Y584" s="191"/>
      <c r="Z584" s="191"/>
    </row>
    <row r="585" spans="1:26">
      <c r="A585" s="191"/>
      <c r="B585" s="191"/>
      <c r="C585" s="191"/>
      <c r="D585" s="191"/>
      <c r="E585" s="191"/>
      <c r="F585" s="191"/>
      <c r="G585" s="191"/>
      <c r="H585" s="191"/>
      <c r="I585" s="191"/>
      <c r="J585" s="191"/>
      <c r="K585" s="191"/>
      <c r="L585" s="191"/>
      <c r="M585" s="191"/>
      <c r="N585" s="191"/>
      <c r="O585" s="191"/>
      <c r="P585" s="191"/>
      <c r="Q585" s="191"/>
      <c r="R585" s="191"/>
      <c r="S585" s="191"/>
      <c r="T585" s="191"/>
      <c r="U585" s="191"/>
      <c r="V585" s="191"/>
      <c r="W585" s="191"/>
      <c r="X585" s="191"/>
      <c r="Y585" s="191"/>
      <c r="Z585" s="191"/>
    </row>
    <row r="586" spans="1:26">
      <c r="A586" s="191"/>
      <c r="B586" s="191"/>
      <c r="C586" s="191"/>
      <c r="D586" s="191"/>
      <c r="E586" s="191"/>
      <c r="F586" s="191"/>
      <c r="G586" s="191"/>
      <c r="H586" s="191"/>
      <c r="I586" s="191"/>
      <c r="J586" s="191"/>
      <c r="K586" s="191"/>
      <c r="L586" s="191"/>
      <c r="M586" s="191"/>
      <c r="N586" s="191"/>
      <c r="O586" s="191"/>
      <c r="P586" s="191"/>
      <c r="Q586" s="191"/>
      <c r="R586" s="191"/>
      <c r="S586" s="191"/>
      <c r="T586" s="191"/>
      <c r="U586" s="191"/>
      <c r="V586" s="191"/>
      <c r="W586" s="191"/>
      <c r="X586" s="191"/>
      <c r="Y586" s="191"/>
      <c r="Z586" s="191"/>
    </row>
    <row r="587" spans="1:26">
      <c r="A587" s="191"/>
      <c r="B587" s="191"/>
      <c r="C587" s="191"/>
      <c r="D587" s="191"/>
      <c r="E587" s="191"/>
      <c r="F587" s="191"/>
      <c r="G587" s="191"/>
      <c r="H587" s="191"/>
      <c r="I587" s="191"/>
      <c r="J587" s="191"/>
      <c r="K587" s="191"/>
      <c r="L587" s="191"/>
      <c r="M587" s="191"/>
      <c r="N587" s="191"/>
      <c r="O587" s="191"/>
      <c r="P587" s="191"/>
      <c r="Q587" s="191"/>
      <c r="R587" s="191"/>
      <c r="S587" s="191"/>
      <c r="T587" s="191"/>
      <c r="U587" s="191"/>
      <c r="V587" s="191"/>
      <c r="W587" s="191"/>
      <c r="X587" s="191"/>
      <c r="Y587" s="191"/>
      <c r="Z587" s="191"/>
    </row>
    <row r="588" spans="1:26">
      <c r="A588" s="191"/>
      <c r="B588" s="191"/>
      <c r="C588" s="191"/>
      <c r="D588" s="191"/>
      <c r="E588" s="191"/>
      <c r="F588" s="191"/>
      <c r="G588" s="191"/>
      <c r="H588" s="191"/>
      <c r="I588" s="191"/>
      <c r="J588" s="191"/>
      <c r="K588" s="191"/>
      <c r="L588" s="191"/>
      <c r="M588" s="191"/>
      <c r="N588" s="191"/>
      <c r="O588" s="191"/>
      <c r="P588" s="191"/>
      <c r="Q588" s="191"/>
      <c r="R588" s="191"/>
      <c r="S588" s="191"/>
      <c r="T588" s="191"/>
      <c r="U588" s="191"/>
      <c r="V588" s="191"/>
      <c r="W588" s="191"/>
      <c r="X588" s="191"/>
      <c r="Y588" s="191"/>
      <c r="Z588" s="191"/>
    </row>
    <row r="589" spans="1:26">
      <c r="A589" s="191"/>
      <c r="B589" s="191"/>
      <c r="C589" s="191"/>
      <c r="D589" s="191"/>
      <c r="E589" s="191"/>
      <c r="F589" s="191"/>
      <c r="G589" s="191"/>
      <c r="H589" s="191"/>
      <c r="I589" s="191"/>
      <c r="J589" s="191"/>
      <c r="K589" s="191"/>
      <c r="L589" s="191"/>
      <c r="M589" s="191"/>
      <c r="N589" s="191"/>
      <c r="O589" s="191"/>
      <c r="P589" s="191"/>
      <c r="Q589" s="191"/>
      <c r="R589" s="191"/>
      <c r="S589" s="191"/>
      <c r="T589" s="191"/>
      <c r="U589" s="191"/>
      <c r="V589" s="191"/>
      <c r="W589" s="191"/>
      <c r="X589" s="191"/>
      <c r="Y589" s="191"/>
      <c r="Z589" s="191"/>
    </row>
    <row r="590" spans="1:26">
      <c r="A590" s="191"/>
      <c r="B590" s="191"/>
      <c r="C590" s="191"/>
      <c r="D590" s="191"/>
      <c r="E590" s="191"/>
      <c r="F590" s="191"/>
      <c r="G590" s="191"/>
      <c r="H590" s="191"/>
      <c r="I590" s="191"/>
      <c r="J590" s="191"/>
      <c r="K590" s="191"/>
      <c r="L590" s="191"/>
      <c r="M590" s="191"/>
      <c r="N590" s="191"/>
      <c r="O590" s="191"/>
      <c r="P590" s="191"/>
      <c r="Q590" s="191"/>
      <c r="R590" s="191"/>
      <c r="S590" s="191"/>
      <c r="T590" s="191"/>
      <c r="U590" s="191"/>
      <c r="V590" s="191"/>
      <c r="W590" s="191"/>
      <c r="X590" s="191"/>
      <c r="Y590" s="191"/>
      <c r="Z590" s="191"/>
    </row>
    <row r="591" spans="1:26">
      <c r="A591" s="191"/>
      <c r="B591" s="191"/>
      <c r="C591" s="191"/>
      <c r="D591" s="191"/>
      <c r="E591" s="191"/>
      <c r="F591" s="191"/>
      <c r="G591" s="191"/>
      <c r="H591" s="191"/>
      <c r="I591" s="191"/>
      <c r="J591" s="191"/>
      <c r="K591" s="191"/>
      <c r="L591" s="191"/>
      <c r="M591" s="191"/>
      <c r="N591" s="191"/>
      <c r="O591" s="191"/>
      <c r="P591" s="191"/>
      <c r="Q591" s="191"/>
      <c r="R591" s="191"/>
      <c r="S591" s="191"/>
      <c r="T591" s="191"/>
      <c r="U591" s="191"/>
      <c r="V591" s="191"/>
      <c r="W591" s="191"/>
      <c r="X591" s="191"/>
      <c r="Y591" s="191"/>
      <c r="Z591" s="191"/>
    </row>
    <row r="592" spans="1:26">
      <c r="A592" s="191"/>
      <c r="B592" s="191"/>
      <c r="C592" s="191"/>
      <c r="D592" s="191"/>
      <c r="E592" s="191"/>
      <c r="F592" s="191"/>
      <c r="G592" s="191"/>
      <c r="H592" s="191"/>
      <c r="I592" s="191"/>
      <c r="J592" s="191"/>
      <c r="K592" s="191"/>
      <c r="L592" s="191"/>
      <c r="M592" s="191"/>
      <c r="N592" s="191"/>
      <c r="O592" s="191"/>
      <c r="P592" s="191"/>
      <c r="Q592" s="191"/>
      <c r="R592" s="191"/>
      <c r="S592" s="191"/>
      <c r="T592" s="191"/>
      <c r="U592" s="191"/>
      <c r="V592" s="191"/>
      <c r="W592" s="191"/>
      <c r="X592" s="191"/>
      <c r="Y592" s="191"/>
      <c r="Z592" s="191"/>
    </row>
    <row r="593" spans="1:26">
      <c r="A593" s="191"/>
      <c r="B593" s="191"/>
      <c r="C593" s="191"/>
      <c r="D593" s="191"/>
      <c r="E593" s="191"/>
      <c r="F593" s="191"/>
      <c r="G593" s="191"/>
      <c r="H593" s="191"/>
      <c r="I593" s="191"/>
      <c r="J593" s="191"/>
      <c r="K593" s="191"/>
      <c r="L593" s="191"/>
      <c r="M593" s="191"/>
      <c r="N593" s="191"/>
      <c r="O593" s="191"/>
      <c r="P593" s="191"/>
      <c r="Q593" s="191"/>
      <c r="R593" s="191"/>
      <c r="S593" s="191"/>
      <c r="T593" s="191"/>
      <c r="U593" s="191"/>
      <c r="V593" s="191"/>
      <c r="W593" s="191"/>
      <c r="X593" s="191"/>
      <c r="Y593" s="191"/>
      <c r="Z593" s="191"/>
    </row>
    <row r="594" spans="1:26">
      <c r="A594" s="191"/>
      <c r="B594" s="191"/>
      <c r="C594" s="191"/>
      <c r="D594" s="191"/>
      <c r="E594" s="191"/>
      <c r="F594" s="191"/>
      <c r="G594" s="191"/>
      <c r="H594" s="191"/>
      <c r="I594" s="191"/>
      <c r="J594" s="191"/>
      <c r="K594" s="191"/>
      <c r="L594" s="191"/>
      <c r="M594" s="191"/>
      <c r="N594" s="191"/>
      <c r="O594" s="191"/>
      <c r="P594" s="191"/>
      <c r="Q594" s="191"/>
      <c r="R594" s="191"/>
      <c r="S594" s="191"/>
      <c r="T594" s="191"/>
      <c r="U594" s="191"/>
      <c r="V594" s="191"/>
      <c r="W594" s="191"/>
      <c r="X594" s="191"/>
      <c r="Y594" s="191"/>
      <c r="Z594" s="191"/>
    </row>
    <row r="595" spans="1:26">
      <c r="A595" s="191"/>
      <c r="B595" s="191"/>
      <c r="C595" s="191"/>
      <c r="D595" s="191"/>
      <c r="E595" s="191"/>
      <c r="F595" s="191"/>
      <c r="G595" s="191"/>
      <c r="H595" s="191"/>
      <c r="I595" s="191"/>
      <c r="J595" s="191"/>
      <c r="K595" s="191"/>
      <c r="L595" s="191"/>
      <c r="M595" s="191"/>
      <c r="N595" s="191"/>
      <c r="O595" s="191"/>
      <c r="P595" s="191"/>
      <c r="Q595" s="191"/>
      <c r="R595" s="191"/>
      <c r="S595" s="191"/>
      <c r="T595" s="191"/>
      <c r="U595" s="191"/>
      <c r="V595" s="191"/>
      <c r="W595" s="191"/>
      <c r="X595" s="191"/>
      <c r="Y595" s="191"/>
      <c r="Z595" s="191"/>
    </row>
    <row r="596" spans="1:26">
      <c r="A596" s="191"/>
      <c r="B596" s="191"/>
      <c r="C596" s="191"/>
      <c r="D596" s="191"/>
      <c r="E596" s="191"/>
      <c r="F596" s="191"/>
      <c r="G596" s="191"/>
      <c r="H596" s="191"/>
      <c r="I596" s="191"/>
      <c r="J596" s="191"/>
      <c r="K596" s="191"/>
      <c r="L596" s="191"/>
      <c r="M596" s="191"/>
      <c r="N596" s="191"/>
      <c r="O596" s="191"/>
      <c r="P596" s="191"/>
      <c r="Q596" s="191"/>
      <c r="R596" s="191"/>
      <c r="S596" s="191"/>
      <c r="T596" s="191"/>
      <c r="U596" s="191"/>
      <c r="V596" s="191"/>
      <c r="W596" s="191"/>
      <c r="X596" s="191"/>
      <c r="Y596" s="191"/>
      <c r="Z596" s="191"/>
    </row>
    <row r="597" spans="1:26">
      <c r="A597" s="191"/>
      <c r="B597" s="191"/>
      <c r="C597" s="191"/>
      <c r="D597" s="191"/>
      <c r="E597" s="191"/>
      <c r="F597" s="191"/>
      <c r="G597" s="191"/>
      <c r="H597" s="191"/>
      <c r="I597" s="191"/>
      <c r="J597" s="191"/>
      <c r="K597" s="191"/>
      <c r="L597" s="191"/>
      <c r="M597" s="191"/>
      <c r="N597" s="191"/>
      <c r="O597" s="191"/>
      <c r="P597" s="191"/>
      <c r="Q597" s="191"/>
      <c r="R597" s="191"/>
      <c r="S597" s="191"/>
      <c r="T597" s="191"/>
      <c r="U597" s="191"/>
      <c r="V597" s="191"/>
      <c r="W597" s="191"/>
      <c r="X597" s="191"/>
      <c r="Y597" s="191"/>
      <c r="Z597" s="191"/>
    </row>
    <row r="598" spans="1:26">
      <c r="A598" s="191"/>
      <c r="B598" s="191"/>
      <c r="C598" s="191"/>
      <c r="D598" s="191"/>
      <c r="E598" s="191"/>
      <c r="F598" s="191"/>
      <c r="G598" s="191"/>
      <c r="H598" s="191"/>
      <c r="I598" s="191"/>
      <c r="J598" s="191"/>
      <c r="K598" s="191"/>
      <c r="L598" s="191"/>
      <c r="M598" s="191"/>
      <c r="N598" s="191"/>
      <c r="O598" s="191"/>
      <c r="P598" s="191"/>
      <c r="Q598" s="191"/>
      <c r="R598" s="191"/>
      <c r="S598" s="191"/>
      <c r="T598" s="191"/>
      <c r="U598" s="191"/>
      <c r="V598" s="191"/>
      <c r="W598" s="191"/>
      <c r="X598" s="191"/>
      <c r="Y598" s="191"/>
      <c r="Z598" s="191"/>
    </row>
    <row r="599" spans="1:26">
      <c r="A599" s="191"/>
      <c r="B599" s="191"/>
      <c r="C599" s="191"/>
      <c r="D599" s="191"/>
      <c r="E599" s="191"/>
      <c r="F599" s="191"/>
      <c r="G599" s="191"/>
      <c r="H599" s="191"/>
      <c r="I599" s="191"/>
      <c r="J599" s="191"/>
      <c r="K599" s="191"/>
      <c r="L599" s="191"/>
      <c r="M599" s="191"/>
      <c r="N599" s="191"/>
      <c r="O599" s="191"/>
      <c r="P599" s="191"/>
      <c r="Q599" s="191"/>
      <c r="R599" s="191"/>
      <c r="S599" s="191"/>
      <c r="T599" s="191"/>
      <c r="U599" s="191"/>
      <c r="V599" s="191"/>
      <c r="W599" s="191"/>
      <c r="X599" s="191"/>
      <c r="Y599" s="191"/>
      <c r="Z599" s="191"/>
    </row>
    <row r="600" spans="1:26">
      <c r="A600" s="191"/>
      <c r="B600" s="191"/>
      <c r="C600" s="191"/>
      <c r="D600" s="191"/>
      <c r="E600" s="191"/>
      <c r="F600" s="191"/>
      <c r="G600" s="191"/>
      <c r="H600" s="191"/>
      <c r="I600" s="191"/>
      <c r="J600" s="191"/>
      <c r="K600" s="191"/>
      <c r="L600" s="191"/>
      <c r="M600" s="191"/>
      <c r="N600" s="191"/>
      <c r="O600" s="191"/>
      <c r="P600" s="191"/>
      <c r="Q600" s="191"/>
      <c r="R600" s="191"/>
      <c r="S600" s="191"/>
      <c r="T600" s="191"/>
      <c r="U600" s="191"/>
      <c r="V600" s="191"/>
      <c r="W600" s="191"/>
      <c r="X600" s="191"/>
      <c r="Y600" s="191"/>
      <c r="Z600" s="191"/>
    </row>
    <row r="601" spans="1:26">
      <c r="A601" s="191"/>
      <c r="B601" s="191"/>
      <c r="C601" s="191"/>
      <c r="D601" s="191"/>
      <c r="E601" s="191"/>
      <c r="F601" s="191"/>
      <c r="G601" s="191"/>
      <c r="H601" s="191"/>
      <c r="I601" s="191"/>
      <c r="J601" s="191"/>
      <c r="K601" s="191"/>
      <c r="L601" s="191"/>
      <c r="M601" s="191"/>
      <c r="N601" s="191"/>
      <c r="O601" s="191"/>
      <c r="P601" s="191"/>
      <c r="Q601" s="191"/>
      <c r="R601" s="191"/>
      <c r="S601" s="191"/>
      <c r="T601" s="191"/>
      <c r="U601" s="191"/>
      <c r="V601" s="191"/>
      <c r="W601" s="191"/>
      <c r="X601" s="191"/>
      <c r="Y601" s="191"/>
      <c r="Z601" s="191"/>
    </row>
    <row r="602" spans="1:26">
      <c r="A602" s="191"/>
      <c r="B602" s="191"/>
      <c r="C602" s="191"/>
      <c r="D602" s="191"/>
      <c r="E602" s="191"/>
      <c r="F602" s="191"/>
      <c r="G602" s="191"/>
      <c r="H602" s="191"/>
      <c r="I602" s="191"/>
      <c r="J602" s="191"/>
      <c r="K602" s="191"/>
      <c r="L602" s="191"/>
      <c r="M602" s="191"/>
      <c r="N602" s="191"/>
      <c r="O602" s="191"/>
      <c r="P602" s="191"/>
      <c r="Q602" s="191"/>
      <c r="R602" s="191"/>
      <c r="S602" s="191"/>
      <c r="T602" s="191"/>
      <c r="U602" s="191"/>
      <c r="V602" s="191"/>
      <c r="W602" s="191"/>
      <c r="X602" s="191"/>
      <c r="Y602" s="191"/>
      <c r="Z602" s="191"/>
    </row>
    <row r="603" spans="1:26">
      <c r="A603" s="191"/>
      <c r="B603" s="191"/>
      <c r="C603" s="191"/>
      <c r="D603" s="191"/>
      <c r="E603" s="191"/>
      <c r="F603" s="191"/>
      <c r="G603" s="191"/>
      <c r="H603" s="191"/>
      <c r="I603" s="191"/>
      <c r="J603" s="191"/>
      <c r="K603" s="191"/>
      <c r="L603" s="191"/>
      <c r="M603" s="191"/>
      <c r="N603" s="191"/>
      <c r="O603" s="191"/>
      <c r="P603" s="191"/>
      <c r="Q603" s="191"/>
      <c r="R603" s="191"/>
      <c r="S603" s="191"/>
      <c r="T603" s="191"/>
      <c r="U603" s="191"/>
      <c r="V603" s="191"/>
      <c r="W603" s="191"/>
      <c r="X603" s="191"/>
      <c r="Y603" s="191"/>
      <c r="Z603" s="191"/>
    </row>
    <row r="604" spans="1:26">
      <c r="A604" s="191"/>
      <c r="B604" s="191"/>
      <c r="C604" s="191"/>
      <c r="D604" s="191"/>
      <c r="E604" s="191"/>
      <c r="F604" s="191"/>
      <c r="G604" s="191"/>
      <c r="H604" s="191"/>
      <c r="I604" s="191"/>
      <c r="J604" s="191"/>
      <c r="K604" s="191"/>
      <c r="L604" s="191"/>
      <c r="M604" s="191"/>
      <c r="N604" s="191"/>
      <c r="O604" s="191"/>
      <c r="P604" s="191"/>
      <c r="Q604" s="191"/>
      <c r="R604" s="191"/>
      <c r="S604" s="191"/>
      <c r="T604" s="191"/>
      <c r="U604" s="191"/>
      <c r="V604" s="191"/>
      <c r="W604" s="191"/>
      <c r="X604" s="191"/>
      <c r="Y604" s="191"/>
      <c r="Z604" s="191"/>
    </row>
    <row r="605" spans="1:26">
      <c r="A605" s="191"/>
      <c r="B605" s="191"/>
      <c r="C605" s="191"/>
      <c r="D605" s="191"/>
      <c r="E605" s="191"/>
      <c r="F605" s="191"/>
      <c r="G605" s="191"/>
      <c r="H605" s="191"/>
      <c r="I605" s="191"/>
      <c r="J605" s="191"/>
      <c r="K605" s="191"/>
      <c r="L605" s="191"/>
      <c r="M605" s="191"/>
      <c r="N605" s="191"/>
      <c r="O605" s="191"/>
      <c r="P605" s="191"/>
      <c r="Q605" s="191"/>
      <c r="R605" s="191"/>
      <c r="S605" s="191"/>
      <c r="T605" s="191"/>
      <c r="U605" s="191"/>
      <c r="V605" s="191"/>
      <c r="W605" s="191"/>
      <c r="X605" s="191"/>
      <c r="Y605" s="191"/>
      <c r="Z605" s="191"/>
    </row>
    <row r="606" spans="1:26">
      <c r="A606" s="191"/>
      <c r="B606" s="191"/>
      <c r="C606" s="191"/>
      <c r="D606" s="191"/>
      <c r="E606" s="191"/>
      <c r="F606" s="191"/>
      <c r="G606" s="191"/>
      <c r="H606" s="191"/>
      <c r="I606" s="191"/>
      <c r="J606" s="191"/>
      <c r="K606" s="191"/>
      <c r="L606" s="191"/>
      <c r="M606" s="191"/>
      <c r="N606" s="191"/>
      <c r="O606" s="191"/>
      <c r="P606" s="191"/>
      <c r="Q606" s="191"/>
      <c r="R606" s="191"/>
      <c r="S606" s="191"/>
      <c r="T606" s="191"/>
      <c r="U606" s="191"/>
      <c r="V606" s="191"/>
      <c r="W606" s="191"/>
      <c r="X606" s="191"/>
      <c r="Y606" s="191"/>
      <c r="Z606" s="191"/>
    </row>
    <row r="607" spans="1:26">
      <c r="A607" s="191"/>
      <c r="B607" s="191"/>
      <c r="C607" s="191"/>
      <c r="D607" s="191"/>
      <c r="E607" s="191"/>
      <c r="F607" s="191"/>
      <c r="G607" s="191"/>
      <c r="H607" s="191"/>
      <c r="I607" s="191"/>
      <c r="J607" s="191"/>
      <c r="K607" s="191"/>
      <c r="L607" s="191"/>
      <c r="M607" s="191"/>
      <c r="N607" s="191"/>
      <c r="O607" s="191"/>
      <c r="P607" s="191"/>
      <c r="Q607" s="191"/>
      <c r="R607" s="191"/>
      <c r="S607" s="191"/>
      <c r="T607" s="191"/>
      <c r="U607" s="191"/>
      <c r="V607" s="191"/>
      <c r="W607" s="191"/>
      <c r="X607" s="191"/>
      <c r="Y607" s="191"/>
      <c r="Z607" s="191"/>
    </row>
    <row r="608" spans="1:26">
      <c r="A608" s="191"/>
      <c r="B608" s="191"/>
      <c r="C608" s="191"/>
      <c r="D608" s="191"/>
      <c r="E608" s="191"/>
      <c r="F608" s="191"/>
      <c r="G608" s="191"/>
      <c r="H608" s="191"/>
      <c r="I608" s="191"/>
      <c r="J608" s="191"/>
      <c r="K608" s="191"/>
      <c r="L608" s="191"/>
      <c r="M608" s="191"/>
      <c r="N608" s="191"/>
      <c r="O608" s="191"/>
      <c r="P608" s="191"/>
      <c r="Q608" s="191"/>
      <c r="R608" s="191"/>
      <c r="S608" s="191"/>
      <c r="T608" s="191"/>
      <c r="U608" s="191"/>
      <c r="V608" s="191"/>
      <c r="W608" s="191"/>
      <c r="X608" s="191"/>
      <c r="Y608" s="191"/>
      <c r="Z608" s="191"/>
    </row>
    <row r="609" spans="1:26">
      <c r="A609" s="191"/>
      <c r="B609" s="191"/>
      <c r="C609" s="191"/>
      <c r="D609" s="191"/>
      <c r="E609" s="191"/>
      <c r="F609" s="191"/>
      <c r="G609" s="191"/>
      <c r="H609" s="191"/>
      <c r="I609" s="191"/>
      <c r="J609" s="191"/>
      <c r="K609" s="191"/>
      <c r="L609" s="191"/>
      <c r="M609" s="191"/>
      <c r="N609" s="191"/>
      <c r="O609" s="191"/>
      <c r="P609" s="191"/>
      <c r="Q609" s="191"/>
      <c r="R609" s="191"/>
      <c r="S609" s="191"/>
      <c r="T609" s="191"/>
      <c r="U609" s="191"/>
      <c r="V609" s="191"/>
      <c r="W609" s="191"/>
      <c r="X609" s="191"/>
      <c r="Y609" s="191"/>
      <c r="Z609" s="191"/>
    </row>
    <row r="610" spans="1:26">
      <c r="A610" s="191"/>
      <c r="B610" s="191"/>
      <c r="C610" s="191"/>
      <c r="D610" s="191"/>
      <c r="E610" s="191"/>
      <c r="F610" s="191"/>
      <c r="G610" s="191"/>
      <c r="H610" s="191"/>
      <c r="I610" s="191"/>
      <c r="J610" s="191"/>
      <c r="K610" s="191"/>
      <c r="L610" s="191"/>
      <c r="M610" s="191"/>
      <c r="N610" s="191"/>
      <c r="O610" s="191"/>
      <c r="P610" s="191"/>
      <c r="Q610" s="191"/>
      <c r="R610" s="191"/>
      <c r="S610" s="191"/>
      <c r="T610" s="191"/>
      <c r="U610" s="191"/>
      <c r="V610" s="191"/>
      <c r="W610" s="191"/>
      <c r="X610" s="191"/>
      <c r="Y610" s="191"/>
      <c r="Z610" s="191"/>
    </row>
    <row r="611" spans="1:26">
      <c r="A611" s="191"/>
      <c r="B611" s="191"/>
      <c r="C611" s="191"/>
      <c r="D611" s="191"/>
      <c r="E611" s="191"/>
      <c r="F611" s="191"/>
      <c r="G611" s="191"/>
      <c r="H611" s="191"/>
      <c r="I611" s="191"/>
      <c r="J611" s="191"/>
      <c r="K611" s="191"/>
      <c r="L611" s="191"/>
      <c r="M611" s="191"/>
      <c r="N611" s="191"/>
      <c r="O611" s="191"/>
      <c r="P611" s="191"/>
      <c r="Q611" s="191"/>
      <c r="R611" s="191"/>
      <c r="S611" s="191"/>
      <c r="T611" s="191"/>
      <c r="U611" s="191"/>
      <c r="V611" s="191"/>
      <c r="W611" s="191"/>
      <c r="X611" s="191"/>
      <c r="Y611" s="191"/>
      <c r="Z611" s="191"/>
    </row>
    <row r="612" spans="1:26">
      <c r="A612" s="191"/>
      <c r="B612" s="191"/>
      <c r="C612" s="191"/>
      <c r="D612" s="191"/>
      <c r="E612" s="191"/>
      <c r="F612" s="191"/>
      <c r="G612" s="191"/>
      <c r="H612" s="191"/>
      <c r="I612" s="191"/>
      <c r="J612" s="191"/>
      <c r="K612" s="191"/>
      <c r="L612" s="191"/>
      <c r="M612" s="191"/>
      <c r="N612" s="191"/>
      <c r="O612" s="191"/>
      <c r="P612" s="191"/>
      <c r="Q612" s="191"/>
      <c r="R612" s="191"/>
      <c r="S612" s="191"/>
      <c r="T612" s="191"/>
      <c r="U612" s="191"/>
      <c r="V612" s="191"/>
      <c r="W612" s="191"/>
      <c r="X612" s="191"/>
      <c r="Y612" s="191"/>
      <c r="Z612" s="191"/>
    </row>
    <row r="613" spans="1:26">
      <c r="A613" s="191"/>
      <c r="B613" s="191"/>
      <c r="C613" s="191"/>
      <c r="D613" s="191"/>
      <c r="E613" s="191"/>
      <c r="F613" s="191"/>
      <c r="G613" s="191"/>
      <c r="H613" s="191"/>
      <c r="I613" s="191"/>
      <c r="J613" s="191"/>
      <c r="K613" s="191"/>
      <c r="L613" s="191"/>
      <c r="M613" s="191"/>
      <c r="N613" s="191"/>
      <c r="O613" s="191"/>
      <c r="P613" s="191"/>
      <c r="Q613" s="191"/>
      <c r="R613" s="191"/>
      <c r="S613" s="191"/>
      <c r="T613" s="191"/>
      <c r="U613" s="191"/>
      <c r="V613" s="191"/>
      <c r="W613" s="191"/>
      <c r="X613" s="191"/>
      <c r="Y613" s="191"/>
      <c r="Z613" s="191"/>
    </row>
    <row r="614" spans="1:26">
      <c r="A614" s="191"/>
      <c r="B614" s="191"/>
      <c r="C614" s="191"/>
      <c r="D614" s="191"/>
      <c r="E614" s="191"/>
      <c r="F614" s="191"/>
      <c r="G614" s="191"/>
      <c r="H614" s="191"/>
      <c r="I614" s="191"/>
      <c r="J614" s="191"/>
      <c r="K614" s="191"/>
      <c r="L614" s="191"/>
      <c r="M614" s="191"/>
      <c r="N614" s="191"/>
      <c r="O614" s="191"/>
      <c r="P614" s="191"/>
      <c r="Q614" s="191"/>
      <c r="R614" s="191"/>
      <c r="S614" s="191"/>
      <c r="T614" s="191"/>
      <c r="U614" s="191"/>
      <c r="V614" s="191"/>
      <c r="W614" s="191"/>
      <c r="X614" s="191"/>
      <c r="Y614" s="191"/>
      <c r="Z614" s="191"/>
    </row>
    <row r="615" spans="1:26">
      <c r="A615" s="191"/>
      <c r="B615" s="191"/>
      <c r="C615" s="191"/>
      <c r="D615" s="191"/>
      <c r="E615" s="191"/>
      <c r="F615" s="191"/>
      <c r="G615" s="191"/>
      <c r="H615" s="191"/>
      <c r="I615" s="191"/>
      <c r="J615" s="191"/>
      <c r="K615" s="191"/>
      <c r="L615" s="191"/>
      <c r="M615" s="191"/>
      <c r="N615" s="191"/>
      <c r="O615" s="191"/>
      <c r="P615" s="191"/>
      <c r="Q615" s="191"/>
      <c r="R615" s="191"/>
      <c r="S615" s="191"/>
      <c r="T615" s="191"/>
      <c r="U615" s="191"/>
      <c r="V615" s="191"/>
      <c r="W615" s="191"/>
      <c r="X615" s="191"/>
      <c r="Y615" s="191"/>
      <c r="Z615" s="191"/>
    </row>
    <row r="616" spans="1:26">
      <c r="A616" s="191"/>
      <c r="B616" s="191"/>
      <c r="C616" s="191"/>
      <c r="D616" s="191"/>
      <c r="E616" s="191"/>
      <c r="F616" s="191"/>
      <c r="G616" s="191"/>
      <c r="H616" s="191"/>
      <c r="I616" s="191"/>
      <c r="J616" s="191"/>
      <c r="K616" s="191"/>
      <c r="L616" s="191"/>
      <c r="M616" s="191"/>
      <c r="N616" s="191"/>
      <c r="O616" s="191"/>
      <c r="P616" s="191"/>
      <c r="Q616" s="191"/>
      <c r="R616" s="191"/>
      <c r="S616" s="191"/>
      <c r="T616" s="191"/>
      <c r="U616" s="191"/>
      <c r="V616" s="191"/>
      <c r="W616" s="191"/>
      <c r="X616" s="191"/>
      <c r="Y616" s="191"/>
      <c r="Z616" s="191"/>
    </row>
    <row r="617" spans="1:26">
      <c r="A617" s="191"/>
      <c r="B617" s="191"/>
      <c r="C617" s="191"/>
      <c r="D617" s="191"/>
      <c r="E617" s="191"/>
      <c r="F617" s="191"/>
      <c r="G617" s="191"/>
      <c r="H617" s="191"/>
      <c r="I617" s="191"/>
      <c r="J617" s="191"/>
      <c r="K617" s="191"/>
      <c r="L617" s="191"/>
      <c r="M617" s="191"/>
      <c r="N617" s="191"/>
      <c r="O617" s="191"/>
      <c r="P617" s="191"/>
      <c r="Q617" s="191"/>
      <c r="R617" s="191"/>
      <c r="S617" s="191"/>
      <c r="T617" s="191"/>
      <c r="U617" s="191"/>
      <c r="V617" s="191"/>
      <c r="W617" s="191"/>
      <c r="X617" s="191"/>
      <c r="Y617" s="191"/>
      <c r="Z617" s="191"/>
    </row>
    <row r="618" spans="1:26">
      <c r="A618" s="191"/>
      <c r="B618" s="191"/>
      <c r="C618" s="191"/>
      <c r="D618" s="191"/>
      <c r="E618" s="191"/>
      <c r="F618" s="191"/>
      <c r="G618" s="191"/>
      <c r="H618" s="191"/>
      <c r="I618" s="191"/>
      <c r="J618" s="191"/>
      <c r="K618" s="191"/>
      <c r="L618" s="191"/>
      <c r="M618" s="191"/>
      <c r="N618" s="191"/>
      <c r="O618" s="191"/>
      <c r="P618" s="191"/>
      <c r="Q618" s="191"/>
      <c r="R618" s="191"/>
      <c r="S618" s="191"/>
      <c r="T618" s="191"/>
      <c r="U618" s="191"/>
      <c r="V618" s="191"/>
      <c r="W618" s="191"/>
      <c r="X618" s="191"/>
      <c r="Y618" s="191"/>
      <c r="Z618" s="191"/>
    </row>
    <row r="619" spans="1:26">
      <c r="A619" s="191"/>
      <c r="B619" s="191"/>
      <c r="C619" s="191"/>
      <c r="D619" s="191"/>
      <c r="E619" s="191"/>
      <c r="F619" s="191"/>
      <c r="G619" s="191"/>
      <c r="H619" s="191"/>
      <c r="I619" s="191"/>
      <c r="J619" s="191"/>
      <c r="K619" s="191"/>
      <c r="L619" s="191"/>
      <c r="M619" s="191"/>
      <c r="N619" s="191"/>
      <c r="O619" s="191"/>
      <c r="P619" s="191"/>
      <c r="Q619" s="191"/>
      <c r="R619" s="191"/>
      <c r="S619" s="191"/>
      <c r="T619" s="191"/>
      <c r="U619" s="191"/>
      <c r="V619" s="191"/>
      <c r="W619" s="191"/>
      <c r="X619" s="191"/>
      <c r="Y619" s="191"/>
      <c r="Z619" s="191"/>
    </row>
    <row r="620" spans="1:26">
      <c r="A620" s="191"/>
      <c r="B620" s="191"/>
      <c r="C620" s="191"/>
      <c r="D620" s="191"/>
      <c r="E620" s="191"/>
      <c r="F620" s="191"/>
      <c r="G620" s="191"/>
      <c r="H620" s="191"/>
      <c r="I620" s="191"/>
      <c r="J620" s="191"/>
      <c r="K620" s="191"/>
      <c r="L620" s="191"/>
      <c r="M620" s="191"/>
      <c r="N620" s="191"/>
      <c r="O620" s="191"/>
      <c r="P620" s="191"/>
      <c r="Q620" s="191"/>
      <c r="R620" s="191"/>
      <c r="S620" s="191"/>
      <c r="T620" s="191"/>
      <c r="U620" s="191"/>
      <c r="V620" s="191"/>
      <c r="W620" s="191"/>
      <c r="X620" s="191"/>
      <c r="Y620" s="191"/>
      <c r="Z620" s="191"/>
    </row>
    <row r="621" spans="1:26">
      <c r="A621" s="191"/>
      <c r="B621" s="191"/>
      <c r="C621" s="191"/>
      <c r="D621" s="191"/>
      <c r="E621" s="191"/>
      <c r="F621" s="191"/>
      <c r="G621" s="191"/>
      <c r="H621" s="191"/>
      <c r="I621" s="191"/>
      <c r="J621" s="191"/>
      <c r="K621" s="191"/>
      <c r="L621" s="191"/>
      <c r="M621" s="191"/>
      <c r="N621" s="191"/>
      <c r="O621" s="191"/>
      <c r="P621" s="191"/>
      <c r="Q621" s="191"/>
      <c r="R621" s="191"/>
      <c r="S621" s="191"/>
      <c r="T621" s="191"/>
      <c r="U621" s="191"/>
      <c r="V621" s="191"/>
      <c r="W621" s="191"/>
      <c r="X621" s="191"/>
      <c r="Y621" s="191"/>
      <c r="Z621" s="191"/>
    </row>
    <row r="622" spans="1:26">
      <c r="A622" s="191"/>
      <c r="B622" s="191"/>
      <c r="C622" s="191"/>
      <c r="D622" s="191"/>
      <c r="E622" s="191"/>
      <c r="F622" s="191"/>
      <c r="G622" s="191"/>
      <c r="H622" s="191"/>
      <c r="I622" s="191"/>
      <c r="J622" s="191"/>
      <c r="K622" s="191"/>
      <c r="L622" s="191"/>
      <c r="M622" s="191"/>
      <c r="N622" s="191"/>
      <c r="O622" s="191"/>
      <c r="P622" s="191"/>
      <c r="Q622" s="191"/>
      <c r="R622" s="191"/>
      <c r="S622" s="191"/>
      <c r="T622" s="191"/>
      <c r="U622" s="191"/>
      <c r="V622" s="191"/>
      <c r="W622" s="191"/>
      <c r="X622" s="191"/>
      <c r="Y622" s="191"/>
      <c r="Z622" s="191"/>
    </row>
    <row r="623" spans="1:26">
      <c r="A623" s="191"/>
      <c r="B623" s="191"/>
      <c r="C623" s="191"/>
      <c r="D623" s="191"/>
      <c r="E623" s="191"/>
      <c r="F623" s="191"/>
      <c r="G623" s="191"/>
      <c r="H623" s="191"/>
      <c r="I623" s="191"/>
      <c r="J623" s="191"/>
      <c r="K623" s="191"/>
      <c r="L623" s="191"/>
      <c r="M623" s="191"/>
      <c r="N623" s="191"/>
      <c r="O623" s="191"/>
      <c r="P623" s="191"/>
      <c r="Q623" s="191"/>
      <c r="R623" s="191"/>
      <c r="S623" s="191"/>
      <c r="T623" s="191"/>
      <c r="U623" s="191"/>
      <c r="V623" s="191"/>
      <c r="W623" s="191"/>
      <c r="X623" s="191"/>
      <c r="Y623" s="191"/>
      <c r="Z623" s="191"/>
    </row>
    <row r="624" spans="1:26">
      <c r="A624" s="191"/>
      <c r="B624" s="191"/>
      <c r="C624" s="191"/>
      <c r="D624" s="191"/>
      <c r="E624" s="191"/>
      <c r="F624" s="191"/>
      <c r="G624" s="191"/>
      <c r="H624" s="191"/>
      <c r="I624" s="191"/>
      <c r="J624" s="191"/>
      <c r="K624" s="191"/>
      <c r="L624" s="191"/>
      <c r="M624" s="191"/>
      <c r="N624" s="191"/>
      <c r="O624" s="191"/>
      <c r="P624" s="191"/>
      <c r="Q624" s="191"/>
      <c r="R624" s="191"/>
      <c r="S624" s="191"/>
      <c r="T624" s="191"/>
      <c r="U624" s="191"/>
      <c r="V624" s="191"/>
      <c r="W624" s="191"/>
      <c r="X624" s="191"/>
      <c r="Y624" s="191"/>
      <c r="Z624" s="191"/>
    </row>
    <row r="625" spans="1:26">
      <c r="A625" s="191"/>
      <c r="B625" s="191"/>
      <c r="C625" s="191"/>
      <c r="D625" s="191"/>
      <c r="E625" s="191"/>
      <c r="F625" s="191"/>
      <c r="G625" s="191"/>
      <c r="H625" s="191"/>
      <c r="I625" s="191"/>
      <c r="J625" s="191"/>
      <c r="K625" s="191"/>
      <c r="L625" s="191"/>
      <c r="M625" s="191"/>
      <c r="N625" s="191"/>
      <c r="O625" s="191"/>
      <c r="P625" s="191"/>
      <c r="Q625" s="191"/>
      <c r="R625" s="191"/>
      <c r="S625" s="191"/>
      <c r="T625" s="191"/>
      <c r="U625" s="191"/>
      <c r="V625" s="191"/>
      <c r="W625" s="191"/>
      <c r="X625" s="191"/>
      <c r="Y625" s="191"/>
      <c r="Z625" s="191"/>
    </row>
    <row r="626" spans="1:26">
      <c r="A626" s="191"/>
      <c r="B626" s="191"/>
      <c r="C626" s="191"/>
      <c r="D626" s="191"/>
      <c r="E626" s="191"/>
      <c r="F626" s="191"/>
      <c r="G626" s="191"/>
      <c r="H626" s="191"/>
      <c r="I626" s="191"/>
      <c r="J626" s="191"/>
      <c r="K626" s="191"/>
      <c r="L626" s="191"/>
      <c r="M626" s="191"/>
      <c r="N626" s="191"/>
      <c r="O626" s="191"/>
      <c r="P626" s="191"/>
      <c r="Q626" s="191"/>
      <c r="R626" s="191"/>
      <c r="S626" s="191"/>
      <c r="T626" s="191"/>
      <c r="U626" s="191"/>
      <c r="V626" s="191"/>
      <c r="W626" s="191"/>
      <c r="X626" s="191"/>
      <c r="Y626" s="191"/>
      <c r="Z626" s="191"/>
    </row>
    <row r="627" spans="1:26">
      <c r="A627" s="191"/>
      <c r="B627" s="191"/>
      <c r="C627" s="191"/>
      <c r="D627" s="191"/>
      <c r="E627" s="191"/>
      <c r="F627" s="191"/>
      <c r="G627" s="191"/>
      <c r="H627" s="191"/>
      <c r="I627" s="191"/>
      <c r="J627" s="191"/>
      <c r="K627" s="191"/>
      <c r="L627" s="191"/>
      <c r="M627" s="191"/>
      <c r="N627" s="191"/>
      <c r="O627" s="191"/>
      <c r="P627" s="191"/>
      <c r="Q627" s="191"/>
      <c r="R627" s="191"/>
      <c r="S627" s="191"/>
      <c r="T627" s="191"/>
      <c r="U627" s="191"/>
      <c r="V627" s="191"/>
      <c r="W627" s="191"/>
      <c r="X627" s="191"/>
      <c r="Y627" s="191"/>
      <c r="Z627" s="191"/>
    </row>
    <row r="628" spans="1:26">
      <c r="A628" s="191"/>
      <c r="B628" s="191"/>
      <c r="C628" s="191"/>
      <c r="D628" s="191"/>
      <c r="E628" s="191"/>
      <c r="F628" s="191"/>
      <c r="G628" s="191"/>
      <c r="H628" s="191"/>
      <c r="I628" s="191"/>
      <c r="J628" s="191"/>
      <c r="K628" s="191"/>
      <c r="L628" s="191"/>
      <c r="M628" s="191"/>
      <c r="N628" s="191"/>
      <c r="O628" s="191"/>
      <c r="P628" s="191"/>
      <c r="Q628" s="191"/>
      <c r="R628" s="191"/>
      <c r="S628" s="191"/>
      <c r="T628" s="191"/>
      <c r="U628" s="191"/>
      <c r="V628" s="191"/>
      <c r="W628" s="191"/>
      <c r="X628" s="191"/>
      <c r="Y628" s="191"/>
      <c r="Z628" s="191"/>
    </row>
    <row r="629" spans="1:26">
      <c r="A629" s="191"/>
      <c r="B629" s="191"/>
      <c r="C629" s="191"/>
      <c r="D629" s="191"/>
      <c r="E629" s="191"/>
      <c r="F629" s="191"/>
      <c r="G629" s="191"/>
      <c r="H629" s="191"/>
      <c r="I629" s="191"/>
      <c r="J629" s="191"/>
      <c r="K629" s="191"/>
      <c r="L629" s="191"/>
      <c r="M629" s="191"/>
      <c r="N629" s="191"/>
      <c r="O629" s="191"/>
      <c r="P629" s="191"/>
      <c r="Q629" s="191"/>
      <c r="R629" s="191"/>
      <c r="S629" s="191"/>
      <c r="T629" s="191"/>
      <c r="U629" s="191"/>
      <c r="V629" s="191"/>
      <c r="W629" s="191"/>
      <c r="X629" s="191"/>
      <c r="Y629" s="191"/>
      <c r="Z629" s="191"/>
    </row>
    <row r="630" spans="1:26">
      <c r="A630" s="191"/>
      <c r="B630" s="191"/>
      <c r="C630" s="191"/>
      <c r="D630" s="191"/>
      <c r="E630" s="191"/>
      <c r="F630" s="191"/>
      <c r="G630" s="191"/>
      <c r="H630" s="191"/>
      <c r="I630" s="191"/>
      <c r="J630" s="191"/>
      <c r="K630" s="191"/>
      <c r="L630" s="191"/>
      <c r="M630" s="191"/>
      <c r="N630" s="191"/>
      <c r="O630" s="191"/>
      <c r="P630" s="191"/>
      <c r="Q630" s="191"/>
      <c r="R630" s="191"/>
      <c r="S630" s="191"/>
      <c r="T630" s="191"/>
      <c r="U630" s="191"/>
      <c r="V630" s="191"/>
      <c r="W630" s="191"/>
      <c r="X630" s="191"/>
      <c r="Y630" s="191"/>
      <c r="Z630" s="191"/>
    </row>
    <row r="631" spans="1:26">
      <c r="A631" s="191"/>
      <c r="B631" s="191"/>
      <c r="C631" s="191"/>
      <c r="D631" s="191"/>
      <c r="E631" s="191"/>
      <c r="F631" s="191"/>
      <c r="G631" s="191"/>
      <c r="H631" s="191"/>
      <c r="I631" s="191"/>
      <c r="J631" s="191"/>
      <c r="K631" s="191"/>
      <c r="L631" s="191"/>
      <c r="M631" s="191"/>
      <c r="N631" s="191"/>
      <c r="O631" s="191"/>
      <c r="P631" s="191"/>
      <c r="Q631" s="191"/>
      <c r="R631" s="191"/>
      <c r="S631" s="191"/>
      <c r="T631" s="191"/>
      <c r="U631" s="191"/>
      <c r="V631" s="191"/>
      <c r="W631" s="191"/>
      <c r="X631" s="191"/>
      <c r="Y631" s="191"/>
      <c r="Z631" s="191"/>
    </row>
    <row r="632" spans="1:26">
      <c r="A632" s="191"/>
      <c r="B632" s="191"/>
      <c r="C632" s="191"/>
      <c r="D632" s="191"/>
      <c r="E632" s="191"/>
      <c r="F632" s="191"/>
      <c r="G632" s="191"/>
      <c r="H632" s="191"/>
      <c r="I632" s="191"/>
      <c r="J632" s="191"/>
      <c r="K632" s="191"/>
      <c r="L632" s="191"/>
      <c r="M632" s="191"/>
      <c r="N632" s="191"/>
      <c r="O632" s="191"/>
      <c r="P632" s="191"/>
      <c r="Q632" s="191"/>
      <c r="R632" s="191"/>
      <c r="S632" s="191"/>
      <c r="T632" s="191"/>
      <c r="U632" s="191"/>
      <c r="V632" s="191"/>
      <c r="W632" s="191"/>
      <c r="X632" s="191"/>
      <c r="Y632" s="191"/>
      <c r="Z632" s="191"/>
    </row>
    <row r="633" spans="1:26">
      <c r="A633" s="191"/>
      <c r="B633" s="191"/>
      <c r="C633" s="191"/>
      <c r="D633" s="191"/>
      <c r="E633" s="191"/>
      <c r="F633" s="191"/>
      <c r="G633" s="191"/>
      <c r="H633" s="191"/>
      <c r="I633" s="191"/>
      <c r="J633" s="191"/>
      <c r="K633" s="191"/>
      <c r="L633" s="191"/>
      <c r="M633" s="191"/>
      <c r="N633" s="191"/>
      <c r="O633" s="191"/>
      <c r="P633" s="191"/>
      <c r="Q633" s="191"/>
      <c r="R633" s="191"/>
      <c r="S633" s="191"/>
      <c r="T633" s="191"/>
      <c r="U633" s="191"/>
      <c r="V633" s="191"/>
      <c r="W633" s="191"/>
      <c r="X633" s="191"/>
      <c r="Y633" s="191"/>
      <c r="Z633" s="191"/>
    </row>
    <row r="634" spans="1:26">
      <c r="A634" s="191"/>
      <c r="B634" s="191"/>
      <c r="C634" s="191"/>
      <c r="D634" s="191"/>
      <c r="E634" s="191"/>
      <c r="F634" s="191"/>
      <c r="G634" s="191"/>
      <c r="H634" s="191"/>
      <c r="I634" s="191"/>
      <c r="J634" s="191"/>
      <c r="K634" s="191"/>
      <c r="L634" s="191"/>
      <c r="M634" s="191"/>
      <c r="N634" s="191"/>
      <c r="O634" s="191"/>
      <c r="P634" s="191"/>
      <c r="Q634" s="191"/>
      <c r="R634" s="191"/>
      <c r="S634" s="191"/>
      <c r="T634" s="191"/>
      <c r="U634" s="191"/>
      <c r="V634" s="191"/>
      <c r="W634" s="191"/>
      <c r="X634" s="191"/>
      <c r="Y634" s="191"/>
      <c r="Z634" s="191"/>
    </row>
    <row r="635" spans="1:26">
      <c r="A635" s="191"/>
      <c r="B635" s="191"/>
      <c r="C635" s="191"/>
      <c r="D635" s="191"/>
      <c r="E635" s="191"/>
      <c r="F635" s="191"/>
      <c r="G635" s="191"/>
      <c r="H635" s="191"/>
      <c r="I635" s="191"/>
      <c r="J635" s="191"/>
      <c r="K635" s="191"/>
      <c r="L635" s="191"/>
      <c r="M635" s="191"/>
      <c r="N635" s="191"/>
      <c r="O635" s="191"/>
      <c r="P635" s="191"/>
      <c r="Q635" s="191"/>
      <c r="R635" s="191"/>
      <c r="S635" s="191"/>
      <c r="T635" s="191"/>
      <c r="U635" s="191"/>
      <c r="V635" s="191"/>
      <c r="W635" s="191"/>
      <c r="X635" s="191"/>
      <c r="Y635" s="191"/>
      <c r="Z635" s="191"/>
    </row>
    <row r="636" spans="1:26">
      <c r="A636" s="191"/>
      <c r="B636" s="191"/>
      <c r="C636" s="191"/>
      <c r="D636" s="191"/>
      <c r="E636" s="191"/>
      <c r="F636" s="191"/>
      <c r="G636" s="191"/>
      <c r="H636" s="191"/>
      <c r="I636" s="191"/>
      <c r="J636" s="191"/>
      <c r="K636" s="191"/>
      <c r="L636" s="191"/>
      <c r="M636" s="191"/>
      <c r="N636" s="191"/>
      <c r="O636" s="191"/>
      <c r="P636" s="191"/>
      <c r="Q636" s="191"/>
      <c r="R636" s="191"/>
      <c r="S636" s="191"/>
      <c r="T636" s="191"/>
      <c r="U636" s="191"/>
      <c r="V636" s="191"/>
      <c r="W636" s="191"/>
      <c r="X636" s="191"/>
      <c r="Y636" s="191"/>
      <c r="Z636" s="191"/>
    </row>
    <row r="637" spans="1:26">
      <c r="A637" s="191"/>
      <c r="B637" s="191"/>
      <c r="C637" s="191"/>
      <c r="D637" s="191"/>
      <c r="E637" s="191"/>
      <c r="F637" s="191"/>
      <c r="G637" s="191"/>
      <c r="H637" s="191"/>
      <c r="I637" s="191"/>
      <c r="J637" s="191"/>
      <c r="K637" s="191"/>
      <c r="L637" s="191"/>
      <c r="M637" s="191"/>
      <c r="N637" s="191"/>
      <c r="O637" s="191"/>
      <c r="P637" s="191"/>
      <c r="Q637" s="191"/>
      <c r="R637" s="191"/>
      <c r="S637" s="191"/>
      <c r="T637" s="191"/>
      <c r="U637" s="191"/>
      <c r="V637" s="191"/>
      <c r="W637" s="191"/>
      <c r="X637" s="191"/>
      <c r="Y637" s="191"/>
      <c r="Z637" s="191"/>
    </row>
    <row r="638" spans="1:26">
      <c r="A638" s="191"/>
      <c r="B638" s="191"/>
      <c r="C638" s="191"/>
      <c r="D638" s="191"/>
      <c r="E638" s="191"/>
      <c r="F638" s="191"/>
      <c r="G638" s="191"/>
      <c r="H638" s="191"/>
      <c r="I638" s="191"/>
      <c r="J638" s="191"/>
      <c r="K638" s="191"/>
      <c r="L638" s="191"/>
      <c r="M638" s="191"/>
      <c r="N638" s="191"/>
      <c r="O638" s="191"/>
      <c r="P638" s="191"/>
      <c r="Q638" s="191"/>
      <c r="R638" s="191"/>
      <c r="S638" s="191"/>
      <c r="T638" s="191"/>
      <c r="U638" s="191"/>
      <c r="V638" s="191"/>
      <c r="W638" s="191"/>
      <c r="X638" s="191"/>
      <c r="Y638" s="191"/>
      <c r="Z638" s="191"/>
    </row>
    <row r="639" spans="1:26">
      <c r="A639" s="191"/>
      <c r="B639" s="191"/>
      <c r="C639" s="191"/>
      <c r="D639" s="191"/>
      <c r="E639" s="191"/>
      <c r="F639" s="191"/>
      <c r="G639" s="191"/>
      <c r="H639" s="191"/>
      <c r="I639" s="191"/>
      <c r="J639" s="191"/>
      <c r="K639" s="191"/>
      <c r="L639" s="191"/>
      <c r="M639" s="191"/>
      <c r="N639" s="191"/>
      <c r="O639" s="191"/>
      <c r="P639" s="191"/>
      <c r="Q639" s="191"/>
      <c r="R639" s="191"/>
      <c r="S639" s="191"/>
      <c r="T639" s="191"/>
      <c r="U639" s="191"/>
      <c r="V639" s="191"/>
      <c r="W639" s="191"/>
      <c r="X639" s="191"/>
      <c r="Y639" s="191"/>
      <c r="Z639" s="191"/>
    </row>
    <row r="640" spans="1:26">
      <c r="A640" s="191"/>
      <c r="B640" s="191"/>
      <c r="C640" s="191"/>
      <c r="D640" s="191"/>
      <c r="E640" s="191"/>
      <c r="F640" s="191"/>
      <c r="G640" s="191"/>
      <c r="H640" s="191"/>
      <c r="I640" s="191"/>
      <c r="J640" s="191"/>
      <c r="K640" s="191"/>
      <c r="L640" s="191"/>
      <c r="M640" s="191"/>
      <c r="N640" s="191"/>
      <c r="O640" s="191"/>
      <c r="P640" s="191"/>
      <c r="Q640" s="191"/>
      <c r="R640" s="191"/>
      <c r="S640" s="191"/>
      <c r="T640" s="191"/>
      <c r="U640" s="191"/>
      <c r="V640" s="191"/>
      <c r="W640" s="191"/>
      <c r="X640" s="191"/>
      <c r="Y640" s="191"/>
      <c r="Z640" s="191"/>
    </row>
    <row r="641" spans="1:26">
      <c r="A641" s="191"/>
      <c r="B641" s="191"/>
      <c r="C641" s="191"/>
      <c r="D641" s="191"/>
      <c r="E641" s="191"/>
      <c r="F641" s="191"/>
      <c r="G641" s="191"/>
      <c r="H641" s="191"/>
      <c r="I641" s="191"/>
      <c r="J641" s="191"/>
      <c r="K641" s="191"/>
      <c r="L641" s="191"/>
      <c r="M641" s="191"/>
      <c r="N641" s="191"/>
      <c r="O641" s="191"/>
      <c r="P641" s="191"/>
      <c r="Q641" s="191"/>
      <c r="R641" s="191"/>
      <c r="S641" s="191"/>
      <c r="T641" s="191"/>
      <c r="U641" s="191"/>
      <c r="V641" s="191"/>
      <c r="W641" s="191"/>
      <c r="X641" s="191"/>
      <c r="Y641" s="191"/>
      <c r="Z641" s="191"/>
    </row>
    <row r="642" spans="1:26">
      <c r="A642" s="191"/>
      <c r="B642" s="191"/>
      <c r="C642" s="191"/>
      <c r="D642" s="191"/>
      <c r="E642" s="191"/>
      <c r="F642" s="191"/>
      <c r="G642" s="191"/>
      <c r="H642" s="191"/>
      <c r="I642" s="191"/>
      <c r="J642" s="191"/>
      <c r="K642" s="191"/>
      <c r="L642" s="191"/>
      <c r="M642" s="191"/>
      <c r="N642" s="191"/>
      <c r="O642" s="191"/>
      <c r="P642" s="191"/>
      <c r="Q642" s="191"/>
      <c r="R642" s="191"/>
      <c r="S642" s="191"/>
      <c r="T642" s="191"/>
      <c r="U642" s="191"/>
      <c r="V642" s="191"/>
      <c r="W642" s="191"/>
      <c r="X642" s="191"/>
      <c r="Y642" s="191"/>
      <c r="Z642" s="191"/>
    </row>
    <row r="643" spans="1:26">
      <c r="A643" s="191"/>
      <c r="B643" s="191"/>
      <c r="C643" s="191"/>
      <c r="D643" s="191"/>
      <c r="E643" s="191"/>
      <c r="F643" s="191"/>
      <c r="G643" s="191"/>
      <c r="H643" s="191"/>
      <c r="I643" s="191"/>
      <c r="J643" s="191"/>
      <c r="K643" s="191"/>
      <c r="L643" s="191"/>
      <c r="M643" s="191"/>
      <c r="N643" s="191"/>
      <c r="O643" s="191"/>
      <c r="P643" s="191"/>
      <c r="Q643" s="191"/>
      <c r="R643" s="191"/>
      <c r="S643" s="191"/>
      <c r="T643" s="191"/>
      <c r="U643" s="191"/>
      <c r="V643" s="191"/>
      <c r="W643" s="191"/>
      <c r="X643" s="191"/>
      <c r="Y643" s="191"/>
      <c r="Z643" s="191"/>
    </row>
    <row r="644" spans="1:26">
      <c r="A644" s="191"/>
      <c r="B644" s="191"/>
      <c r="C644" s="191"/>
      <c r="D644" s="191"/>
      <c r="E644" s="191"/>
      <c r="F644" s="191"/>
      <c r="G644" s="191"/>
      <c r="H644" s="191"/>
      <c r="I644" s="191"/>
      <c r="J644" s="191"/>
      <c r="K644" s="191"/>
      <c r="L644" s="191"/>
      <c r="M644" s="191"/>
      <c r="N644" s="191"/>
      <c r="O644" s="191"/>
      <c r="P644" s="191"/>
      <c r="Q644" s="191"/>
      <c r="R644" s="191"/>
      <c r="S644" s="191"/>
      <c r="T644" s="191"/>
      <c r="U644" s="191"/>
      <c r="V644" s="191"/>
      <c r="W644" s="191"/>
      <c r="X644" s="191"/>
      <c r="Y644" s="191"/>
      <c r="Z644" s="191"/>
    </row>
    <row r="645" spans="1:26">
      <c r="A645" s="191"/>
      <c r="B645" s="191"/>
      <c r="C645" s="191"/>
      <c r="D645" s="191"/>
      <c r="E645" s="191"/>
      <c r="F645" s="191"/>
      <c r="G645" s="191"/>
      <c r="H645" s="191"/>
      <c r="I645" s="191"/>
      <c r="J645" s="191"/>
      <c r="K645" s="191"/>
      <c r="L645" s="191"/>
      <c r="M645" s="191"/>
      <c r="N645" s="191"/>
      <c r="O645" s="191"/>
      <c r="P645" s="191"/>
      <c r="Q645" s="191"/>
      <c r="R645" s="191"/>
      <c r="S645" s="191"/>
      <c r="T645" s="191"/>
      <c r="U645" s="191"/>
      <c r="V645" s="191"/>
      <c r="W645" s="191"/>
      <c r="X645" s="191"/>
      <c r="Y645" s="191"/>
      <c r="Z645" s="191"/>
    </row>
    <row r="646" spans="1:26">
      <c r="A646" s="191"/>
      <c r="B646" s="191"/>
      <c r="C646" s="191"/>
      <c r="D646" s="191"/>
      <c r="E646" s="191"/>
      <c r="F646" s="191"/>
      <c r="G646" s="191"/>
      <c r="H646" s="191"/>
      <c r="I646" s="191"/>
      <c r="J646" s="191"/>
      <c r="K646" s="191"/>
      <c r="L646" s="191"/>
      <c r="M646" s="191"/>
      <c r="N646" s="191"/>
      <c r="O646" s="191"/>
      <c r="P646" s="191"/>
      <c r="Q646" s="191"/>
      <c r="R646" s="191"/>
      <c r="S646" s="191"/>
      <c r="T646" s="191"/>
      <c r="U646" s="191"/>
      <c r="V646" s="191"/>
      <c r="W646" s="191"/>
      <c r="X646" s="191"/>
      <c r="Y646" s="191"/>
      <c r="Z646" s="191"/>
    </row>
    <row r="647" spans="1:26">
      <c r="A647" s="191"/>
      <c r="B647" s="191"/>
      <c r="C647" s="191"/>
      <c r="D647" s="191"/>
      <c r="E647" s="191"/>
      <c r="F647" s="191"/>
      <c r="G647" s="191"/>
      <c r="H647" s="191"/>
      <c r="I647" s="191"/>
      <c r="J647" s="191"/>
      <c r="K647" s="191"/>
      <c r="L647" s="191"/>
      <c r="M647" s="191"/>
      <c r="N647" s="191"/>
      <c r="O647" s="191"/>
      <c r="P647" s="191"/>
      <c r="Q647" s="191"/>
      <c r="R647" s="191"/>
      <c r="S647" s="191"/>
      <c r="T647" s="191"/>
      <c r="U647" s="191"/>
      <c r="V647" s="191"/>
      <c r="W647" s="191"/>
      <c r="X647" s="191"/>
      <c r="Y647" s="191"/>
      <c r="Z647" s="191"/>
    </row>
    <row r="648" spans="1:26">
      <c r="A648" s="191"/>
      <c r="B648" s="191"/>
      <c r="C648" s="191"/>
      <c r="D648" s="191"/>
      <c r="E648" s="191"/>
      <c r="F648" s="191"/>
      <c r="G648" s="191"/>
      <c r="H648" s="191"/>
      <c r="I648" s="191"/>
      <c r="J648" s="191"/>
      <c r="K648" s="191"/>
      <c r="L648" s="191"/>
      <c r="M648" s="191"/>
      <c r="N648" s="191"/>
      <c r="O648" s="191"/>
      <c r="P648" s="191"/>
      <c r="Q648" s="191"/>
      <c r="R648" s="191"/>
      <c r="S648" s="191"/>
      <c r="T648" s="191"/>
      <c r="U648" s="191"/>
      <c r="V648" s="191"/>
      <c r="W648" s="191"/>
      <c r="X648" s="191"/>
      <c r="Y648" s="191"/>
      <c r="Z648" s="191"/>
    </row>
    <row r="649" spans="1:26">
      <c r="A649" s="191"/>
      <c r="B649" s="191"/>
      <c r="C649" s="191"/>
      <c r="D649" s="191"/>
      <c r="E649" s="191"/>
      <c r="F649" s="191"/>
      <c r="G649" s="191"/>
      <c r="H649" s="191"/>
      <c r="I649" s="191"/>
      <c r="J649" s="191"/>
      <c r="K649" s="191"/>
      <c r="L649" s="191"/>
      <c r="M649" s="191"/>
      <c r="N649" s="191"/>
      <c r="O649" s="191"/>
      <c r="P649" s="191"/>
      <c r="Q649" s="191"/>
      <c r="R649" s="191"/>
      <c r="S649" s="191"/>
      <c r="T649" s="191"/>
      <c r="U649" s="191"/>
      <c r="V649" s="191"/>
      <c r="W649" s="191"/>
      <c r="X649" s="191"/>
      <c r="Y649" s="191"/>
      <c r="Z649" s="191"/>
    </row>
    <row r="650" spans="1:26">
      <c r="A650" s="191"/>
      <c r="B650" s="191"/>
      <c r="C650" s="191"/>
      <c r="D650" s="191"/>
      <c r="E650" s="191"/>
      <c r="F650" s="191"/>
      <c r="G650" s="191"/>
      <c r="H650" s="191"/>
      <c r="I650" s="191"/>
      <c r="J650" s="191"/>
      <c r="K650" s="191"/>
      <c r="L650" s="191"/>
      <c r="M650" s="191"/>
      <c r="N650" s="191"/>
      <c r="O650" s="191"/>
      <c r="P650" s="191"/>
      <c r="Q650" s="191"/>
      <c r="R650" s="191"/>
      <c r="S650" s="191"/>
      <c r="T650" s="191"/>
      <c r="U650" s="191"/>
      <c r="V650" s="191"/>
      <c r="W650" s="191"/>
      <c r="X650" s="191"/>
      <c r="Y650" s="191"/>
      <c r="Z650" s="191"/>
    </row>
    <row r="651" spans="1:26">
      <c r="A651" s="191"/>
      <c r="B651" s="191"/>
      <c r="C651" s="191"/>
      <c r="D651" s="191"/>
      <c r="E651" s="191"/>
      <c r="F651" s="191"/>
      <c r="G651" s="191"/>
      <c r="H651" s="191"/>
      <c r="I651" s="191"/>
      <c r="J651" s="191"/>
      <c r="K651" s="191"/>
      <c r="L651" s="191"/>
      <c r="M651" s="191"/>
      <c r="N651" s="191"/>
      <c r="O651" s="191"/>
      <c r="P651" s="191"/>
      <c r="Q651" s="191"/>
      <c r="R651" s="191"/>
      <c r="S651" s="191"/>
      <c r="T651" s="191"/>
      <c r="U651" s="191"/>
      <c r="V651" s="191"/>
      <c r="W651" s="191"/>
      <c r="X651" s="191"/>
      <c r="Y651" s="191"/>
      <c r="Z651" s="191"/>
    </row>
    <row r="652" spans="1:26">
      <c r="A652" s="191"/>
      <c r="B652" s="191"/>
      <c r="C652" s="191"/>
      <c r="D652" s="191"/>
      <c r="E652" s="191"/>
      <c r="F652" s="191"/>
      <c r="G652" s="191"/>
      <c r="H652" s="191"/>
      <c r="I652" s="191"/>
      <c r="J652" s="191"/>
      <c r="K652" s="191"/>
      <c r="L652" s="191"/>
      <c r="M652" s="191"/>
      <c r="N652" s="191"/>
      <c r="O652" s="191"/>
      <c r="P652" s="191"/>
      <c r="Q652" s="191"/>
      <c r="R652" s="191"/>
      <c r="S652" s="191"/>
      <c r="T652" s="191"/>
      <c r="U652" s="191"/>
      <c r="V652" s="191"/>
      <c r="W652" s="191"/>
      <c r="X652" s="191"/>
      <c r="Y652" s="191"/>
      <c r="Z652" s="191"/>
    </row>
    <row r="653" spans="1:26">
      <c r="A653" s="191"/>
      <c r="B653" s="191"/>
      <c r="C653" s="191"/>
      <c r="D653" s="191"/>
      <c r="E653" s="191"/>
      <c r="F653" s="191"/>
      <c r="G653" s="191"/>
      <c r="H653" s="191"/>
      <c r="I653" s="191"/>
      <c r="J653" s="191"/>
      <c r="K653" s="191"/>
      <c r="L653" s="191"/>
      <c r="M653" s="191"/>
      <c r="N653" s="191"/>
      <c r="O653" s="191"/>
      <c r="P653" s="191"/>
      <c r="Q653" s="191"/>
      <c r="R653" s="191"/>
      <c r="S653" s="191"/>
      <c r="T653" s="191"/>
      <c r="U653" s="191"/>
      <c r="V653" s="191"/>
      <c r="W653" s="191"/>
      <c r="X653" s="191"/>
      <c r="Y653" s="191"/>
      <c r="Z653" s="191"/>
    </row>
    <row r="654" spans="1:26">
      <c r="A654" s="191"/>
      <c r="B654" s="191"/>
      <c r="C654" s="191"/>
      <c r="D654" s="191"/>
      <c r="E654" s="191"/>
      <c r="F654" s="191"/>
      <c r="G654" s="191"/>
      <c r="H654" s="191"/>
      <c r="I654" s="191"/>
      <c r="J654" s="191"/>
      <c r="K654" s="191"/>
      <c r="L654" s="191"/>
      <c r="M654" s="191"/>
      <c r="N654" s="191"/>
      <c r="O654" s="191"/>
      <c r="P654" s="191"/>
      <c r="Q654" s="191"/>
      <c r="R654" s="191"/>
      <c r="S654" s="191"/>
      <c r="T654" s="191"/>
      <c r="U654" s="191"/>
      <c r="V654" s="191"/>
      <c r="W654" s="191"/>
      <c r="X654" s="191"/>
      <c r="Y654" s="191"/>
      <c r="Z654" s="191"/>
    </row>
    <row r="655" spans="1:26">
      <c r="A655" s="191"/>
      <c r="B655" s="191"/>
      <c r="C655" s="191"/>
      <c r="D655" s="191"/>
      <c r="E655" s="191"/>
      <c r="F655" s="191"/>
      <c r="G655" s="191"/>
      <c r="H655" s="191"/>
      <c r="I655" s="191"/>
      <c r="J655" s="191"/>
      <c r="K655" s="191"/>
      <c r="L655" s="191"/>
      <c r="M655" s="191"/>
      <c r="N655" s="191"/>
      <c r="O655" s="191"/>
      <c r="P655" s="191"/>
      <c r="Q655" s="191"/>
      <c r="R655" s="191"/>
      <c r="S655" s="191"/>
      <c r="T655" s="191"/>
      <c r="U655" s="191"/>
      <c r="V655" s="191"/>
      <c r="W655" s="191"/>
      <c r="X655" s="191"/>
      <c r="Y655" s="191"/>
      <c r="Z655" s="191"/>
    </row>
    <row r="656" spans="1:26">
      <c r="A656" s="191"/>
      <c r="B656" s="191"/>
      <c r="C656" s="191"/>
      <c r="D656" s="191"/>
      <c r="E656" s="191"/>
      <c r="F656" s="191"/>
      <c r="G656" s="191"/>
      <c r="H656" s="191"/>
      <c r="I656" s="191"/>
      <c r="J656" s="191"/>
      <c r="K656" s="191"/>
      <c r="L656" s="191"/>
      <c r="M656" s="191"/>
      <c r="N656" s="191"/>
      <c r="O656" s="191"/>
      <c r="P656" s="191"/>
      <c r="Q656" s="191"/>
      <c r="R656" s="191"/>
      <c r="S656" s="191"/>
      <c r="T656" s="191"/>
      <c r="U656" s="191"/>
      <c r="V656" s="191"/>
      <c r="W656" s="191"/>
      <c r="X656" s="191"/>
      <c r="Y656" s="191"/>
      <c r="Z656" s="191"/>
    </row>
    <row r="657" spans="1:26">
      <c r="A657" s="191"/>
      <c r="B657" s="191"/>
      <c r="C657" s="191"/>
      <c r="D657" s="191"/>
      <c r="E657" s="191"/>
      <c r="F657" s="191"/>
      <c r="G657" s="191"/>
      <c r="H657" s="191"/>
      <c r="I657" s="191"/>
      <c r="J657" s="191"/>
      <c r="K657" s="191"/>
      <c r="L657" s="191"/>
      <c r="M657" s="191"/>
      <c r="N657" s="191"/>
      <c r="O657" s="191"/>
      <c r="P657" s="191"/>
      <c r="Q657" s="191"/>
      <c r="R657" s="191"/>
      <c r="S657" s="191"/>
      <c r="T657" s="191"/>
      <c r="U657" s="191"/>
      <c r="V657" s="191"/>
      <c r="W657" s="191"/>
      <c r="X657" s="191"/>
      <c r="Y657" s="191"/>
      <c r="Z657" s="191"/>
    </row>
    <row r="658" spans="1:26">
      <c r="A658" s="191"/>
      <c r="B658" s="191"/>
      <c r="C658" s="191"/>
      <c r="D658" s="191"/>
      <c r="E658" s="191"/>
      <c r="F658" s="191"/>
      <c r="G658" s="191"/>
      <c r="H658" s="191"/>
      <c r="I658" s="191"/>
      <c r="J658" s="191"/>
      <c r="K658" s="191"/>
      <c r="L658" s="191"/>
      <c r="M658" s="191"/>
      <c r="N658" s="191"/>
      <c r="O658" s="191"/>
      <c r="P658" s="191"/>
      <c r="Q658" s="191"/>
      <c r="R658" s="191"/>
      <c r="S658" s="191"/>
      <c r="T658" s="191"/>
      <c r="U658" s="191"/>
      <c r="V658" s="191"/>
      <c r="W658" s="191"/>
      <c r="X658" s="191"/>
      <c r="Y658" s="191"/>
      <c r="Z658" s="191"/>
    </row>
    <row r="659" spans="1:26">
      <c r="A659" s="191"/>
      <c r="B659" s="191"/>
      <c r="C659" s="191"/>
      <c r="D659" s="191"/>
      <c r="E659" s="191"/>
      <c r="F659" s="191"/>
      <c r="G659" s="191"/>
      <c r="H659" s="191"/>
      <c r="I659" s="191"/>
      <c r="J659" s="191"/>
      <c r="K659" s="191"/>
      <c r="L659" s="191"/>
      <c r="M659" s="191"/>
      <c r="N659" s="191"/>
      <c r="O659" s="191"/>
      <c r="P659" s="191"/>
      <c r="Q659" s="191"/>
      <c r="R659" s="191"/>
      <c r="S659" s="191"/>
      <c r="T659" s="191"/>
      <c r="U659" s="191"/>
      <c r="V659" s="191"/>
      <c r="W659" s="191"/>
      <c r="X659" s="191"/>
      <c r="Y659" s="191"/>
      <c r="Z659" s="191"/>
    </row>
    <row r="660" spans="1:26">
      <c r="A660" s="191"/>
      <c r="B660" s="191"/>
      <c r="C660" s="191"/>
      <c r="D660" s="191"/>
      <c r="E660" s="191"/>
      <c r="F660" s="191"/>
      <c r="G660" s="191"/>
      <c r="H660" s="191"/>
      <c r="I660" s="191"/>
      <c r="J660" s="191"/>
      <c r="K660" s="191"/>
      <c r="L660" s="191"/>
      <c r="M660" s="191"/>
      <c r="N660" s="191"/>
      <c r="O660" s="191"/>
      <c r="P660" s="191"/>
      <c r="Q660" s="191"/>
      <c r="R660" s="191"/>
      <c r="S660" s="191"/>
      <c r="T660" s="191"/>
      <c r="U660" s="191"/>
      <c r="V660" s="191"/>
      <c r="W660" s="191"/>
      <c r="X660" s="191"/>
      <c r="Y660" s="191"/>
      <c r="Z660" s="191"/>
    </row>
    <row r="661" spans="1:26">
      <c r="A661" s="191"/>
      <c r="B661" s="191"/>
      <c r="C661" s="191"/>
      <c r="D661" s="191"/>
      <c r="E661" s="191"/>
      <c r="F661" s="191"/>
      <c r="G661" s="191"/>
      <c r="H661" s="191"/>
      <c r="I661" s="191"/>
      <c r="J661" s="191"/>
      <c r="K661" s="191"/>
      <c r="L661" s="191"/>
      <c r="M661" s="191"/>
      <c r="N661" s="191"/>
      <c r="O661" s="191"/>
      <c r="P661" s="191"/>
      <c r="Q661" s="191"/>
      <c r="R661" s="191"/>
      <c r="S661" s="191"/>
      <c r="T661" s="191"/>
      <c r="U661" s="191"/>
      <c r="V661" s="191"/>
      <c r="W661" s="191"/>
      <c r="X661" s="191"/>
      <c r="Y661" s="191"/>
      <c r="Z661" s="191"/>
    </row>
    <row r="662" spans="1:26">
      <c r="A662" s="191"/>
      <c r="B662" s="191"/>
      <c r="C662" s="191"/>
      <c r="D662" s="191"/>
      <c r="E662" s="191"/>
      <c r="F662" s="191"/>
      <c r="G662" s="191"/>
      <c r="H662" s="191"/>
      <c r="I662" s="191"/>
      <c r="J662" s="191"/>
      <c r="K662" s="191"/>
      <c r="L662" s="191"/>
      <c r="M662" s="191"/>
      <c r="N662" s="191"/>
      <c r="O662" s="191"/>
      <c r="P662" s="191"/>
      <c r="Q662" s="191"/>
      <c r="R662" s="191"/>
      <c r="S662" s="191"/>
      <c r="T662" s="191"/>
      <c r="U662" s="191"/>
      <c r="V662" s="191"/>
      <c r="W662" s="191"/>
      <c r="X662" s="191"/>
      <c r="Y662" s="191"/>
      <c r="Z662" s="191"/>
    </row>
    <row r="663" spans="1:26">
      <c r="A663" s="191"/>
      <c r="B663" s="191"/>
      <c r="C663" s="191"/>
      <c r="D663" s="191"/>
      <c r="E663" s="191"/>
      <c r="F663" s="191"/>
      <c r="G663" s="191"/>
      <c r="H663" s="191"/>
      <c r="I663" s="191"/>
      <c r="J663" s="191"/>
      <c r="K663" s="191"/>
      <c r="L663" s="191"/>
      <c r="M663" s="191"/>
      <c r="N663" s="191"/>
      <c r="O663" s="191"/>
      <c r="P663" s="191"/>
      <c r="Q663" s="191"/>
      <c r="R663" s="191"/>
      <c r="S663" s="191"/>
      <c r="T663" s="191"/>
      <c r="U663" s="191"/>
      <c r="V663" s="191"/>
      <c r="W663" s="191"/>
      <c r="X663" s="191"/>
      <c r="Y663" s="191"/>
      <c r="Z663" s="191"/>
    </row>
    <row r="664" spans="1:26">
      <c r="A664" s="191"/>
      <c r="B664" s="191"/>
      <c r="C664" s="191"/>
      <c r="D664" s="191"/>
      <c r="E664" s="191"/>
      <c r="F664" s="191"/>
      <c r="G664" s="191"/>
      <c r="H664" s="191"/>
      <c r="I664" s="191"/>
      <c r="J664" s="191"/>
      <c r="K664" s="191"/>
      <c r="L664" s="191"/>
      <c r="M664" s="191"/>
      <c r="N664" s="191"/>
      <c r="O664" s="191"/>
      <c r="P664" s="191"/>
      <c r="Q664" s="191"/>
      <c r="R664" s="191"/>
      <c r="S664" s="191"/>
      <c r="T664" s="191"/>
      <c r="U664" s="191"/>
      <c r="V664" s="191"/>
      <c r="W664" s="191"/>
      <c r="X664" s="191"/>
      <c r="Y664" s="191"/>
      <c r="Z664" s="191"/>
    </row>
    <row r="665" spans="1:26">
      <c r="A665" s="191"/>
      <c r="B665" s="191"/>
      <c r="C665" s="191"/>
      <c r="D665" s="191"/>
      <c r="E665" s="191"/>
      <c r="F665" s="191"/>
      <c r="G665" s="191"/>
      <c r="H665" s="191"/>
      <c r="I665" s="191"/>
      <c r="J665" s="191"/>
      <c r="K665" s="191"/>
      <c r="L665" s="191"/>
      <c r="M665" s="191"/>
      <c r="N665" s="191"/>
      <c r="O665" s="191"/>
      <c r="P665" s="191"/>
      <c r="Q665" s="191"/>
      <c r="R665" s="191"/>
      <c r="S665" s="191"/>
      <c r="T665" s="191"/>
      <c r="U665" s="191"/>
      <c r="V665" s="191"/>
      <c r="W665" s="191"/>
      <c r="X665" s="191"/>
      <c r="Y665" s="191"/>
      <c r="Z665" s="191"/>
    </row>
    <row r="666" spans="1:26">
      <c r="A666" s="191"/>
      <c r="B666" s="191"/>
      <c r="C666" s="191"/>
      <c r="D666" s="191"/>
      <c r="E666" s="191"/>
      <c r="F666" s="191"/>
      <c r="G666" s="191"/>
      <c r="H666" s="191"/>
      <c r="I666" s="191"/>
      <c r="J666" s="191"/>
      <c r="K666" s="191"/>
      <c r="L666" s="191"/>
      <c r="M666" s="191"/>
      <c r="N666" s="191"/>
      <c r="O666" s="191"/>
      <c r="P666" s="191"/>
      <c r="Q666" s="191"/>
      <c r="R666" s="191"/>
      <c r="S666" s="191"/>
      <c r="T666" s="191"/>
      <c r="U666" s="191"/>
      <c r="V666" s="191"/>
      <c r="W666" s="191"/>
      <c r="X666" s="191"/>
      <c r="Y666" s="191"/>
      <c r="Z666" s="191"/>
    </row>
    <row r="667" spans="1:26">
      <c r="A667" s="191"/>
      <c r="B667" s="191"/>
      <c r="C667" s="191"/>
      <c r="D667" s="191"/>
      <c r="E667" s="191"/>
      <c r="F667" s="191"/>
      <c r="G667" s="191"/>
      <c r="H667" s="191"/>
      <c r="I667" s="191"/>
      <c r="J667" s="191"/>
      <c r="K667" s="191"/>
      <c r="L667" s="191"/>
      <c r="M667" s="191"/>
      <c r="N667" s="191"/>
      <c r="O667" s="191"/>
      <c r="P667" s="191"/>
      <c r="Q667" s="191"/>
      <c r="R667" s="191"/>
      <c r="S667" s="191"/>
      <c r="T667" s="191"/>
      <c r="U667" s="191"/>
      <c r="V667" s="191"/>
      <c r="W667" s="191"/>
      <c r="X667" s="191"/>
      <c r="Y667" s="191"/>
      <c r="Z667" s="191"/>
    </row>
    <row r="668" spans="1:26">
      <c r="A668" s="191"/>
      <c r="B668" s="191"/>
      <c r="C668" s="191"/>
      <c r="D668" s="191"/>
      <c r="E668" s="191"/>
      <c r="F668" s="191"/>
      <c r="G668" s="191"/>
      <c r="H668" s="191"/>
      <c r="I668" s="191"/>
      <c r="J668" s="191"/>
      <c r="K668" s="191"/>
      <c r="L668" s="191"/>
      <c r="M668" s="191"/>
      <c r="N668" s="191"/>
      <c r="O668" s="191"/>
      <c r="P668" s="191"/>
      <c r="Q668" s="191"/>
      <c r="R668" s="191"/>
      <c r="S668" s="191"/>
      <c r="T668" s="191"/>
      <c r="U668" s="191"/>
      <c r="V668" s="191"/>
      <c r="W668" s="191"/>
      <c r="X668" s="191"/>
      <c r="Y668" s="191"/>
      <c r="Z668" s="191"/>
    </row>
    <row r="669" spans="1:26">
      <c r="A669" s="191"/>
      <c r="B669" s="191"/>
      <c r="C669" s="191"/>
      <c r="D669" s="191"/>
      <c r="E669" s="191"/>
      <c r="F669" s="191"/>
      <c r="G669" s="191"/>
      <c r="H669" s="191"/>
      <c r="I669" s="191"/>
      <c r="J669" s="191"/>
      <c r="K669" s="191"/>
      <c r="L669" s="191"/>
      <c r="M669" s="191"/>
      <c r="N669" s="191"/>
      <c r="O669" s="191"/>
      <c r="P669" s="191"/>
      <c r="Q669" s="191"/>
      <c r="R669" s="191"/>
      <c r="S669" s="191"/>
      <c r="T669" s="191"/>
      <c r="U669" s="191"/>
      <c r="V669" s="191"/>
      <c r="W669" s="191"/>
      <c r="X669" s="191"/>
      <c r="Y669" s="191"/>
      <c r="Z669" s="191"/>
    </row>
    <row r="670" spans="1:26">
      <c r="A670" s="191"/>
      <c r="B670" s="191"/>
      <c r="C670" s="191"/>
      <c r="D670" s="191"/>
      <c r="E670" s="191"/>
      <c r="F670" s="191"/>
      <c r="G670" s="191"/>
      <c r="H670" s="191"/>
      <c r="I670" s="191"/>
      <c r="J670" s="191"/>
      <c r="K670" s="191"/>
      <c r="L670" s="191"/>
      <c r="M670" s="191"/>
      <c r="N670" s="191"/>
      <c r="O670" s="191"/>
      <c r="P670" s="191"/>
      <c r="Q670" s="191"/>
      <c r="R670" s="191"/>
      <c r="S670" s="191"/>
      <c r="T670" s="191"/>
      <c r="U670" s="191"/>
      <c r="V670" s="191"/>
      <c r="W670" s="191"/>
      <c r="X670" s="191"/>
      <c r="Y670" s="191"/>
      <c r="Z670" s="191"/>
    </row>
    <row r="671" spans="1:26">
      <c r="A671" s="191"/>
      <c r="B671" s="191"/>
      <c r="C671" s="191"/>
      <c r="D671" s="191"/>
      <c r="E671" s="191"/>
      <c r="F671" s="191"/>
      <c r="G671" s="191"/>
      <c r="H671" s="191"/>
      <c r="I671" s="191"/>
      <c r="J671" s="191"/>
      <c r="K671" s="191"/>
      <c r="L671" s="191"/>
      <c r="M671" s="191"/>
      <c r="N671" s="191"/>
      <c r="O671" s="191"/>
      <c r="P671" s="191"/>
      <c r="Q671" s="191"/>
      <c r="R671" s="191"/>
      <c r="S671" s="191"/>
      <c r="T671" s="191"/>
      <c r="U671" s="191"/>
      <c r="V671" s="191"/>
      <c r="W671" s="191"/>
      <c r="X671" s="191"/>
      <c r="Y671" s="191"/>
      <c r="Z671" s="191"/>
    </row>
    <row r="672" spans="1:26">
      <c r="A672" s="191"/>
      <c r="B672" s="191"/>
      <c r="C672" s="191"/>
      <c r="D672" s="191"/>
      <c r="E672" s="191"/>
      <c r="F672" s="191"/>
      <c r="G672" s="191"/>
      <c r="H672" s="191"/>
      <c r="I672" s="191"/>
      <c r="J672" s="191"/>
      <c r="K672" s="191"/>
      <c r="L672" s="191"/>
      <c r="M672" s="191"/>
      <c r="N672" s="191"/>
      <c r="O672" s="191"/>
      <c r="P672" s="191"/>
      <c r="Q672" s="191"/>
      <c r="R672" s="191"/>
      <c r="S672" s="191"/>
      <c r="T672" s="191"/>
      <c r="U672" s="191"/>
      <c r="V672" s="191"/>
      <c r="W672" s="191"/>
      <c r="X672" s="191"/>
      <c r="Y672" s="191"/>
      <c r="Z672" s="191"/>
    </row>
    <row r="673" spans="1:26">
      <c r="A673" s="191"/>
      <c r="B673" s="191"/>
      <c r="C673" s="191"/>
      <c r="D673" s="191"/>
      <c r="E673" s="191"/>
      <c r="F673" s="191"/>
      <c r="G673" s="191"/>
      <c r="H673" s="191"/>
      <c r="I673" s="191"/>
      <c r="J673" s="191"/>
      <c r="K673" s="191"/>
      <c r="L673" s="191"/>
      <c r="M673" s="191"/>
      <c r="N673" s="191"/>
      <c r="O673" s="191"/>
      <c r="P673" s="191"/>
      <c r="Q673" s="191"/>
      <c r="R673" s="191"/>
      <c r="S673" s="191"/>
      <c r="T673" s="191"/>
      <c r="U673" s="191"/>
      <c r="V673" s="191"/>
      <c r="W673" s="191"/>
      <c r="X673" s="191"/>
      <c r="Y673" s="191"/>
      <c r="Z673" s="191"/>
    </row>
    <row r="674" spans="1:26">
      <c r="A674" s="191"/>
      <c r="B674" s="191"/>
      <c r="C674" s="191"/>
      <c r="D674" s="191"/>
      <c r="E674" s="191"/>
      <c r="F674" s="191"/>
      <c r="G674" s="191"/>
      <c r="H674" s="191"/>
      <c r="I674" s="191"/>
      <c r="J674" s="191"/>
      <c r="K674" s="191"/>
      <c r="L674" s="191"/>
      <c r="M674" s="191"/>
      <c r="N674" s="191"/>
      <c r="O674" s="191"/>
      <c r="P674" s="191"/>
      <c r="Q674" s="191"/>
      <c r="R674" s="191"/>
      <c r="S674" s="191"/>
      <c r="T674" s="191"/>
      <c r="U674" s="191"/>
      <c r="V674" s="191"/>
      <c r="W674" s="191"/>
      <c r="X674" s="191"/>
      <c r="Y674" s="191"/>
      <c r="Z674" s="191"/>
    </row>
    <row r="675" spans="1:26">
      <c r="A675" s="191"/>
      <c r="B675" s="191"/>
      <c r="C675" s="191"/>
      <c r="D675" s="191"/>
      <c r="E675" s="191"/>
      <c r="F675" s="191"/>
      <c r="G675" s="191"/>
      <c r="H675" s="191"/>
      <c r="I675" s="191"/>
      <c r="J675" s="191"/>
      <c r="K675" s="191"/>
      <c r="L675" s="191"/>
      <c r="M675" s="191"/>
      <c r="N675" s="191"/>
      <c r="O675" s="191"/>
      <c r="P675" s="191"/>
      <c r="Q675" s="191"/>
      <c r="R675" s="191"/>
      <c r="S675" s="191"/>
      <c r="T675" s="191"/>
      <c r="U675" s="191"/>
      <c r="V675" s="191"/>
      <c r="W675" s="191"/>
      <c r="X675" s="191"/>
      <c r="Y675" s="191"/>
      <c r="Z675" s="191"/>
    </row>
    <row r="676" spans="1:26">
      <c r="A676" s="191"/>
      <c r="B676" s="191"/>
      <c r="C676" s="191"/>
      <c r="D676" s="191"/>
      <c r="E676" s="191"/>
      <c r="F676" s="191"/>
      <c r="G676" s="191"/>
      <c r="H676" s="191"/>
      <c r="I676" s="191"/>
      <c r="J676" s="191"/>
      <c r="K676" s="191"/>
      <c r="L676" s="191"/>
      <c r="M676" s="191"/>
      <c r="N676" s="191"/>
      <c r="O676" s="191"/>
      <c r="P676" s="191"/>
      <c r="Q676" s="191"/>
      <c r="R676" s="191"/>
      <c r="S676" s="191"/>
      <c r="T676" s="191"/>
      <c r="U676" s="191"/>
      <c r="V676" s="191"/>
      <c r="W676" s="191"/>
      <c r="X676" s="191"/>
      <c r="Y676" s="191"/>
      <c r="Z676" s="191"/>
    </row>
    <row r="677" spans="1:26">
      <c r="A677" s="191"/>
      <c r="B677" s="191"/>
      <c r="C677" s="191"/>
      <c r="D677" s="191"/>
      <c r="E677" s="191"/>
      <c r="F677" s="191"/>
      <c r="G677" s="191"/>
      <c r="H677" s="191"/>
      <c r="I677" s="191"/>
      <c r="J677" s="191"/>
      <c r="K677" s="191"/>
      <c r="L677" s="191"/>
      <c r="M677" s="191"/>
      <c r="N677" s="191"/>
      <c r="O677" s="191"/>
      <c r="P677" s="191"/>
      <c r="Q677" s="191"/>
      <c r="R677" s="191"/>
      <c r="S677" s="191"/>
      <c r="T677" s="191"/>
      <c r="U677" s="191"/>
      <c r="V677" s="191"/>
      <c r="W677" s="191"/>
      <c r="X677" s="191"/>
      <c r="Y677" s="191"/>
      <c r="Z677" s="191"/>
    </row>
    <row r="678" spans="1:26">
      <c r="A678" s="191"/>
      <c r="B678" s="191"/>
      <c r="C678" s="191"/>
      <c r="D678" s="191"/>
      <c r="E678" s="191"/>
      <c r="F678" s="191"/>
      <c r="G678" s="191"/>
      <c r="H678" s="191"/>
      <c r="I678" s="191"/>
      <c r="J678" s="191"/>
      <c r="K678" s="191"/>
      <c r="L678" s="191"/>
      <c r="M678" s="191"/>
      <c r="N678" s="191"/>
      <c r="O678" s="191"/>
      <c r="P678" s="191"/>
      <c r="Q678" s="191"/>
      <c r="R678" s="191"/>
      <c r="S678" s="191"/>
      <c r="T678" s="191"/>
      <c r="U678" s="191"/>
      <c r="V678" s="191"/>
      <c r="W678" s="191"/>
      <c r="X678" s="191"/>
      <c r="Y678" s="191"/>
      <c r="Z678" s="191"/>
    </row>
    <row r="679" spans="1:26">
      <c r="A679" s="191"/>
      <c r="B679" s="191"/>
      <c r="C679" s="191"/>
      <c r="D679" s="191"/>
      <c r="E679" s="191"/>
      <c r="F679" s="191"/>
      <c r="G679" s="191"/>
      <c r="H679" s="191"/>
      <c r="I679" s="191"/>
      <c r="J679" s="191"/>
      <c r="K679" s="191"/>
      <c r="L679" s="191"/>
      <c r="M679" s="191"/>
      <c r="N679" s="191"/>
      <c r="O679" s="191"/>
      <c r="P679" s="191"/>
      <c r="Q679" s="191"/>
      <c r="R679" s="191"/>
      <c r="S679" s="191"/>
      <c r="T679" s="191"/>
      <c r="U679" s="191"/>
      <c r="V679" s="191"/>
      <c r="W679" s="191"/>
      <c r="X679" s="191"/>
      <c r="Y679" s="191"/>
      <c r="Z679" s="191"/>
    </row>
    <row r="680" spans="1:26">
      <c r="A680" s="191"/>
      <c r="B680" s="191"/>
      <c r="C680" s="191"/>
      <c r="D680" s="191"/>
      <c r="E680" s="191"/>
      <c r="F680" s="191"/>
      <c r="G680" s="191"/>
      <c r="H680" s="191"/>
      <c r="I680" s="191"/>
      <c r="J680" s="191"/>
      <c r="K680" s="191"/>
      <c r="L680" s="191"/>
      <c r="M680" s="191"/>
      <c r="N680" s="191"/>
      <c r="O680" s="191"/>
      <c r="P680" s="191"/>
      <c r="Q680" s="191"/>
      <c r="R680" s="191"/>
      <c r="S680" s="191"/>
      <c r="T680" s="191"/>
      <c r="U680" s="191"/>
      <c r="V680" s="191"/>
      <c r="W680" s="191"/>
      <c r="X680" s="191"/>
      <c r="Y680" s="191"/>
      <c r="Z680" s="191"/>
    </row>
    <row r="681" spans="1:26">
      <c r="A681" s="191"/>
      <c r="B681" s="191"/>
      <c r="C681" s="191"/>
      <c r="D681" s="191"/>
      <c r="E681" s="191"/>
      <c r="F681" s="191"/>
      <c r="G681" s="191"/>
      <c r="H681" s="191"/>
      <c r="I681" s="191"/>
      <c r="J681" s="191"/>
      <c r="K681" s="191"/>
      <c r="L681" s="191"/>
      <c r="M681" s="191"/>
      <c r="N681" s="191"/>
      <c r="O681" s="191"/>
      <c r="P681" s="191"/>
      <c r="Q681" s="191"/>
      <c r="R681" s="191"/>
      <c r="S681" s="191"/>
      <c r="T681" s="191"/>
      <c r="U681" s="191"/>
      <c r="V681" s="191"/>
      <c r="W681" s="191"/>
      <c r="X681" s="191"/>
      <c r="Y681" s="191"/>
      <c r="Z681" s="191"/>
    </row>
    <row r="682" spans="1:26">
      <c r="A682" s="191"/>
      <c r="B682" s="191"/>
      <c r="C682" s="191"/>
      <c r="D682" s="191"/>
      <c r="E682" s="191"/>
      <c r="F682" s="191"/>
      <c r="G682" s="191"/>
      <c r="H682" s="191"/>
      <c r="I682" s="191"/>
      <c r="J682" s="191"/>
      <c r="K682" s="191"/>
      <c r="L682" s="191"/>
      <c r="M682" s="191"/>
      <c r="N682" s="191"/>
      <c r="O682" s="191"/>
      <c r="P682" s="191"/>
      <c r="Q682" s="191"/>
      <c r="R682" s="191"/>
      <c r="S682" s="191"/>
      <c r="T682" s="191"/>
      <c r="U682" s="191"/>
      <c r="V682" s="191"/>
      <c r="W682" s="191"/>
      <c r="X682" s="191"/>
      <c r="Y682" s="191"/>
      <c r="Z682" s="191"/>
    </row>
    <row r="683" spans="1:26">
      <c r="A683" s="191"/>
      <c r="B683" s="191"/>
      <c r="C683" s="191"/>
      <c r="D683" s="191"/>
      <c r="E683" s="191"/>
      <c r="F683" s="191"/>
      <c r="G683" s="191"/>
      <c r="H683" s="191"/>
      <c r="I683" s="191"/>
      <c r="J683" s="191"/>
      <c r="K683" s="191"/>
      <c r="L683" s="191"/>
      <c r="M683" s="191"/>
      <c r="N683" s="191"/>
      <c r="O683" s="191"/>
      <c r="P683" s="191"/>
      <c r="Q683" s="191"/>
      <c r="R683" s="191"/>
      <c r="S683" s="191"/>
      <c r="T683" s="191"/>
      <c r="U683" s="191"/>
      <c r="V683" s="191"/>
      <c r="W683" s="191"/>
      <c r="X683" s="191"/>
      <c r="Y683" s="191"/>
      <c r="Z683" s="191"/>
    </row>
    <row r="684" spans="1:26">
      <c r="A684" s="191"/>
      <c r="B684" s="191"/>
      <c r="C684" s="191"/>
      <c r="D684" s="191"/>
      <c r="E684" s="191"/>
      <c r="F684" s="191"/>
      <c r="G684" s="191"/>
      <c r="H684" s="191"/>
      <c r="I684" s="191"/>
      <c r="J684" s="191"/>
      <c r="K684" s="191"/>
      <c r="L684" s="191"/>
      <c r="M684" s="191"/>
      <c r="N684" s="191"/>
      <c r="O684" s="191"/>
      <c r="P684" s="191"/>
      <c r="Q684" s="191"/>
      <c r="R684" s="191"/>
      <c r="S684" s="191"/>
      <c r="T684" s="191"/>
      <c r="U684" s="191"/>
      <c r="V684" s="191"/>
      <c r="W684" s="191"/>
      <c r="X684" s="191"/>
      <c r="Y684" s="191"/>
      <c r="Z684" s="191"/>
    </row>
    <row r="685" spans="1:26">
      <c r="A685" s="191"/>
      <c r="B685" s="191"/>
      <c r="C685" s="191"/>
      <c r="D685" s="191"/>
      <c r="E685" s="191"/>
      <c r="F685" s="191"/>
      <c r="G685" s="191"/>
      <c r="H685" s="191"/>
      <c r="I685" s="191"/>
      <c r="J685" s="191"/>
      <c r="K685" s="191"/>
      <c r="L685" s="191"/>
      <c r="M685" s="191"/>
      <c r="N685" s="191"/>
      <c r="O685" s="191"/>
      <c r="P685" s="191"/>
      <c r="Q685" s="191"/>
      <c r="R685" s="191"/>
      <c r="S685" s="191"/>
      <c r="T685" s="191"/>
      <c r="U685" s="191"/>
      <c r="V685" s="191"/>
      <c r="W685" s="191"/>
      <c r="X685" s="191"/>
      <c r="Y685" s="191"/>
      <c r="Z685" s="191"/>
    </row>
    <row r="686" spans="1:26">
      <c r="A686" s="191"/>
      <c r="B686" s="191"/>
      <c r="C686" s="191"/>
      <c r="D686" s="191"/>
      <c r="E686" s="191"/>
      <c r="F686" s="191"/>
      <c r="G686" s="191"/>
      <c r="H686" s="191"/>
      <c r="I686" s="191"/>
      <c r="J686" s="191"/>
      <c r="K686" s="191"/>
      <c r="L686" s="191"/>
      <c r="M686" s="191"/>
      <c r="N686" s="191"/>
      <c r="O686" s="191"/>
      <c r="P686" s="191"/>
      <c r="Q686" s="191"/>
      <c r="R686" s="191"/>
      <c r="S686" s="191"/>
      <c r="T686" s="191"/>
      <c r="U686" s="191"/>
      <c r="V686" s="191"/>
      <c r="W686" s="191"/>
      <c r="X686" s="191"/>
      <c r="Y686" s="191"/>
      <c r="Z686" s="191"/>
    </row>
    <row r="687" spans="1:26">
      <c r="A687" s="191"/>
      <c r="B687" s="191"/>
      <c r="C687" s="191"/>
      <c r="D687" s="191"/>
      <c r="E687" s="191"/>
      <c r="F687" s="191"/>
      <c r="G687" s="191"/>
      <c r="H687" s="191"/>
      <c r="I687" s="191"/>
      <c r="J687" s="191"/>
      <c r="K687" s="191"/>
      <c r="L687" s="191"/>
      <c r="M687" s="191"/>
      <c r="N687" s="191"/>
      <c r="O687" s="191"/>
      <c r="P687" s="191"/>
      <c r="Q687" s="191"/>
      <c r="R687" s="191"/>
      <c r="S687" s="191"/>
      <c r="T687" s="191"/>
      <c r="U687" s="191"/>
      <c r="V687" s="191"/>
      <c r="W687" s="191"/>
      <c r="X687" s="191"/>
      <c r="Y687" s="191"/>
      <c r="Z687" s="191"/>
    </row>
    <row r="688" spans="1:26">
      <c r="A688" s="191"/>
      <c r="B688" s="191"/>
      <c r="C688" s="191"/>
      <c r="D688" s="191"/>
      <c r="E688" s="191"/>
      <c r="F688" s="191"/>
      <c r="G688" s="191"/>
      <c r="H688" s="191"/>
      <c r="I688" s="191"/>
      <c r="J688" s="191"/>
      <c r="K688" s="191"/>
      <c r="L688" s="191"/>
      <c r="M688" s="191"/>
      <c r="N688" s="191"/>
      <c r="O688" s="191"/>
      <c r="P688" s="191"/>
      <c r="Q688" s="191"/>
      <c r="R688" s="191"/>
      <c r="S688" s="191"/>
      <c r="T688" s="191"/>
      <c r="U688" s="191"/>
      <c r="V688" s="191"/>
      <c r="W688" s="191"/>
      <c r="X688" s="191"/>
      <c r="Y688" s="191"/>
      <c r="Z688" s="191"/>
    </row>
    <row r="689" spans="1:26">
      <c r="A689" s="191"/>
      <c r="B689" s="191"/>
      <c r="C689" s="191"/>
      <c r="D689" s="191"/>
      <c r="E689" s="191"/>
      <c r="F689" s="191"/>
      <c r="G689" s="191"/>
      <c r="H689" s="191"/>
      <c r="I689" s="191"/>
      <c r="J689" s="191"/>
      <c r="K689" s="191"/>
      <c r="L689" s="191"/>
      <c r="M689" s="191"/>
      <c r="N689" s="191"/>
      <c r="O689" s="191"/>
      <c r="P689" s="191"/>
      <c r="Q689" s="191"/>
      <c r="R689" s="191"/>
      <c r="S689" s="191"/>
      <c r="T689" s="191"/>
      <c r="U689" s="191"/>
      <c r="V689" s="191"/>
      <c r="W689" s="191"/>
      <c r="X689" s="191"/>
      <c r="Y689" s="191"/>
      <c r="Z689" s="191"/>
    </row>
    <row r="690" spans="1:26">
      <c r="A690" s="191"/>
      <c r="B690" s="191"/>
      <c r="C690" s="191"/>
      <c r="D690" s="191"/>
      <c r="E690" s="191"/>
      <c r="F690" s="191"/>
      <c r="G690" s="191"/>
      <c r="H690" s="191"/>
      <c r="I690" s="191"/>
      <c r="J690" s="191"/>
      <c r="K690" s="191"/>
      <c r="L690" s="191"/>
      <c r="M690" s="191"/>
      <c r="N690" s="191"/>
      <c r="O690" s="191"/>
      <c r="P690" s="191"/>
      <c r="Q690" s="191"/>
      <c r="R690" s="191"/>
      <c r="S690" s="191"/>
      <c r="T690" s="191"/>
      <c r="U690" s="191"/>
      <c r="V690" s="191"/>
      <c r="W690" s="191"/>
      <c r="X690" s="191"/>
      <c r="Y690" s="191"/>
      <c r="Z690" s="191"/>
    </row>
    <row r="691" spans="1:26">
      <c r="A691" s="191"/>
      <c r="B691" s="191"/>
      <c r="C691" s="191"/>
      <c r="D691" s="191"/>
      <c r="E691" s="191"/>
      <c r="F691" s="191"/>
      <c r="G691" s="191"/>
      <c r="H691" s="191"/>
      <c r="I691" s="191"/>
      <c r="J691" s="191"/>
      <c r="K691" s="191"/>
      <c r="L691" s="191"/>
      <c r="M691" s="191"/>
      <c r="N691" s="191"/>
      <c r="O691" s="191"/>
      <c r="P691" s="191"/>
      <c r="Q691" s="191"/>
      <c r="R691" s="191"/>
      <c r="S691" s="191"/>
      <c r="T691" s="191"/>
      <c r="U691" s="191"/>
      <c r="V691" s="191"/>
      <c r="W691" s="191"/>
      <c r="X691" s="191"/>
      <c r="Y691" s="191"/>
      <c r="Z691" s="191"/>
    </row>
    <row r="692" spans="1:26">
      <c r="A692" s="191"/>
      <c r="B692" s="191"/>
      <c r="C692" s="191"/>
      <c r="D692" s="191"/>
      <c r="E692" s="191"/>
      <c r="F692" s="191"/>
      <c r="G692" s="191"/>
      <c r="H692" s="191"/>
      <c r="I692" s="191"/>
      <c r="J692" s="191"/>
      <c r="K692" s="191"/>
      <c r="L692" s="191"/>
      <c r="M692" s="191"/>
      <c r="N692" s="191"/>
      <c r="O692" s="191"/>
      <c r="P692" s="191"/>
      <c r="Q692" s="191"/>
      <c r="R692" s="191"/>
      <c r="S692" s="191"/>
      <c r="T692" s="191"/>
      <c r="U692" s="191"/>
      <c r="V692" s="191"/>
      <c r="W692" s="191"/>
      <c r="X692" s="191"/>
      <c r="Y692" s="191"/>
      <c r="Z692" s="191"/>
    </row>
    <row r="693" spans="1:26">
      <c r="A693" s="191"/>
      <c r="B693" s="191"/>
      <c r="C693" s="191"/>
      <c r="D693" s="191"/>
      <c r="E693" s="191"/>
      <c r="F693" s="191"/>
      <c r="G693" s="191"/>
      <c r="H693" s="191"/>
      <c r="I693" s="191"/>
      <c r="J693" s="191"/>
      <c r="K693" s="191"/>
      <c r="L693" s="191"/>
      <c r="M693" s="191"/>
      <c r="N693" s="191"/>
      <c r="O693" s="191"/>
      <c r="P693" s="191"/>
      <c r="Q693" s="191"/>
      <c r="R693" s="191"/>
      <c r="S693" s="191"/>
      <c r="T693" s="191"/>
      <c r="U693" s="191"/>
      <c r="V693" s="191"/>
      <c r="W693" s="191"/>
      <c r="X693" s="191"/>
      <c r="Y693" s="191"/>
      <c r="Z693" s="191"/>
    </row>
    <row r="694" spans="1:26">
      <c r="A694" s="191"/>
      <c r="B694" s="191"/>
      <c r="C694" s="191"/>
      <c r="D694" s="191"/>
      <c r="E694" s="191"/>
      <c r="F694" s="191"/>
      <c r="G694" s="191"/>
      <c r="H694" s="191"/>
      <c r="I694" s="191"/>
      <c r="J694" s="191"/>
      <c r="K694" s="191"/>
      <c r="L694" s="191"/>
      <c r="M694" s="191"/>
      <c r="N694" s="191"/>
      <c r="O694" s="191"/>
      <c r="P694" s="191"/>
      <c r="Q694" s="191"/>
      <c r="R694" s="191"/>
      <c r="S694" s="191"/>
      <c r="T694" s="191"/>
      <c r="U694" s="191"/>
      <c r="V694" s="191"/>
      <c r="W694" s="191"/>
      <c r="X694" s="191"/>
      <c r="Y694" s="191"/>
      <c r="Z694" s="191"/>
    </row>
    <row r="695" spans="1:26">
      <c r="A695" s="191"/>
      <c r="B695" s="191"/>
      <c r="C695" s="191"/>
      <c r="D695" s="191"/>
      <c r="E695" s="191"/>
      <c r="F695" s="191"/>
      <c r="G695" s="191"/>
      <c r="H695" s="191"/>
      <c r="I695" s="191"/>
      <c r="J695" s="191"/>
      <c r="K695" s="191"/>
      <c r="L695" s="191"/>
      <c r="M695" s="191"/>
      <c r="N695" s="191"/>
      <c r="O695" s="191"/>
      <c r="P695" s="191"/>
      <c r="Q695" s="191"/>
      <c r="R695" s="191"/>
      <c r="S695" s="191"/>
      <c r="T695" s="191"/>
      <c r="U695" s="191"/>
      <c r="V695" s="191"/>
      <c r="W695" s="191"/>
      <c r="X695" s="191"/>
      <c r="Y695" s="191"/>
      <c r="Z695" s="191"/>
    </row>
    <row r="696" spans="1:26">
      <c r="A696" s="191"/>
      <c r="B696" s="191"/>
      <c r="C696" s="191"/>
      <c r="D696" s="191"/>
      <c r="E696" s="191"/>
      <c r="F696" s="191"/>
      <c r="G696" s="191"/>
      <c r="H696" s="191"/>
      <c r="I696" s="191"/>
      <c r="J696" s="191"/>
      <c r="K696" s="191"/>
      <c r="L696" s="191"/>
      <c r="M696" s="191"/>
      <c r="N696" s="191"/>
      <c r="O696" s="191"/>
      <c r="P696" s="191"/>
      <c r="Q696" s="191"/>
      <c r="R696" s="191"/>
      <c r="S696" s="191"/>
      <c r="T696" s="191"/>
      <c r="U696" s="191"/>
      <c r="V696" s="191"/>
      <c r="W696" s="191"/>
      <c r="X696" s="191"/>
      <c r="Y696" s="191"/>
      <c r="Z696" s="191"/>
    </row>
    <row r="697" spans="1:26">
      <c r="A697" s="191"/>
      <c r="B697" s="191"/>
      <c r="C697" s="191"/>
      <c r="D697" s="191"/>
      <c r="E697" s="191"/>
      <c r="F697" s="191"/>
      <c r="G697" s="191"/>
      <c r="H697" s="191"/>
      <c r="I697" s="191"/>
      <c r="J697" s="191"/>
      <c r="K697" s="191"/>
      <c r="L697" s="191"/>
      <c r="M697" s="191"/>
      <c r="N697" s="191"/>
      <c r="O697" s="191"/>
      <c r="P697" s="191"/>
      <c r="Q697" s="191"/>
      <c r="R697" s="191"/>
      <c r="S697" s="191"/>
      <c r="T697" s="191"/>
      <c r="U697" s="191"/>
      <c r="V697" s="191"/>
      <c r="W697" s="191"/>
      <c r="X697" s="191"/>
      <c r="Y697" s="191"/>
      <c r="Z697" s="191"/>
    </row>
    <row r="698" spans="1:26">
      <c r="A698" s="191"/>
      <c r="B698" s="191"/>
      <c r="C698" s="191"/>
      <c r="D698" s="191"/>
      <c r="E698" s="191"/>
      <c r="F698" s="191"/>
      <c r="G698" s="191"/>
      <c r="H698" s="191"/>
      <c r="I698" s="191"/>
      <c r="J698" s="191"/>
      <c r="K698" s="191"/>
      <c r="L698" s="191"/>
      <c r="M698" s="191"/>
      <c r="N698" s="191"/>
      <c r="O698" s="191"/>
      <c r="P698" s="191"/>
      <c r="Q698" s="191"/>
      <c r="R698" s="191"/>
      <c r="S698" s="191"/>
      <c r="T698" s="191"/>
      <c r="U698" s="191"/>
      <c r="V698" s="191"/>
      <c r="W698" s="191"/>
      <c r="X698" s="191"/>
      <c r="Y698" s="191"/>
      <c r="Z698" s="191"/>
    </row>
    <row r="699" spans="1:26">
      <c r="A699" s="191"/>
      <c r="B699" s="191"/>
      <c r="C699" s="191"/>
      <c r="D699" s="191"/>
      <c r="E699" s="191"/>
      <c r="F699" s="191"/>
      <c r="G699" s="191"/>
      <c r="H699" s="191"/>
      <c r="I699" s="191"/>
      <c r="J699" s="191"/>
      <c r="K699" s="191"/>
      <c r="L699" s="191"/>
      <c r="M699" s="191"/>
      <c r="N699" s="191"/>
      <c r="O699" s="191"/>
      <c r="P699" s="191"/>
      <c r="Q699" s="191"/>
      <c r="R699" s="191"/>
      <c r="S699" s="191"/>
      <c r="T699" s="191"/>
      <c r="U699" s="191"/>
      <c r="V699" s="191"/>
      <c r="W699" s="191"/>
      <c r="X699" s="191"/>
      <c r="Y699" s="191"/>
      <c r="Z699" s="191"/>
    </row>
    <row r="700" spans="1:26">
      <c r="A700" s="191"/>
      <c r="B700" s="191"/>
      <c r="C700" s="191"/>
      <c r="D700" s="191"/>
      <c r="E700" s="191"/>
      <c r="F700" s="191"/>
      <c r="G700" s="191"/>
      <c r="H700" s="191"/>
      <c r="I700" s="191"/>
      <c r="J700" s="191"/>
      <c r="K700" s="191"/>
      <c r="L700" s="191"/>
      <c r="M700" s="191"/>
      <c r="N700" s="191"/>
      <c r="O700" s="191"/>
      <c r="P700" s="191"/>
      <c r="Q700" s="191"/>
      <c r="R700" s="191"/>
      <c r="S700" s="191"/>
      <c r="T700" s="191"/>
      <c r="U700" s="191"/>
      <c r="V700" s="191"/>
      <c r="W700" s="191"/>
      <c r="X700" s="191"/>
      <c r="Y700" s="191"/>
      <c r="Z700" s="191"/>
    </row>
    <row r="701" spans="1:26">
      <c r="A701" s="191"/>
      <c r="B701" s="191"/>
      <c r="C701" s="191"/>
      <c r="D701" s="191"/>
      <c r="E701" s="191"/>
      <c r="F701" s="191"/>
      <c r="G701" s="191"/>
      <c r="H701" s="191"/>
      <c r="I701" s="191"/>
      <c r="J701" s="191"/>
      <c r="K701" s="191"/>
      <c r="L701" s="191"/>
      <c r="M701" s="191"/>
      <c r="N701" s="191"/>
      <c r="O701" s="191"/>
      <c r="P701" s="191"/>
      <c r="Q701" s="191"/>
      <c r="R701" s="191"/>
      <c r="S701" s="191"/>
      <c r="T701" s="191"/>
      <c r="U701" s="191"/>
      <c r="V701" s="191"/>
      <c r="W701" s="191"/>
      <c r="X701" s="191"/>
      <c r="Y701" s="191"/>
      <c r="Z701" s="191"/>
    </row>
    <row r="702" spans="1:26">
      <c r="A702" s="191"/>
      <c r="B702" s="191"/>
      <c r="C702" s="191"/>
      <c r="D702" s="191"/>
      <c r="E702" s="191"/>
      <c r="F702" s="191"/>
      <c r="G702" s="191"/>
      <c r="H702" s="191"/>
      <c r="I702" s="191"/>
      <c r="J702" s="191"/>
      <c r="K702" s="191"/>
      <c r="L702" s="191"/>
      <c r="M702" s="191"/>
      <c r="N702" s="191"/>
      <c r="O702" s="191"/>
      <c r="P702" s="191"/>
      <c r="Q702" s="191"/>
      <c r="R702" s="191"/>
      <c r="S702" s="191"/>
      <c r="T702" s="191"/>
      <c r="U702" s="191"/>
      <c r="V702" s="191"/>
      <c r="W702" s="191"/>
      <c r="X702" s="191"/>
      <c r="Y702" s="191"/>
      <c r="Z702" s="191"/>
    </row>
    <row r="703" spans="1:26">
      <c r="A703" s="191"/>
      <c r="B703" s="191"/>
      <c r="C703" s="191"/>
      <c r="D703" s="191"/>
      <c r="E703" s="191"/>
      <c r="F703" s="191"/>
      <c r="G703" s="191"/>
      <c r="H703" s="191"/>
      <c r="I703" s="191"/>
      <c r="J703" s="191"/>
      <c r="K703" s="191"/>
      <c r="L703" s="191"/>
      <c r="M703" s="191"/>
      <c r="N703" s="191"/>
      <c r="O703" s="191"/>
      <c r="P703" s="191"/>
      <c r="Q703" s="191"/>
      <c r="R703" s="191"/>
      <c r="S703" s="191"/>
      <c r="T703" s="191"/>
      <c r="U703" s="191"/>
      <c r="V703" s="191"/>
      <c r="W703" s="191"/>
      <c r="X703" s="191"/>
      <c r="Y703" s="191"/>
      <c r="Z703" s="191"/>
    </row>
    <row r="704" spans="1:26">
      <c r="A704" s="191"/>
      <c r="B704" s="191"/>
      <c r="C704" s="191"/>
      <c r="D704" s="191"/>
      <c r="E704" s="191"/>
      <c r="F704" s="191"/>
      <c r="G704" s="191"/>
      <c r="H704" s="191"/>
      <c r="I704" s="191"/>
      <c r="J704" s="191"/>
      <c r="K704" s="191"/>
      <c r="L704" s="191"/>
      <c r="M704" s="191"/>
      <c r="N704" s="191"/>
      <c r="O704" s="191"/>
      <c r="P704" s="191"/>
      <c r="Q704" s="191"/>
      <c r="R704" s="191"/>
      <c r="S704" s="191"/>
      <c r="T704" s="191"/>
      <c r="U704" s="191"/>
      <c r="V704" s="191"/>
      <c r="W704" s="191"/>
      <c r="X704" s="191"/>
      <c r="Y704" s="191"/>
      <c r="Z704" s="191"/>
    </row>
    <row r="705" spans="1:26">
      <c r="A705" s="191"/>
      <c r="B705" s="191"/>
      <c r="C705" s="191"/>
      <c r="D705" s="191"/>
      <c r="E705" s="191"/>
      <c r="F705" s="191"/>
      <c r="G705" s="191"/>
      <c r="H705" s="191"/>
      <c r="I705" s="191"/>
      <c r="J705" s="191"/>
      <c r="K705" s="191"/>
      <c r="L705" s="191"/>
      <c r="M705" s="191"/>
      <c r="N705" s="191"/>
      <c r="O705" s="191"/>
      <c r="P705" s="191"/>
      <c r="Q705" s="191"/>
      <c r="R705" s="191"/>
      <c r="S705" s="191"/>
      <c r="T705" s="191"/>
      <c r="U705" s="191"/>
      <c r="V705" s="191"/>
      <c r="W705" s="191"/>
      <c r="X705" s="191"/>
      <c r="Y705" s="191"/>
      <c r="Z705" s="191"/>
    </row>
    <row r="706" spans="1:26">
      <c r="A706" s="191"/>
      <c r="B706" s="191"/>
      <c r="C706" s="191"/>
      <c r="D706" s="191"/>
      <c r="E706" s="191"/>
      <c r="F706" s="191"/>
      <c r="G706" s="191"/>
      <c r="H706" s="191"/>
      <c r="I706" s="191"/>
      <c r="J706" s="191"/>
      <c r="K706" s="191"/>
      <c r="L706" s="191"/>
      <c r="M706" s="191"/>
      <c r="N706" s="191"/>
      <c r="O706" s="191"/>
      <c r="P706" s="191"/>
      <c r="Q706" s="191"/>
      <c r="R706" s="191"/>
      <c r="S706" s="191"/>
      <c r="T706" s="191"/>
      <c r="U706" s="191"/>
      <c r="V706" s="191"/>
      <c r="W706" s="191"/>
      <c r="X706" s="191"/>
      <c r="Y706" s="191"/>
      <c r="Z706" s="191"/>
    </row>
    <row r="707" spans="1:26">
      <c r="A707" s="191"/>
      <c r="B707" s="191"/>
      <c r="C707" s="191"/>
      <c r="D707" s="191"/>
      <c r="E707" s="191"/>
      <c r="F707" s="191"/>
      <c r="G707" s="191"/>
      <c r="H707" s="191"/>
      <c r="I707" s="191"/>
      <c r="J707" s="191"/>
      <c r="K707" s="191"/>
      <c r="L707" s="191"/>
      <c r="M707" s="191"/>
      <c r="N707" s="191"/>
      <c r="O707" s="191"/>
      <c r="P707" s="191"/>
      <c r="Q707" s="191"/>
      <c r="R707" s="191"/>
      <c r="S707" s="191"/>
      <c r="T707" s="191"/>
      <c r="U707" s="191"/>
      <c r="V707" s="191"/>
      <c r="W707" s="191"/>
      <c r="X707" s="191"/>
      <c r="Y707" s="191"/>
      <c r="Z707" s="191"/>
    </row>
    <row r="708" spans="1:26">
      <c r="A708" s="191"/>
      <c r="B708" s="191"/>
      <c r="C708" s="191"/>
      <c r="D708" s="191"/>
      <c r="E708" s="191"/>
      <c r="F708" s="191"/>
      <c r="G708" s="191"/>
      <c r="H708" s="191"/>
      <c r="I708" s="191"/>
      <c r="J708" s="191"/>
      <c r="K708" s="191"/>
      <c r="L708" s="191"/>
      <c r="M708" s="191"/>
      <c r="N708" s="191"/>
      <c r="O708" s="191"/>
      <c r="P708" s="191"/>
      <c r="Q708" s="191"/>
      <c r="R708" s="191"/>
      <c r="S708" s="191"/>
      <c r="T708" s="191"/>
      <c r="U708" s="191"/>
      <c r="V708" s="191"/>
      <c r="W708" s="191"/>
      <c r="X708" s="191"/>
      <c r="Y708" s="191"/>
      <c r="Z708" s="191"/>
    </row>
    <row r="709" spans="1:26">
      <c r="A709" s="191"/>
      <c r="B709" s="191"/>
      <c r="C709" s="191"/>
      <c r="D709" s="191"/>
      <c r="E709" s="191"/>
      <c r="F709" s="191"/>
      <c r="G709" s="191"/>
      <c r="H709" s="191"/>
      <c r="I709" s="191"/>
      <c r="J709" s="191"/>
      <c r="K709" s="191"/>
      <c r="L709" s="191"/>
      <c r="M709" s="191"/>
      <c r="N709" s="191"/>
      <c r="O709" s="191"/>
      <c r="P709" s="191"/>
      <c r="Q709" s="191"/>
      <c r="R709" s="191"/>
      <c r="S709" s="191"/>
      <c r="T709" s="191"/>
      <c r="U709" s="191"/>
      <c r="V709" s="191"/>
      <c r="W709" s="191"/>
      <c r="X709" s="191"/>
      <c r="Y709" s="191"/>
      <c r="Z709" s="191"/>
    </row>
    <row r="710" spans="1:26">
      <c r="A710" s="191"/>
      <c r="B710" s="191"/>
      <c r="C710" s="191"/>
      <c r="D710" s="191"/>
      <c r="E710" s="191"/>
      <c r="F710" s="191"/>
      <c r="G710" s="191"/>
      <c r="H710" s="191"/>
      <c r="I710" s="191"/>
      <c r="J710" s="191"/>
      <c r="K710" s="191"/>
      <c r="L710" s="191"/>
      <c r="M710" s="191"/>
      <c r="N710" s="191"/>
      <c r="O710" s="191"/>
      <c r="P710" s="191"/>
      <c r="Q710" s="191"/>
      <c r="R710" s="191"/>
      <c r="S710" s="191"/>
      <c r="T710" s="191"/>
      <c r="U710" s="191"/>
      <c r="V710" s="191"/>
      <c r="W710" s="191"/>
      <c r="X710" s="191"/>
      <c r="Y710" s="191"/>
      <c r="Z710" s="191"/>
    </row>
    <row r="711" spans="1:26">
      <c r="A711" s="191"/>
      <c r="B711" s="191"/>
      <c r="C711" s="191"/>
      <c r="D711" s="191"/>
      <c r="E711" s="191"/>
      <c r="F711" s="191"/>
      <c r="G711" s="191"/>
      <c r="H711" s="191"/>
      <c r="I711" s="191"/>
      <c r="J711" s="191"/>
      <c r="K711" s="191"/>
      <c r="L711" s="191"/>
      <c r="M711" s="191"/>
      <c r="N711" s="191"/>
      <c r="O711" s="191"/>
      <c r="P711" s="191"/>
      <c r="Q711" s="191"/>
      <c r="R711" s="191"/>
      <c r="S711" s="191"/>
      <c r="T711" s="191"/>
      <c r="U711" s="191"/>
      <c r="V711" s="191"/>
      <c r="W711" s="191"/>
      <c r="X711" s="191"/>
      <c r="Y711" s="191"/>
      <c r="Z711" s="191"/>
    </row>
    <row r="712" spans="1:26">
      <c r="A712" s="191"/>
      <c r="B712" s="191"/>
      <c r="C712" s="191"/>
      <c r="D712" s="191"/>
      <c r="E712" s="191"/>
      <c r="F712" s="191"/>
      <c r="G712" s="191"/>
      <c r="H712" s="191"/>
      <c r="I712" s="191"/>
      <c r="J712" s="191"/>
      <c r="K712" s="191"/>
      <c r="L712" s="191"/>
      <c r="M712" s="191"/>
      <c r="N712" s="191"/>
      <c r="O712" s="191"/>
      <c r="P712" s="191"/>
      <c r="Q712" s="191"/>
      <c r="R712" s="191"/>
      <c r="S712" s="191"/>
      <c r="T712" s="191"/>
      <c r="U712" s="191"/>
      <c r="V712" s="191"/>
      <c r="W712" s="191"/>
      <c r="X712" s="191"/>
      <c r="Y712" s="191"/>
      <c r="Z712" s="191"/>
    </row>
    <row r="713" spans="1:26">
      <c r="A713" s="191"/>
      <c r="B713" s="191"/>
      <c r="C713" s="191"/>
      <c r="D713" s="191"/>
      <c r="E713" s="191"/>
      <c r="F713" s="191"/>
      <c r="G713" s="191"/>
      <c r="H713" s="191"/>
      <c r="I713" s="191"/>
      <c r="J713" s="191"/>
      <c r="K713" s="191"/>
      <c r="L713" s="191"/>
      <c r="M713" s="191"/>
      <c r="N713" s="191"/>
      <c r="O713" s="191"/>
      <c r="P713" s="191"/>
      <c r="Q713" s="191"/>
      <c r="R713" s="191"/>
      <c r="S713" s="191"/>
      <c r="T713" s="191"/>
      <c r="U713" s="191"/>
      <c r="V713" s="191"/>
      <c r="W713" s="191"/>
      <c r="X713" s="191"/>
      <c r="Y713" s="191"/>
      <c r="Z713" s="191"/>
    </row>
    <row r="714" spans="1:26">
      <c r="A714" s="191"/>
      <c r="B714" s="191"/>
      <c r="C714" s="191"/>
      <c r="D714" s="191"/>
      <c r="E714" s="191"/>
      <c r="F714" s="191"/>
      <c r="G714" s="191"/>
      <c r="H714" s="191"/>
      <c r="I714" s="191"/>
      <c r="J714" s="191"/>
      <c r="K714" s="191"/>
      <c r="L714" s="191"/>
      <c r="M714" s="191"/>
      <c r="N714" s="191"/>
      <c r="O714" s="191"/>
      <c r="P714" s="191"/>
      <c r="Q714" s="191"/>
      <c r="R714" s="191"/>
      <c r="S714" s="191"/>
      <c r="T714" s="191"/>
      <c r="U714" s="191"/>
      <c r="V714" s="191"/>
      <c r="W714" s="191"/>
      <c r="X714" s="191"/>
      <c r="Y714" s="191"/>
      <c r="Z714" s="191"/>
    </row>
    <row r="715" spans="1:26">
      <c r="A715" s="191"/>
      <c r="B715" s="191"/>
      <c r="C715" s="191"/>
      <c r="D715" s="191"/>
      <c r="E715" s="191"/>
      <c r="F715" s="191"/>
      <c r="G715" s="191"/>
      <c r="H715" s="191"/>
      <c r="I715" s="191"/>
      <c r="J715" s="191"/>
      <c r="K715" s="191"/>
      <c r="L715" s="191"/>
      <c r="M715" s="191"/>
      <c r="N715" s="191"/>
      <c r="O715" s="191"/>
      <c r="P715" s="191"/>
      <c r="Q715" s="191"/>
      <c r="R715" s="191"/>
      <c r="S715" s="191"/>
      <c r="T715" s="191"/>
      <c r="U715" s="191"/>
      <c r="V715" s="191"/>
      <c r="W715" s="191"/>
      <c r="X715" s="191"/>
      <c r="Y715" s="191"/>
      <c r="Z715" s="191"/>
    </row>
    <row r="716" spans="1:26">
      <c r="A716" s="191"/>
      <c r="B716" s="191"/>
      <c r="C716" s="191"/>
      <c r="D716" s="191"/>
      <c r="E716" s="191"/>
      <c r="F716" s="191"/>
      <c r="G716" s="191"/>
      <c r="H716" s="191"/>
      <c r="I716" s="191"/>
      <c r="J716" s="191"/>
      <c r="K716" s="191"/>
      <c r="L716" s="191"/>
      <c r="M716" s="191"/>
      <c r="N716" s="191"/>
      <c r="O716" s="191"/>
      <c r="P716" s="191"/>
      <c r="Q716" s="191"/>
      <c r="R716" s="191"/>
      <c r="S716" s="191"/>
      <c r="T716" s="191"/>
      <c r="U716" s="191"/>
      <c r="V716" s="191"/>
      <c r="W716" s="191"/>
      <c r="X716" s="191"/>
      <c r="Y716" s="191"/>
      <c r="Z716" s="191"/>
    </row>
    <row r="717" spans="1:26">
      <c r="A717" s="191"/>
      <c r="B717" s="191"/>
      <c r="C717" s="191"/>
      <c r="D717" s="191"/>
      <c r="E717" s="191"/>
      <c r="F717" s="191"/>
      <c r="G717" s="191"/>
      <c r="H717" s="191"/>
      <c r="I717" s="191"/>
      <c r="J717" s="191"/>
      <c r="K717" s="191"/>
      <c r="L717" s="191"/>
      <c r="M717" s="191"/>
      <c r="N717" s="191"/>
      <c r="O717" s="191"/>
      <c r="P717" s="191"/>
      <c r="Q717" s="191"/>
      <c r="R717" s="191"/>
      <c r="S717" s="191"/>
      <c r="T717" s="191"/>
      <c r="U717" s="191"/>
      <c r="V717" s="191"/>
      <c r="W717" s="191"/>
      <c r="X717" s="191"/>
      <c r="Y717" s="191"/>
      <c r="Z717" s="191"/>
    </row>
    <row r="718" spans="1:26">
      <c r="A718" s="191"/>
      <c r="B718" s="191"/>
      <c r="C718" s="191"/>
      <c r="D718" s="191"/>
      <c r="E718" s="191"/>
      <c r="F718" s="191"/>
      <c r="G718" s="191"/>
      <c r="H718" s="191"/>
      <c r="I718" s="191"/>
      <c r="J718" s="191"/>
      <c r="K718" s="191"/>
      <c r="L718" s="191"/>
      <c r="M718" s="191"/>
      <c r="N718" s="191"/>
      <c r="O718" s="191"/>
      <c r="P718" s="191"/>
      <c r="Q718" s="191"/>
      <c r="R718" s="191"/>
      <c r="S718" s="191"/>
      <c r="T718" s="191"/>
      <c r="U718" s="191"/>
      <c r="V718" s="191"/>
      <c r="W718" s="191"/>
      <c r="X718" s="191"/>
      <c r="Y718" s="191"/>
      <c r="Z718" s="191"/>
    </row>
    <row r="719" spans="1:26">
      <c r="A719" s="191"/>
      <c r="B719" s="191"/>
      <c r="C719" s="191"/>
      <c r="D719" s="191"/>
      <c r="E719" s="191"/>
      <c r="F719" s="191"/>
      <c r="G719" s="191"/>
      <c r="H719" s="191"/>
      <c r="I719" s="191"/>
      <c r="J719" s="191"/>
      <c r="K719" s="191"/>
      <c r="L719" s="191"/>
      <c r="M719" s="191"/>
      <c r="N719" s="191"/>
      <c r="O719" s="191"/>
      <c r="P719" s="191"/>
      <c r="Q719" s="191"/>
      <c r="R719" s="191"/>
      <c r="S719" s="191"/>
      <c r="T719" s="191"/>
      <c r="U719" s="191"/>
      <c r="V719" s="191"/>
      <c r="W719" s="191"/>
      <c r="X719" s="191"/>
      <c r="Y719" s="191"/>
      <c r="Z719" s="191"/>
    </row>
    <row r="720" spans="1:26">
      <c r="A720" s="191"/>
      <c r="B720" s="191"/>
      <c r="C720" s="191"/>
      <c r="D720" s="191"/>
      <c r="E720" s="191"/>
      <c r="F720" s="191"/>
      <c r="G720" s="191"/>
      <c r="H720" s="191"/>
      <c r="I720" s="191"/>
      <c r="J720" s="191"/>
      <c r="K720" s="191"/>
      <c r="L720" s="191"/>
      <c r="M720" s="191"/>
      <c r="N720" s="191"/>
      <c r="O720" s="191"/>
      <c r="P720" s="191"/>
      <c r="Q720" s="191"/>
      <c r="R720" s="191"/>
      <c r="S720" s="191"/>
      <c r="T720" s="191"/>
      <c r="U720" s="191"/>
      <c r="V720" s="191"/>
      <c r="W720" s="191"/>
      <c r="X720" s="191"/>
      <c r="Y720" s="191"/>
      <c r="Z720" s="191"/>
    </row>
    <row r="721" spans="1:26">
      <c r="A721" s="191"/>
      <c r="B721" s="191"/>
      <c r="C721" s="191"/>
      <c r="D721" s="191"/>
      <c r="E721" s="191"/>
      <c r="F721" s="191"/>
      <c r="G721" s="191"/>
      <c r="H721" s="191"/>
      <c r="I721" s="191"/>
      <c r="J721" s="191"/>
      <c r="K721" s="191"/>
      <c r="L721" s="191"/>
      <c r="M721" s="191"/>
      <c r="N721" s="191"/>
      <c r="O721" s="191"/>
      <c r="P721" s="191"/>
      <c r="Q721" s="191"/>
      <c r="R721" s="191"/>
      <c r="S721" s="191"/>
      <c r="T721" s="191"/>
      <c r="U721" s="191"/>
      <c r="V721" s="191"/>
      <c r="W721" s="191"/>
      <c r="X721" s="191"/>
      <c r="Y721" s="191"/>
      <c r="Z721" s="191"/>
    </row>
    <row r="722" spans="1:26">
      <c r="A722" s="191"/>
      <c r="B722" s="191"/>
      <c r="C722" s="191"/>
      <c r="D722" s="191"/>
      <c r="E722" s="191"/>
      <c r="F722" s="191"/>
      <c r="G722" s="191"/>
      <c r="H722" s="191"/>
      <c r="I722" s="191"/>
      <c r="J722" s="191"/>
      <c r="K722" s="191"/>
      <c r="L722" s="191"/>
      <c r="M722" s="191"/>
      <c r="N722" s="191"/>
      <c r="O722" s="191"/>
      <c r="P722" s="191"/>
      <c r="Q722" s="191"/>
      <c r="R722" s="191"/>
      <c r="S722" s="191"/>
      <c r="T722" s="191"/>
      <c r="U722" s="191"/>
      <c r="V722" s="191"/>
      <c r="W722" s="191"/>
      <c r="X722" s="191"/>
      <c r="Y722" s="191"/>
      <c r="Z722" s="191"/>
    </row>
    <row r="723" spans="1:26">
      <c r="A723" s="191"/>
      <c r="B723" s="191"/>
      <c r="C723" s="191"/>
      <c r="D723" s="191"/>
      <c r="E723" s="191"/>
      <c r="F723" s="191"/>
      <c r="G723" s="191"/>
      <c r="H723" s="191"/>
      <c r="I723" s="191"/>
      <c r="J723" s="191"/>
      <c r="K723" s="191"/>
      <c r="L723" s="191"/>
      <c r="M723" s="191"/>
      <c r="N723" s="191"/>
      <c r="O723" s="191"/>
      <c r="P723" s="191"/>
      <c r="Q723" s="191"/>
      <c r="R723" s="191"/>
      <c r="S723" s="191"/>
      <c r="T723" s="191"/>
      <c r="U723" s="191"/>
      <c r="V723" s="191"/>
      <c r="W723" s="191"/>
      <c r="X723" s="191"/>
      <c r="Y723" s="191"/>
      <c r="Z723" s="191"/>
    </row>
    <row r="724" spans="1:26">
      <c r="A724" s="191"/>
      <c r="B724" s="191"/>
      <c r="C724" s="191"/>
      <c r="D724" s="191"/>
      <c r="E724" s="191"/>
      <c r="F724" s="191"/>
      <c r="G724" s="191"/>
      <c r="H724" s="191"/>
      <c r="I724" s="191"/>
      <c r="J724" s="191"/>
      <c r="K724" s="191"/>
      <c r="L724" s="191"/>
      <c r="M724" s="191"/>
      <c r="N724" s="191"/>
      <c r="O724" s="191"/>
      <c r="P724" s="191"/>
      <c r="Q724" s="191"/>
      <c r="R724" s="191"/>
      <c r="S724" s="191"/>
      <c r="T724" s="191"/>
      <c r="U724" s="191"/>
      <c r="V724" s="191"/>
      <c r="W724" s="191"/>
      <c r="X724" s="191"/>
      <c r="Y724" s="191"/>
      <c r="Z724" s="191"/>
    </row>
    <row r="725" spans="1:26">
      <c r="A725" s="191"/>
      <c r="B725" s="191"/>
      <c r="C725" s="191"/>
      <c r="D725" s="191"/>
      <c r="E725" s="191"/>
      <c r="F725" s="191"/>
      <c r="G725" s="191"/>
      <c r="H725" s="191"/>
      <c r="I725" s="191"/>
      <c r="J725" s="191"/>
      <c r="K725" s="191"/>
      <c r="L725" s="191"/>
      <c r="M725" s="191"/>
      <c r="N725" s="191"/>
      <c r="O725" s="191"/>
      <c r="P725" s="191"/>
      <c r="Q725" s="191"/>
      <c r="R725" s="191"/>
      <c r="S725" s="191"/>
      <c r="T725" s="191"/>
      <c r="U725" s="191"/>
      <c r="V725" s="191"/>
      <c r="W725" s="191"/>
      <c r="X725" s="191"/>
      <c r="Y725" s="191"/>
      <c r="Z725" s="191"/>
    </row>
    <row r="726" spans="1:26">
      <c r="A726" s="191"/>
      <c r="B726" s="191"/>
      <c r="C726" s="191"/>
      <c r="D726" s="191"/>
      <c r="E726" s="191"/>
      <c r="F726" s="191"/>
      <c r="G726" s="191"/>
      <c r="H726" s="191"/>
      <c r="I726" s="191"/>
      <c r="J726" s="191"/>
      <c r="K726" s="191"/>
      <c r="L726" s="191"/>
      <c r="M726" s="191"/>
      <c r="N726" s="191"/>
      <c r="O726" s="191"/>
      <c r="P726" s="191"/>
      <c r="Q726" s="191"/>
      <c r="R726" s="191"/>
      <c r="S726" s="191"/>
      <c r="T726" s="191"/>
      <c r="U726" s="191"/>
      <c r="V726" s="191"/>
      <c r="W726" s="191"/>
      <c r="X726" s="191"/>
      <c r="Y726" s="191"/>
      <c r="Z726" s="191"/>
    </row>
    <row r="727" spans="1:26">
      <c r="A727" s="191"/>
      <c r="B727" s="191"/>
      <c r="C727" s="191"/>
      <c r="D727" s="191"/>
      <c r="E727" s="191"/>
      <c r="F727" s="191"/>
      <c r="G727" s="191"/>
      <c r="H727" s="191"/>
      <c r="I727" s="191"/>
      <c r="J727" s="191"/>
      <c r="K727" s="191"/>
      <c r="L727" s="191"/>
      <c r="M727" s="191"/>
      <c r="N727" s="191"/>
      <c r="O727" s="191"/>
      <c r="P727" s="191"/>
      <c r="Q727" s="191"/>
      <c r="R727" s="191"/>
      <c r="S727" s="191"/>
      <c r="T727" s="191"/>
      <c r="U727" s="191"/>
      <c r="V727" s="191"/>
      <c r="W727" s="191"/>
      <c r="X727" s="191"/>
      <c r="Y727" s="191"/>
      <c r="Z727" s="191"/>
    </row>
    <row r="728" spans="1:26">
      <c r="A728" s="191"/>
      <c r="B728" s="191"/>
      <c r="C728" s="191"/>
      <c r="D728" s="191"/>
      <c r="E728" s="191"/>
      <c r="F728" s="191"/>
      <c r="G728" s="191"/>
      <c r="H728" s="191"/>
      <c r="I728" s="191"/>
      <c r="J728" s="191"/>
      <c r="K728" s="191"/>
      <c r="L728" s="191"/>
      <c r="M728" s="191"/>
      <c r="N728" s="191"/>
      <c r="O728" s="191"/>
      <c r="P728" s="191"/>
      <c r="Q728" s="191"/>
      <c r="R728" s="191"/>
      <c r="S728" s="191"/>
      <c r="T728" s="191"/>
      <c r="U728" s="191"/>
      <c r="V728" s="191"/>
      <c r="W728" s="191"/>
      <c r="X728" s="191"/>
      <c r="Y728" s="191"/>
      <c r="Z728" s="191"/>
    </row>
    <row r="729" spans="1:26">
      <c r="A729" s="191"/>
      <c r="B729" s="191"/>
      <c r="C729" s="191"/>
      <c r="D729" s="191"/>
      <c r="E729" s="191"/>
      <c r="F729" s="191"/>
      <c r="G729" s="191"/>
      <c r="H729" s="191"/>
      <c r="I729" s="191"/>
      <c r="J729" s="191"/>
      <c r="K729" s="191"/>
      <c r="L729" s="191"/>
      <c r="M729" s="191"/>
      <c r="N729" s="191"/>
      <c r="O729" s="191"/>
      <c r="P729" s="191"/>
      <c r="Q729" s="191"/>
      <c r="R729" s="191"/>
      <c r="S729" s="191"/>
      <c r="T729" s="191"/>
      <c r="U729" s="191"/>
      <c r="V729" s="191"/>
      <c r="W729" s="191"/>
      <c r="X729" s="191"/>
      <c r="Y729" s="191"/>
      <c r="Z729" s="191"/>
    </row>
    <row r="730" spans="1:26">
      <c r="A730" s="191"/>
      <c r="B730" s="191"/>
      <c r="C730" s="191"/>
      <c r="D730" s="191"/>
      <c r="E730" s="191"/>
      <c r="F730" s="191"/>
      <c r="G730" s="191"/>
      <c r="H730" s="191"/>
      <c r="I730" s="191"/>
      <c r="J730" s="191"/>
      <c r="K730" s="191"/>
      <c r="L730" s="191"/>
      <c r="M730" s="191"/>
      <c r="N730" s="191"/>
      <c r="O730" s="191"/>
      <c r="P730" s="191"/>
      <c r="Q730" s="191"/>
      <c r="R730" s="191"/>
      <c r="S730" s="191"/>
      <c r="T730" s="191"/>
      <c r="U730" s="191"/>
      <c r="V730" s="191"/>
      <c r="W730" s="191"/>
      <c r="X730" s="191"/>
      <c r="Y730" s="191"/>
      <c r="Z730" s="191"/>
    </row>
    <row r="731" spans="1:26">
      <c r="A731" s="191"/>
      <c r="B731" s="191"/>
      <c r="C731" s="191"/>
      <c r="D731" s="191"/>
      <c r="E731" s="191"/>
      <c r="F731" s="191"/>
      <c r="G731" s="191"/>
      <c r="H731" s="191"/>
      <c r="I731" s="191"/>
      <c r="J731" s="191"/>
      <c r="K731" s="191"/>
      <c r="L731" s="191"/>
      <c r="M731" s="191"/>
      <c r="N731" s="191"/>
      <c r="O731" s="191"/>
      <c r="P731" s="191"/>
      <c r="Q731" s="191"/>
      <c r="R731" s="191"/>
      <c r="S731" s="191"/>
      <c r="T731" s="191"/>
      <c r="U731" s="191"/>
      <c r="V731" s="191"/>
      <c r="W731" s="191"/>
      <c r="X731" s="191"/>
      <c r="Y731" s="191"/>
      <c r="Z731" s="191"/>
    </row>
    <row r="732" spans="1:26">
      <c r="A732" s="191"/>
      <c r="B732" s="191"/>
      <c r="C732" s="191"/>
      <c r="D732" s="191"/>
      <c r="E732" s="191"/>
      <c r="F732" s="191"/>
      <c r="G732" s="191"/>
      <c r="H732" s="191"/>
      <c r="I732" s="191"/>
      <c r="J732" s="191"/>
      <c r="K732" s="191"/>
      <c r="L732" s="191"/>
      <c r="M732" s="191"/>
      <c r="N732" s="191"/>
      <c r="O732" s="191"/>
      <c r="P732" s="191"/>
      <c r="Q732" s="191"/>
      <c r="R732" s="191"/>
      <c r="S732" s="191"/>
      <c r="T732" s="191"/>
      <c r="U732" s="191"/>
      <c r="V732" s="191"/>
      <c r="W732" s="191"/>
      <c r="X732" s="191"/>
      <c r="Y732" s="191"/>
      <c r="Z732" s="191"/>
    </row>
    <row r="733" spans="1:26">
      <c r="A733" s="191"/>
      <c r="B733" s="191"/>
      <c r="C733" s="191"/>
      <c r="D733" s="191"/>
      <c r="E733" s="191"/>
      <c r="F733" s="191"/>
      <c r="G733" s="191"/>
      <c r="H733" s="191"/>
      <c r="I733" s="191"/>
      <c r="J733" s="191"/>
      <c r="K733" s="191"/>
      <c r="L733" s="191"/>
      <c r="M733" s="191"/>
      <c r="N733" s="191"/>
      <c r="O733" s="191"/>
      <c r="P733" s="191"/>
      <c r="Q733" s="191"/>
      <c r="R733" s="191"/>
      <c r="S733" s="191"/>
      <c r="T733" s="191"/>
      <c r="U733" s="191"/>
      <c r="V733" s="191"/>
      <c r="W733" s="191"/>
      <c r="X733" s="191"/>
      <c r="Y733" s="191"/>
      <c r="Z733" s="191"/>
    </row>
    <row r="734" spans="1:26">
      <c r="A734" s="191"/>
      <c r="B734" s="191"/>
      <c r="C734" s="191"/>
      <c r="D734" s="191"/>
      <c r="E734" s="191"/>
      <c r="F734" s="191"/>
      <c r="G734" s="191"/>
      <c r="H734" s="191"/>
      <c r="I734" s="191"/>
      <c r="J734" s="191"/>
      <c r="K734" s="191"/>
      <c r="L734" s="191"/>
      <c r="M734" s="191"/>
      <c r="N734" s="191"/>
      <c r="O734" s="191"/>
      <c r="P734" s="191"/>
      <c r="Q734" s="191"/>
      <c r="R734" s="191"/>
      <c r="S734" s="191"/>
      <c r="T734" s="191"/>
      <c r="U734" s="191"/>
      <c r="V734" s="191"/>
      <c r="W734" s="191"/>
      <c r="X734" s="191"/>
      <c r="Y734" s="191"/>
      <c r="Z734" s="191"/>
    </row>
    <row r="735" spans="1:26">
      <c r="A735" s="191"/>
      <c r="B735" s="191"/>
      <c r="C735" s="191"/>
      <c r="D735" s="191"/>
      <c r="E735" s="191"/>
      <c r="F735" s="191"/>
      <c r="G735" s="191"/>
      <c r="H735" s="191"/>
      <c r="I735" s="191"/>
      <c r="J735" s="191"/>
      <c r="K735" s="191"/>
      <c r="L735" s="191"/>
      <c r="M735" s="191"/>
      <c r="N735" s="191"/>
      <c r="O735" s="191"/>
      <c r="P735" s="191"/>
      <c r="Q735" s="191"/>
      <c r="R735" s="191"/>
      <c r="S735" s="191"/>
      <c r="T735" s="191"/>
      <c r="U735" s="191"/>
      <c r="V735" s="191"/>
      <c r="W735" s="191"/>
      <c r="X735" s="191"/>
      <c r="Y735" s="191"/>
      <c r="Z735" s="191"/>
    </row>
    <row r="736" spans="1:26">
      <c r="A736" s="191"/>
      <c r="B736" s="191"/>
      <c r="C736" s="191"/>
      <c r="D736" s="191"/>
      <c r="E736" s="191"/>
      <c r="F736" s="191"/>
      <c r="G736" s="191"/>
      <c r="H736" s="191"/>
      <c r="I736" s="191"/>
      <c r="J736" s="191"/>
      <c r="K736" s="191"/>
      <c r="L736" s="191"/>
      <c r="M736" s="191"/>
      <c r="N736" s="191"/>
      <c r="O736" s="191"/>
      <c r="P736" s="191"/>
      <c r="Q736" s="191"/>
      <c r="R736" s="191"/>
      <c r="S736" s="191"/>
      <c r="T736" s="191"/>
      <c r="U736" s="191"/>
      <c r="V736" s="191"/>
      <c r="W736" s="191"/>
      <c r="X736" s="191"/>
      <c r="Y736" s="191"/>
      <c r="Z736" s="191"/>
    </row>
    <row r="737" spans="1:26">
      <c r="A737" s="191"/>
      <c r="B737" s="191"/>
      <c r="C737" s="191"/>
      <c r="D737" s="191"/>
      <c r="E737" s="191"/>
      <c r="F737" s="191"/>
      <c r="G737" s="191"/>
      <c r="H737" s="191"/>
      <c r="I737" s="191"/>
      <c r="J737" s="191"/>
      <c r="K737" s="191"/>
      <c r="L737" s="191"/>
      <c r="M737" s="191"/>
      <c r="N737" s="191"/>
      <c r="O737" s="191"/>
      <c r="P737" s="191"/>
      <c r="Q737" s="191"/>
      <c r="R737" s="191"/>
      <c r="S737" s="191"/>
      <c r="T737" s="191"/>
      <c r="U737" s="191"/>
      <c r="V737" s="191"/>
      <c r="W737" s="191"/>
      <c r="X737" s="191"/>
      <c r="Y737" s="191"/>
      <c r="Z737" s="191"/>
    </row>
    <row r="738" spans="1:26">
      <c r="A738" s="191"/>
      <c r="B738" s="191"/>
      <c r="C738" s="191"/>
      <c r="D738" s="191"/>
      <c r="E738" s="191"/>
      <c r="F738" s="191"/>
      <c r="G738" s="191"/>
      <c r="H738" s="191"/>
      <c r="I738" s="191"/>
      <c r="J738" s="191"/>
      <c r="K738" s="191"/>
      <c r="L738" s="191"/>
      <c r="M738" s="191"/>
      <c r="N738" s="191"/>
      <c r="O738" s="191"/>
      <c r="P738" s="191"/>
      <c r="Q738" s="191"/>
      <c r="R738" s="191"/>
      <c r="S738" s="191"/>
      <c r="T738" s="191"/>
      <c r="U738" s="191"/>
      <c r="V738" s="191"/>
      <c r="W738" s="191"/>
      <c r="X738" s="191"/>
      <c r="Y738" s="191"/>
      <c r="Z738" s="191"/>
    </row>
    <row r="739" spans="1:26">
      <c r="A739" s="191"/>
      <c r="B739" s="191"/>
      <c r="C739" s="191"/>
      <c r="D739" s="191"/>
      <c r="E739" s="191"/>
      <c r="F739" s="191"/>
      <c r="G739" s="191"/>
      <c r="H739" s="191"/>
      <c r="I739" s="191"/>
      <c r="J739" s="191"/>
      <c r="K739" s="191"/>
      <c r="L739" s="191"/>
      <c r="M739" s="191"/>
      <c r="N739" s="191"/>
      <c r="O739" s="191"/>
      <c r="P739" s="191"/>
      <c r="Q739" s="191"/>
      <c r="R739" s="191"/>
      <c r="S739" s="191"/>
      <c r="T739" s="191"/>
      <c r="U739" s="191"/>
      <c r="V739" s="191"/>
      <c r="W739" s="191"/>
      <c r="X739" s="191"/>
      <c r="Y739" s="191"/>
      <c r="Z739" s="191"/>
    </row>
    <row r="740" spans="1:26">
      <c r="A740" s="191"/>
      <c r="B740" s="191"/>
      <c r="C740" s="191"/>
      <c r="D740" s="191"/>
      <c r="E740" s="191"/>
      <c r="F740" s="191"/>
      <c r="G740" s="191"/>
      <c r="H740" s="191"/>
      <c r="I740" s="191"/>
      <c r="J740" s="191"/>
      <c r="K740" s="191"/>
      <c r="L740" s="191"/>
      <c r="M740" s="191"/>
      <c r="N740" s="191"/>
      <c r="O740" s="191"/>
      <c r="P740" s="191"/>
      <c r="Q740" s="191"/>
      <c r="R740" s="191"/>
      <c r="S740" s="191"/>
      <c r="T740" s="191"/>
      <c r="U740" s="191"/>
      <c r="V740" s="191"/>
      <c r="W740" s="191"/>
      <c r="X740" s="191"/>
      <c r="Y740" s="191"/>
      <c r="Z740" s="191"/>
    </row>
    <row r="741" spans="1:26">
      <c r="A741" s="191"/>
      <c r="B741" s="191"/>
      <c r="C741" s="191"/>
      <c r="D741" s="191"/>
      <c r="E741" s="191"/>
      <c r="F741" s="191"/>
      <c r="G741" s="191"/>
      <c r="H741" s="191"/>
      <c r="I741" s="191"/>
      <c r="J741" s="191"/>
      <c r="K741" s="191"/>
      <c r="L741" s="191"/>
      <c r="M741" s="191"/>
      <c r="N741" s="191"/>
      <c r="O741" s="191"/>
      <c r="P741" s="191"/>
      <c r="Q741" s="191"/>
      <c r="R741" s="191"/>
      <c r="S741" s="191"/>
      <c r="T741" s="191"/>
      <c r="U741" s="191"/>
      <c r="V741" s="191"/>
      <c r="W741" s="191"/>
      <c r="X741" s="191"/>
      <c r="Y741" s="191"/>
      <c r="Z741" s="191"/>
    </row>
    <row r="742" spans="1:26">
      <c r="A742" s="191"/>
      <c r="B742" s="191"/>
      <c r="C742" s="191"/>
      <c r="D742" s="191"/>
      <c r="E742" s="191"/>
      <c r="F742" s="191"/>
      <c r="G742" s="191"/>
      <c r="H742" s="191"/>
      <c r="I742" s="191"/>
      <c r="J742" s="191"/>
      <c r="K742" s="191"/>
      <c r="L742" s="191"/>
      <c r="M742" s="191"/>
      <c r="N742" s="191"/>
      <c r="O742" s="191"/>
      <c r="P742" s="191"/>
      <c r="Q742" s="191"/>
      <c r="R742" s="191"/>
      <c r="S742" s="191"/>
      <c r="T742" s="191"/>
      <c r="U742" s="191"/>
      <c r="V742" s="191"/>
      <c r="W742" s="191"/>
      <c r="X742" s="191"/>
      <c r="Y742" s="191"/>
      <c r="Z742" s="191"/>
    </row>
    <row r="743" spans="1:26">
      <c r="A743" s="191"/>
      <c r="B743" s="191"/>
      <c r="C743" s="191"/>
      <c r="D743" s="191"/>
      <c r="E743" s="191"/>
      <c r="F743" s="191"/>
      <c r="G743" s="191"/>
      <c r="H743" s="191"/>
      <c r="I743" s="191"/>
      <c r="J743" s="191"/>
      <c r="K743" s="191"/>
      <c r="L743" s="191"/>
      <c r="M743" s="191"/>
      <c r="N743" s="191"/>
      <c r="O743" s="191"/>
      <c r="P743" s="191"/>
      <c r="Q743" s="191"/>
      <c r="R743" s="191"/>
      <c r="S743" s="191"/>
      <c r="T743" s="191"/>
      <c r="U743" s="191"/>
      <c r="V743" s="191"/>
      <c r="W743" s="191"/>
      <c r="X743" s="191"/>
      <c r="Y743" s="191"/>
      <c r="Z743" s="191"/>
    </row>
    <row r="744" spans="1:26">
      <c r="A744" s="191"/>
      <c r="B744" s="191"/>
      <c r="C744" s="191"/>
      <c r="D744" s="191"/>
      <c r="E744" s="191"/>
      <c r="F744" s="191"/>
      <c r="G744" s="191"/>
      <c r="H744" s="191"/>
      <c r="I744" s="191"/>
      <c r="J744" s="191"/>
      <c r="K744" s="191"/>
      <c r="L744" s="191"/>
      <c r="M744" s="191"/>
      <c r="N744" s="191"/>
      <c r="O744" s="191"/>
      <c r="P744" s="191"/>
      <c r="Q744" s="191"/>
      <c r="R744" s="191"/>
      <c r="S744" s="191"/>
      <c r="T744" s="191"/>
      <c r="U744" s="191"/>
      <c r="V744" s="191"/>
      <c r="W744" s="191"/>
      <c r="X744" s="191"/>
      <c r="Y744" s="191"/>
      <c r="Z744" s="191"/>
    </row>
    <row r="745" spans="1:26">
      <c r="A745" s="191"/>
      <c r="B745" s="191"/>
      <c r="C745" s="191"/>
      <c r="D745" s="191"/>
      <c r="E745" s="191"/>
      <c r="F745" s="191"/>
      <c r="G745" s="191"/>
      <c r="H745" s="191"/>
      <c r="I745" s="191"/>
      <c r="J745" s="191"/>
      <c r="K745" s="191"/>
      <c r="L745" s="191"/>
      <c r="M745" s="191"/>
      <c r="N745" s="191"/>
      <c r="O745" s="191"/>
      <c r="P745" s="191"/>
      <c r="Q745" s="191"/>
      <c r="R745" s="191"/>
      <c r="S745" s="191"/>
      <c r="T745" s="191"/>
      <c r="U745" s="191"/>
      <c r="V745" s="191"/>
      <c r="W745" s="191"/>
      <c r="X745" s="191"/>
      <c r="Y745" s="191"/>
      <c r="Z745" s="191"/>
    </row>
    <row r="746" spans="1:26">
      <c r="A746" s="191"/>
      <c r="B746" s="191"/>
      <c r="C746" s="191"/>
      <c r="D746" s="191"/>
      <c r="E746" s="191"/>
      <c r="F746" s="191"/>
      <c r="G746" s="191"/>
      <c r="H746" s="191"/>
      <c r="I746" s="191"/>
      <c r="J746" s="191"/>
      <c r="K746" s="191"/>
      <c r="L746" s="191"/>
      <c r="M746" s="191"/>
      <c r="N746" s="191"/>
      <c r="O746" s="191"/>
      <c r="P746" s="191"/>
      <c r="Q746" s="191"/>
      <c r="R746" s="191"/>
      <c r="S746" s="191"/>
      <c r="T746" s="191"/>
      <c r="U746" s="191"/>
      <c r="V746" s="191"/>
      <c r="W746" s="191"/>
      <c r="X746" s="191"/>
      <c r="Y746" s="191"/>
      <c r="Z746" s="191"/>
    </row>
    <row r="747" spans="1:26">
      <c r="A747" s="191"/>
      <c r="B747" s="191"/>
      <c r="C747" s="191"/>
      <c r="D747" s="191"/>
      <c r="E747" s="191"/>
      <c r="F747" s="191"/>
      <c r="G747" s="191"/>
      <c r="H747" s="191"/>
      <c r="I747" s="191"/>
      <c r="J747" s="191"/>
      <c r="K747" s="191"/>
      <c r="L747" s="191"/>
      <c r="M747" s="191"/>
      <c r="N747" s="191"/>
      <c r="O747" s="191"/>
      <c r="P747" s="191"/>
      <c r="Q747" s="191"/>
      <c r="R747" s="191"/>
      <c r="S747" s="191"/>
      <c r="T747" s="191"/>
      <c r="U747" s="191"/>
      <c r="V747" s="191"/>
      <c r="W747" s="191"/>
      <c r="X747" s="191"/>
      <c r="Y747" s="191"/>
      <c r="Z747" s="191"/>
    </row>
    <row r="748" spans="1:26">
      <c r="A748" s="191"/>
      <c r="B748" s="191"/>
      <c r="C748" s="191"/>
      <c r="D748" s="191"/>
      <c r="E748" s="191"/>
      <c r="F748" s="191"/>
      <c r="G748" s="191"/>
      <c r="H748" s="191"/>
      <c r="I748" s="191"/>
      <c r="J748" s="191"/>
      <c r="K748" s="191"/>
      <c r="L748" s="191"/>
      <c r="M748" s="191"/>
      <c r="N748" s="191"/>
      <c r="O748" s="191"/>
      <c r="P748" s="191"/>
      <c r="Q748" s="191"/>
      <c r="R748" s="191"/>
      <c r="S748" s="191"/>
      <c r="T748" s="191"/>
      <c r="U748" s="191"/>
      <c r="V748" s="191"/>
      <c r="W748" s="191"/>
      <c r="X748" s="191"/>
      <c r="Y748" s="191"/>
      <c r="Z748" s="191"/>
    </row>
    <row r="749" spans="1:26">
      <c r="A749" s="191"/>
      <c r="B749" s="191"/>
      <c r="C749" s="191"/>
      <c r="D749" s="191"/>
      <c r="E749" s="191"/>
      <c r="F749" s="191"/>
      <c r="G749" s="191"/>
      <c r="H749" s="191"/>
      <c r="I749" s="191"/>
      <c r="J749" s="191"/>
      <c r="K749" s="191"/>
      <c r="L749" s="191"/>
      <c r="M749" s="191"/>
      <c r="N749" s="191"/>
      <c r="O749" s="191"/>
      <c r="P749" s="191"/>
      <c r="Q749" s="191"/>
      <c r="R749" s="191"/>
      <c r="S749" s="191"/>
      <c r="T749" s="191"/>
      <c r="U749" s="191"/>
      <c r="V749" s="191"/>
      <c r="W749" s="191"/>
      <c r="X749" s="191"/>
      <c r="Y749" s="191"/>
      <c r="Z749" s="191"/>
    </row>
    <row r="750" spans="1:26">
      <c r="A750" s="191"/>
      <c r="B750" s="191"/>
      <c r="C750" s="191"/>
      <c r="D750" s="191"/>
      <c r="E750" s="191"/>
      <c r="F750" s="191"/>
      <c r="G750" s="191"/>
      <c r="H750" s="191"/>
      <c r="I750" s="191"/>
      <c r="J750" s="191"/>
      <c r="K750" s="191"/>
      <c r="L750" s="191"/>
      <c r="M750" s="191"/>
      <c r="N750" s="191"/>
      <c r="O750" s="191"/>
      <c r="P750" s="191"/>
      <c r="Q750" s="191"/>
      <c r="R750" s="191"/>
      <c r="S750" s="191"/>
      <c r="T750" s="191"/>
      <c r="U750" s="191"/>
      <c r="V750" s="191"/>
      <c r="W750" s="191"/>
      <c r="X750" s="191"/>
      <c r="Y750" s="191"/>
      <c r="Z750" s="191"/>
    </row>
    <row r="751" spans="1:26">
      <c r="A751" s="191"/>
      <c r="B751" s="191"/>
      <c r="C751" s="191"/>
      <c r="D751" s="191"/>
      <c r="E751" s="191"/>
      <c r="F751" s="191"/>
      <c r="G751" s="191"/>
      <c r="H751" s="191"/>
      <c r="I751" s="191"/>
      <c r="J751" s="191"/>
      <c r="K751" s="191"/>
      <c r="L751" s="191"/>
      <c r="M751" s="191"/>
      <c r="N751" s="191"/>
      <c r="O751" s="191"/>
      <c r="P751" s="191"/>
      <c r="Q751" s="191"/>
      <c r="R751" s="191"/>
      <c r="S751" s="191"/>
      <c r="T751" s="191"/>
      <c r="U751" s="191"/>
      <c r="V751" s="191"/>
      <c r="W751" s="191"/>
      <c r="X751" s="191"/>
      <c r="Y751" s="191"/>
      <c r="Z751" s="191"/>
    </row>
    <row r="752" spans="1:26">
      <c r="A752" s="191"/>
      <c r="B752" s="191"/>
      <c r="C752" s="191"/>
      <c r="D752" s="191"/>
      <c r="E752" s="191"/>
      <c r="F752" s="191"/>
      <c r="G752" s="191"/>
      <c r="H752" s="191"/>
      <c r="I752" s="191"/>
      <c r="J752" s="191"/>
      <c r="K752" s="191"/>
      <c r="L752" s="191"/>
      <c r="M752" s="191"/>
      <c r="N752" s="191"/>
      <c r="O752" s="191"/>
      <c r="P752" s="191"/>
      <c r="Q752" s="191"/>
      <c r="R752" s="191"/>
      <c r="S752" s="191"/>
      <c r="T752" s="191"/>
      <c r="U752" s="191"/>
      <c r="V752" s="191"/>
      <c r="W752" s="191"/>
      <c r="X752" s="191"/>
      <c r="Y752" s="191"/>
      <c r="Z752" s="191"/>
    </row>
    <row r="753" spans="1:26">
      <c r="A753" s="191"/>
      <c r="B753" s="191"/>
      <c r="C753" s="191"/>
      <c r="D753" s="191"/>
      <c r="E753" s="191"/>
      <c r="F753" s="191"/>
      <c r="G753" s="191"/>
      <c r="H753" s="191"/>
      <c r="I753" s="191"/>
      <c r="J753" s="191"/>
      <c r="K753" s="191"/>
      <c r="L753" s="191"/>
      <c r="M753" s="191"/>
      <c r="N753" s="191"/>
      <c r="O753" s="191"/>
      <c r="P753" s="191"/>
      <c r="Q753" s="191"/>
      <c r="R753" s="191"/>
      <c r="S753" s="191"/>
      <c r="T753" s="191"/>
      <c r="U753" s="191"/>
      <c r="V753" s="191"/>
      <c r="W753" s="191"/>
      <c r="X753" s="191"/>
      <c r="Y753" s="191"/>
      <c r="Z753" s="191"/>
    </row>
    <row r="754" spans="1:26">
      <c r="A754" s="191"/>
      <c r="B754" s="191"/>
      <c r="C754" s="191"/>
      <c r="D754" s="191"/>
      <c r="E754" s="191"/>
      <c r="F754" s="191"/>
      <c r="G754" s="191"/>
      <c r="H754" s="191"/>
      <c r="I754" s="191"/>
      <c r="J754" s="191"/>
      <c r="K754" s="191"/>
      <c r="L754" s="191"/>
      <c r="M754" s="191"/>
      <c r="N754" s="191"/>
      <c r="O754" s="191"/>
      <c r="P754" s="191"/>
      <c r="Q754" s="191"/>
      <c r="R754" s="191"/>
      <c r="S754" s="191"/>
      <c r="T754" s="191"/>
      <c r="U754" s="191"/>
      <c r="V754" s="191"/>
      <c r="W754" s="191"/>
      <c r="X754" s="191"/>
      <c r="Y754" s="191"/>
      <c r="Z754" s="191"/>
    </row>
    <row r="755" spans="1:26">
      <c r="A755" s="191"/>
      <c r="B755" s="191"/>
      <c r="C755" s="191"/>
      <c r="D755" s="191"/>
      <c r="E755" s="191"/>
      <c r="F755" s="191"/>
      <c r="G755" s="191"/>
      <c r="H755" s="191"/>
      <c r="I755" s="191"/>
      <c r="J755" s="191"/>
      <c r="K755" s="191"/>
      <c r="L755" s="191"/>
      <c r="M755" s="191"/>
      <c r="N755" s="191"/>
      <c r="O755" s="191"/>
      <c r="P755" s="191"/>
      <c r="Q755" s="191"/>
      <c r="R755" s="191"/>
      <c r="S755" s="191"/>
      <c r="T755" s="191"/>
      <c r="U755" s="191"/>
      <c r="V755" s="191"/>
      <c r="W755" s="191"/>
      <c r="X755" s="191"/>
      <c r="Y755" s="191"/>
      <c r="Z755" s="191"/>
    </row>
    <row r="756" spans="1:26">
      <c r="A756" s="191"/>
      <c r="B756" s="191"/>
      <c r="C756" s="191"/>
      <c r="D756" s="191"/>
      <c r="E756" s="191"/>
      <c r="F756" s="191"/>
      <c r="G756" s="191"/>
      <c r="H756" s="191"/>
      <c r="I756" s="191"/>
      <c r="J756" s="191"/>
      <c r="K756" s="191"/>
      <c r="L756" s="191"/>
      <c r="M756" s="191"/>
      <c r="N756" s="191"/>
      <c r="O756" s="191"/>
      <c r="P756" s="191"/>
      <c r="Q756" s="191"/>
      <c r="R756" s="191"/>
      <c r="S756" s="191"/>
      <c r="T756" s="191"/>
      <c r="U756" s="191"/>
      <c r="V756" s="191"/>
      <c r="W756" s="191"/>
      <c r="X756" s="191"/>
      <c r="Y756" s="191"/>
      <c r="Z756" s="191"/>
    </row>
    <row r="757" spans="1:26">
      <c r="A757" s="191"/>
      <c r="B757" s="191"/>
      <c r="C757" s="191"/>
      <c r="D757" s="191"/>
      <c r="E757" s="191"/>
      <c r="F757" s="191"/>
      <c r="G757" s="191"/>
      <c r="H757" s="191"/>
      <c r="I757" s="191"/>
      <c r="J757" s="191"/>
      <c r="K757" s="191"/>
      <c r="L757" s="191"/>
      <c r="M757" s="191"/>
      <c r="N757" s="191"/>
      <c r="O757" s="191"/>
      <c r="P757" s="191"/>
      <c r="Q757" s="191"/>
      <c r="R757" s="191"/>
      <c r="S757" s="191"/>
      <c r="T757" s="191"/>
      <c r="U757" s="191"/>
      <c r="V757" s="191"/>
      <c r="W757" s="191"/>
      <c r="X757" s="191"/>
      <c r="Y757" s="191"/>
      <c r="Z757" s="191"/>
    </row>
    <row r="758" spans="1:26">
      <c r="A758" s="191"/>
      <c r="B758" s="191"/>
      <c r="C758" s="191"/>
      <c r="D758" s="191"/>
      <c r="E758" s="191"/>
      <c r="F758" s="191"/>
      <c r="G758" s="191"/>
      <c r="H758" s="191"/>
      <c r="I758" s="191"/>
      <c r="J758" s="191"/>
      <c r="K758" s="191"/>
      <c r="L758" s="191"/>
      <c r="M758" s="191"/>
      <c r="N758" s="191"/>
      <c r="O758" s="191"/>
      <c r="P758" s="191"/>
      <c r="Q758" s="191"/>
      <c r="R758" s="191"/>
      <c r="S758" s="191"/>
      <c r="T758" s="191"/>
      <c r="U758" s="191"/>
      <c r="V758" s="191"/>
      <c r="W758" s="191"/>
      <c r="X758" s="191"/>
      <c r="Y758" s="191"/>
      <c r="Z758" s="191"/>
    </row>
    <row r="759" spans="1:26">
      <c r="A759" s="191"/>
      <c r="B759" s="191"/>
      <c r="C759" s="191"/>
      <c r="D759" s="191"/>
      <c r="E759" s="191"/>
      <c r="F759" s="191"/>
      <c r="G759" s="191"/>
      <c r="H759" s="191"/>
      <c r="I759" s="191"/>
      <c r="J759" s="191"/>
      <c r="K759" s="191"/>
      <c r="L759" s="191"/>
      <c r="M759" s="191"/>
      <c r="N759" s="191"/>
      <c r="O759" s="191"/>
      <c r="P759" s="191"/>
      <c r="Q759" s="191"/>
      <c r="R759" s="191"/>
      <c r="S759" s="191"/>
      <c r="T759" s="191"/>
      <c r="U759" s="191"/>
      <c r="V759" s="191"/>
      <c r="W759" s="191"/>
      <c r="X759" s="191"/>
      <c r="Y759" s="191"/>
      <c r="Z759" s="191"/>
    </row>
    <row r="760" spans="1:26">
      <c r="A760" s="191"/>
      <c r="B760" s="191"/>
      <c r="C760" s="191"/>
      <c r="D760" s="191"/>
      <c r="E760" s="191"/>
      <c r="F760" s="191"/>
      <c r="G760" s="191"/>
      <c r="H760" s="191"/>
      <c r="I760" s="191"/>
      <c r="J760" s="191"/>
      <c r="K760" s="191"/>
      <c r="L760" s="191"/>
      <c r="M760" s="191"/>
      <c r="N760" s="191"/>
      <c r="O760" s="191"/>
      <c r="P760" s="191"/>
      <c r="Q760" s="191"/>
      <c r="R760" s="191"/>
      <c r="S760" s="191"/>
      <c r="T760" s="191"/>
      <c r="U760" s="191"/>
      <c r="V760" s="191"/>
      <c r="W760" s="191"/>
      <c r="X760" s="191"/>
      <c r="Y760" s="191"/>
      <c r="Z760" s="191"/>
    </row>
    <row r="761" spans="1:26">
      <c r="A761" s="191"/>
      <c r="B761" s="191"/>
      <c r="C761" s="191"/>
      <c r="D761" s="191"/>
      <c r="E761" s="191"/>
      <c r="F761" s="191"/>
      <c r="G761" s="191"/>
      <c r="H761" s="191"/>
      <c r="I761" s="191"/>
      <c r="J761" s="191"/>
      <c r="K761" s="191"/>
      <c r="L761" s="191"/>
      <c r="M761" s="191"/>
      <c r="N761" s="191"/>
      <c r="O761" s="191"/>
      <c r="P761" s="191"/>
      <c r="Q761" s="191"/>
      <c r="R761" s="191"/>
      <c r="S761" s="191"/>
      <c r="T761" s="191"/>
      <c r="U761" s="191"/>
      <c r="V761" s="191"/>
      <c r="W761" s="191"/>
      <c r="X761" s="191"/>
      <c r="Y761" s="191"/>
      <c r="Z761" s="191"/>
    </row>
    <row r="762" spans="1:26">
      <c r="A762" s="191"/>
      <c r="B762" s="191"/>
      <c r="C762" s="191"/>
      <c r="D762" s="191"/>
      <c r="E762" s="191"/>
      <c r="F762" s="191"/>
      <c r="G762" s="191"/>
      <c r="H762" s="191"/>
      <c r="I762" s="191"/>
      <c r="J762" s="191"/>
      <c r="K762" s="191"/>
      <c r="L762" s="191"/>
      <c r="M762" s="191"/>
      <c r="N762" s="191"/>
      <c r="O762" s="191"/>
      <c r="P762" s="191"/>
      <c r="Q762" s="191"/>
      <c r="R762" s="191"/>
      <c r="S762" s="191"/>
      <c r="T762" s="191"/>
      <c r="U762" s="191"/>
      <c r="V762" s="191"/>
      <c r="W762" s="191"/>
      <c r="X762" s="191"/>
      <c r="Y762" s="191"/>
      <c r="Z762" s="191"/>
    </row>
    <row r="763" spans="1:26">
      <c r="A763" s="191"/>
      <c r="B763" s="191"/>
      <c r="C763" s="191"/>
      <c r="D763" s="191"/>
      <c r="E763" s="191"/>
      <c r="F763" s="191"/>
      <c r="G763" s="191"/>
      <c r="H763" s="191"/>
      <c r="I763" s="191"/>
      <c r="J763" s="191"/>
      <c r="K763" s="191"/>
      <c r="L763" s="191"/>
      <c r="M763" s="191"/>
      <c r="N763" s="191"/>
      <c r="O763" s="191"/>
      <c r="P763" s="191"/>
      <c r="Q763" s="191"/>
      <c r="R763" s="191"/>
      <c r="S763" s="191"/>
      <c r="T763" s="191"/>
      <c r="U763" s="191"/>
      <c r="V763" s="191"/>
      <c r="W763" s="191"/>
      <c r="X763" s="191"/>
      <c r="Y763" s="191"/>
      <c r="Z763" s="191"/>
    </row>
    <row r="764" spans="1:26">
      <c r="A764" s="191"/>
      <c r="B764" s="191"/>
      <c r="C764" s="191"/>
      <c r="D764" s="191"/>
      <c r="E764" s="191"/>
      <c r="F764" s="191"/>
      <c r="G764" s="191"/>
      <c r="H764" s="191"/>
      <c r="I764" s="191"/>
      <c r="J764" s="191"/>
      <c r="K764" s="191"/>
      <c r="L764" s="191"/>
      <c r="M764" s="191"/>
      <c r="N764" s="191"/>
      <c r="O764" s="191"/>
      <c r="P764" s="191"/>
      <c r="Q764" s="191"/>
      <c r="R764" s="191"/>
      <c r="S764" s="191"/>
      <c r="T764" s="191"/>
      <c r="U764" s="191"/>
      <c r="V764" s="191"/>
      <c r="W764" s="191"/>
      <c r="X764" s="191"/>
      <c r="Y764" s="191"/>
      <c r="Z764" s="191"/>
    </row>
    <row r="765" spans="1:26">
      <c r="A765" s="191"/>
      <c r="B765" s="191"/>
      <c r="C765" s="191"/>
      <c r="D765" s="191"/>
      <c r="E765" s="191"/>
      <c r="F765" s="191"/>
      <c r="G765" s="191"/>
      <c r="H765" s="191"/>
      <c r="I765" s="191"/>
      <c r="J765" s="191"/>
      <c r="K765" s="191"/>
      <c r="L765" s="191"/>
      <c r="M765" s="191"/>
      <c r="N765" s="191"/>
      <c r="O765" s="191"/>
      <c r="P765" s="191"/>
      <c r="Q765" s="191"/>
      <c r="R765" s="191"/>
      <c r="S765" s="191"/>
      <c r="T765" s="191"/>
      <c r="U765" s="191"/>
      <c r="V765" s="191"/>
      <c r="W765" s="191"/>
      <c r="X765" s="191"/>
      <c r="Y765" s="191"/>
      <c r="Z765" s="191"/>
    </row>
    <row r="766" spans="1:26">
      <c r="A766" s="191"/>
      <c r="B766" s="191"/>
      <c r="C766" s="191"/>
      <c r="D766" s="191"/>
      <c r="E766" s="191"/>
      <c r="F766" s="191"/>
      <c r="G766" s="191"/>
      <c r="H766" s="191"/>
      <c r="I766" s="191"/>
      <c r="J766" s="191"/>
      <c r="K766" s="191"/>
      <c r="L766" s="191"/>
      <c r="M766" s="191"/>
      <c r="N766" s="191"/>
      <c r="O766" s="191"/>
      <c r="P766" s="191"/>
      <c r="Q766" s="191"/>
      <c r="R766" s="191"/>
      <c r="S766" s="191"/>
      <c r="T766" s="191"/>
      <c r="U766" s="191"/>
      <c r="V766" s="191"/>
      <c r="W766" s="191"/>
      <c r="X766" s="191"/>
      <c r="Y766" s="191"/>
      <c r="Z766" s="191"/>
    </row>
    <row r="767" spans="1:26">
      <c r="A767" s="191"/>
      <c r="B767" s="191"/>
      <c r="C767" s="191"/>
      <c r="D767" s="191"/>
      <c r="E767" s="191"/>
      <c r="F767" s="191"/>
      <c r="G767" s="191"/>
      <c r="H767" s="191"/>
      <c r="I767" s="191"/>
      <c r="J767" s="191"/>
      <c r="K767" s="191"/>
      <c r="L767" s="191"/>
      <c r="M767" s="191"/>
      <c r="N767" s="191"/>
      <c r="O767" s="191"/>
      <c r="P767" s="191"/>
      <c r="Q767" s="191"/>
      <c r="R767" s="191"/>
      <c r="S767" s="191"/>
      <c r="T767" s="191"/>
      <c r="U767" s="191"/>
      <c r="V767" s="191"/>
      <c r="W767" s="191"/>
      <c r="X767" s="191"/>
      <c r="Y767" s="191"/>
      <c r="Z767" s="191"/>
    </row>
    <row r="768" spans="1:26">
      <c r="A768" s="191"/>
      <c r="B768" s="191"/>
      <c r="C768" s="191"/>
      <c r="D768" s="191"/>
      <c r="E768" s="191"/>
      <c r="F768" s="191"/>
      <c r="G768" s="191"/>
      <c r="H768" s="191"/>
      <c r="I768" s="191"/>
      <c r="J768" s="191"/>
      <c r="K768" s="191"/>
      <c r="L768" s="191"/>
      <c r="M768" s="191"/>
      <c r="N768" s="191"/>
      <c r="O768" s="191"/>
      <c r="P768" s="191"/>
      <c r="Q768" s="191"/>
      <c r="R768" s="191"/>
      <c r="S768" s="191"/>
      <c r="T768" s="191"/>
      <c r="U768" s="191"/>
      <c r="V768" s="191"/>
      <c r="W768" s="191"/>
      <c r="X768" s="191"/>
      <c r="Y768" s="191"/>
      <c r="Z768" s="191"/>
    </row>
    <row r="769" spans="1:26">
      <c r="A769" s="191"/>
      <c r="B769" s="191"/>
      <c r="C769" s="191"/>
      <c r="D769" s="191"/>
      <c r="E769" s="191"/>
      <c r="F769" s="191"/>
      <c r="G769" s="191"/>
      <c r="H769" s="191"/>
      <c r="I769" s="191"/>
      <c r="J769" s="191"/>
      <c r="K769" s="191"/>
      <c r="L769" s="191"/>
      <c r="M769" s="191"/>
      <c r="N769" s="191"/>
      <c r="O769" s="191"/>
      <c r="P769" s="191"/>
      <c r="Q769" s="191"/>
      <c r="R769" s="191"/>
      <c r="S769" s="191"/>
      <c r="T769" s="191"/>
      <c r="U769" s="191"/>
      <c r="V769" s="191"/>
      <c r="W769" s="191"/>
      <c r="X769" s="191"/>
      <c r="Y769" s="191"/>
      <c r="Z769" s="191"/>
    </row>
    <row r="770" spans="1:26">
      <c r="A770" s="191"/>
      <c r="B770" s="191"/>
      <c r="C770" s="191"/>
      <c r="D770" s="191"/>
      <c r="E770" s="191"/>
      <c r="F770" s="191"/>
      <c r="G770" s="191"/>
      <c r="H770" s="191"/>
      <c r="I770" s="191"/>
      <c r="J770" s="191"/>
      <c r="K770" s="191"/>
      <c r="L770" s="191"/>
      <c r="M770" s="191"/>
      <c r="N770" s="191"/>
      <c r="O770" s="191"/>
      <c r="P770" s="191"/>
      <c r="Q770" s="191"/>
      <c r="R770" s="191"/>
      <c r="S770" s="191"/>
      <c r="T770" s="191"/>
      <c r="U770" s="191"/>
      <c r="V770" s="191"/>
      <c r="W770" s="191"/>
      <c r="X770" s="191"/>
      <c r="Y770" s="191"/>
      <c r="Z770" s="191"/>
    </row>
    <row r="771" spans="1:26">
      <c r="A771" s="191"/>
      <c r="B771" s="191"/>
      <c r="C771" s="191"/>
      <c r="D771" s="191"/>
      <c r="E771" s="191"/>
      <c r="F771" s="191"/>
      <c r="G771" s="191"/>
      <c r="H771" s="191"/>
      <c r="I771" s="191"/>
      <c r="J771" s="191"/>
      <c r="K771" s="191"/>
      <c r="L771" s="191"/>
      <c r="M771" s="191"/>
      <c r="N771" s="191"/>
      <c r="O771" s="191"/>
      <c r="P771" s="191"/>
      <c r="Q771" s="191"/>
      <c r="R771" s="191"/>
      <c r="S771" s="191"/>
      <c r="T771" s="191"/>
      <c r="U771" s="191"/>
      <c r="V771" s="191"/>
      <c r="W771" s="191"/>
      <c r="X771" s="191"/>
      <c r="Y771" s="191"/>
      <c r="Z771" s="191"/>
    </row>
    <row r="772" spans="1:26">
      <c r="A772" s="191"/>
      <c r="B772" s="191"/>
      <c r="C772" s="191"/>
      <c r="D772" s="191"/>
      <c r="E772" s="191"/>
      <c r="F772" s="191"/>
      <c r="G772" s="191"/>
      <c r="H772" s="191"/>
      <c r="I772" s="191"/>
      <c r="J772" s="191"/>
      <c r="K772" s="191"/>
      <c r="L772" s="191"/>
      <c r="M772" s="191"/>
      <c r="N772" s="191"/>
      <c r="O772" s="191"/>
      <c r="P772" s="191"/>
      <c r="Q772" s="191"/>
      <c r="R772" s="191"/>
      <c r="S772" s="191"/>
      <c r="T772" s="191"/>
      <c r="U772" s="191"/>
      <c r="V772" s="191"/>
      <c r="W772" s="191"/>
      <c r="X772" s="191"/>
      <c r="Y772" s="191"/>
      <c r="Z772" s="191"/>
    </row>
    <row r="773" spans="1:26">
      <c r="A773" s="191"/>
      <c r="B773" s="191"/>
      <c r="C773" s="191"/>
      <c r="D773" s="191"/>
      <c r="E773" s="191"/>
      <c r="F773" s="191"/>
      <c r="G773" s="191"/>
      <c r="H773" s="191"/>
      <c r="I773" s="191"/>
      <c r="J773" s="191"/>
      <c r="K773" s="191"/>
      <c r="L773" s="191"/>
      <c r="M773" s="191"/>
      <c r="N773" s="191"/>
      <c r="O773" s="191"/>
      <c r="P773" s="191"/>
      <c r="Q773" s="191"/>
      <c r="R773" s="191"/>
      <c r="S773" s="191"/>
      <c r="T773" s="191"/>
      <c r="U773" s="191"/>
      <c r="V773" s="191"/>
      <c r="W773" s="191"/>
      <c r="X773" s="191"/>
      <c r="Y773" s="191"/>
      <c r="Z773" s="191"/>
    </row>
    <row r="774" spans="1:26">
      <c r="A774" s="191"/>
      <c r="B774" s="191"/>
      <c r="C774" s="191"/>
      <c r="D774" s="191"/>
      <c r="E774" s="191"/>
      <c r="F774" s="191"/>
      <c r="G774" s="191"/>
      <c r="H774" s="191"/>
      <c r="I774" s="191"/>
      <c r="J774" s="191"/>
      <c r="K774" s="191"/>
      <c r="L774" s="191"/>
      <c r="M774" s="191"/>
      <c r="N774" s="191"/>
      <c r="O774" s="191"/>
      <c r="P774" s="191"/>
      <c r="Q774" s="191"/>
      <c r="R774" s="191"/>
      <c r="S774" s="191"/>
      <c r="T774" s="191"/>
      <c r="U774" s="191"/>
      <c r="V774" s="191"/>
      <c r="W774" s="191"/>
      <c r="X774" s="191"/>
      <c r="Y774" s="191"/>
      <c r="Z774" s="191"/>
    </row>
    <row r="775" spans="1:26">
      <c r="A775" s="191"/>
      <c r="B775" s="191"/>
      <c r="C775" s="191"/>
      <c r="D775" s="191"/>
      <c r="E775" s="191"/>
      <c r="F775" s="191"/>
      <c r="G775" s="191"/>
      <c r="H775" s="191"/>
      <c r="I775" s="191"/>
      <c r="J775" s="191"/>
      <c r="K775" s="191"/>
      <c r="L775" s="191"/>
      <c r="M775" s="191"/>
      <c r="N775" s="191"/>
      <c r="O775" s="191"/>
      <c r="P775" s="191"/>
      <c r="Q775" s="191"/>
      <c r="R775" s="191"/>
      <c r="S775" s="191"/>
      <c r="T775" s="191"/>
      <c r="U775" s="191"/>
      <c r="V775" s="191"/>
      <c r="W775" s="191"/>
      <c r="X775" s="191"/>
      <c r="Y775" s="191"/>
      <c r="Z775" s="191"/>
    </row>
    <row r="776" spans="1:26">
      <c r="A776" s="191"/>
      <c r="B776" s="191"/>
      <c r="C776" s="191"/>
      <c r="D776" s="191"/>
      <c r="E776" s="191"/>
      <c r="F776" s="191"/>
      <c r="G776" s="191"/>
      <c r="H776" s="191"/>
      <c r="I776" s="191"/>
      <c r="J776" s="191"/>
      <c r="K776" s="191"/>
      <c r="L776" s="191"/>
      <c r="M776" s="191"/>
      <c r="N776" s="191"/>
      <c r="O776" s="191"/>
      <c r="P776" s="191"/>
      <c r="Q776" s="191"/>
      <c r="R776" s="191"/>
      <c r="S776" s="191"/>
      <c r="T776" s="191"/>
      <c r="U776" s="191"/>
      <c r="V776" s="191"/>
      <c r="W776" s="191"/>
      <c r="X776" s="191"/>
      <c r="Y776" s="191"/>
      <c r="Z776" s="191"/>
    </row>
    <row r="777" spans="1:26">
      <c r="A777" s="191"/>
      <c r="B777" s="191"/>
      <c r="C777" s="191"/>
      <c r="D777" s="191"/>
      <c r="E777" s="191"/>
      <c r="F777" s="191"/>
      <c r="G777" s="191"/>
      <c r="H777" s="191"/>
      <c r="I777" s="191"/>
      <c r="J777" s="191"/>
      <c r="K777" s="191"/>
      <c r="L777" s="191"/>
      <c r="M777" s="191"/>
      <c r="N777" s="191"/>
      <c r="O777" s="191"/>
      <c r="P777" s="191"/>
      <c r="Q777" s="191"/>
      <c r="R777" s="191"/>
      <c r="S777" s="191"/>
      <c r="T777" s="191"/>
      <c r="U777" s="191"/>
      <c r="V777" s="191"/>
      <c r="W777" s="191"/>
      <c r="X777" s="191"/>
      <c r="Y777" s="191"/>
      <c r="Z777" s="191"/>
    </row>
    <row r="778" spans="1:26">
      <c r="A778" s="191"/>
      <c r="B778" s="191"/>
      <c r="C778" s="191"/>
      <c r="D778" s="191"/>
      <c r="E778" s="191"/>
      <c r="F778" s="191"/>
      <c r="G778" s="191"/>
      <c r="H778" s="191"/>
      <c r="I778" s="191"/>
      <c r="J778" s="191"/>
      <c r="K778" s="191"/>
      <c r="L778" s="191"/>
      <c r="M778" s="191"/>
      <c r="N778" s="191"/>
      <c r="O778" s="191"/>
      <c r="P778" s="191"/>
      <c r="Q778" s="191"/>
      <c r="R778" s="191"/>
      <c r="S778" s="191"/>
      <c r="T778" s="191"/>
      <c r="U778" s="191"/>
      <c r="V778" s="191"/>
      <c r="W778" s="191"/>
      <c r="X778" s="191"/>
      <c r="Y778" s="191"/>
      <c r="Z778" s="191"/>
    </row>
    <row r="779" spans="1:26">
      <c r="A779" s="191"/>
      <c r="B779" s="191"/>
      <c r="C779" s="191"/>
      <c r="D779" s="191"/>
      <c r="E779" s="191"/>
      <c r="F779" s="191"/>
      <c r="G779" s="191"/>
      <c r="H779" s="191"/>
      <c r="I779" s="191"/>
      <c r="J779" s="191"/>
      <c r="K779" s="191"/>
      <c r="L779" s="191"/>
      <c r="M779" s="191"/>
      <c r="N779" s="191"/>
      <c r="O779" s="191"/>
      <c r="P779" s="191"/>
      <c r="Q779" s="191"/>
      <c r="R779" s="191"/>
      <c r="S779" s="191"/>
      <c r="T779" s="191"/>
      <c r="U779" s="191"/>
      <c r="V779" s="191"/>
      <c r="W779" s="191"/>
      <c r="X779" s="191"/>
      <c r="Y779" s="191"/>
      <c r="Z779" s="191"/>
    </row>
    <row r="780" spans="1:26">
      <c r="A780" s="191"/>
      <c r="B780" s="191"/>
      <c r="C780" s="191"/>
      <c r="D780" s="191"/>
      <c r="E780" s="191"/>
      <c r="F780" s="191"/>
      <c r="G780" s="191"/>
      <c r="H780" s="191"/>
      <c r="I780" s="191"/>
      <c r="J780" s="191"/>
      <c r="K780" s="191"/>
      <c r="L780" s="191"/>
      <c r="M780" s="191"/>
      <c r="N780" s="191"/>
      <c r="O780" s="191"/>
      <c r="P780" s="191"/>
      <c r="Q780" s="191"/>
      <c r="R780" s="191"/>
      <c r="S780" s="191"/>
      <c r="T780" s="191"/>
      <c r="U780" s="191"/>
      <c r="V780" s="191"/>
      <c r="W780" s="191"/>
      <c r="X780" s="191"/>
      <c r="Y780" s="191"/>
      <c r="Z780" s="191"/>
    </row>
    <row r="781" spans="1:26">
      <c r="A781" s="191"/>
      <c r="B781" s="191"/>
      <c r="C781" s="191"/>
      <c r="D781" s="191"/>
      <c r="E781" s="191"/>
      <c r="F781" s="191"/>
      <c r="G781" s="191"/>
      <c r="H781" s="191"/>
      <c r="I781" s="191"/>
      <c r="J781" s="191"/>
      <c r="K781" s="191"/>
      <c r="L781" s="191"/>
      <c r="M781" s="191"/>
      <c r="N781" s="191"/>
      <c r="O781" s="191"/>
      <c r="P781" s="191"/>
      <c r="Q781" s="191"/>
      <c r="R781" s="191"/>
      <c r="S781" s="191"/>
      <c r="T781" s="191"/>
      <c r="U781" s="191"/>
      <c r="V781" s="191"/>
      <c r="W781" s="191"/>
      <c r="X781" s="191"/>
      <c r="Y781" s="191"/>
      <c r="Z781" s="191"/>
    </row>
    <row r="782" spans="1:26">
      <c r="A782" s="191"/>
      <c r="B782" s="191"/>
      <c r="C782" s="191"/>
      <c r="D782" s="191"/>
      <c r="E782" s="191"/>
      <c r="F782" s="191"/>
      <c r="G782" s="191"/>
      <c r="H782" s="191"/>
      <c r="I782" s="191"/>
      <c r="J782" s="191"/>
      <c r="K782" s="191"/>
      <c r="L782" s="191"/>
      <c r="M782" s="191"/>
      <c r="N782" s="191"/>
      <c r="O782" s="191"/>
      <c r="P782" s="191"/>
      <c r="Q782" s="191"/>
      <c r="R782" s="191"/>
      <c r="S782" s="191"/>
      <c r="T782" s="191"/>
      <c r="U782" s="191"/>
      <c r="V782" s="191"/>
      <c r="W782" s="191"/>
      <c r="X782" s="191"/>
      <c r="Y782" s="191"/>
      <c r="Z782" s="191"/>
    </row>
    <row r="783" spans="1:26">
      <c r="A783" s="191"/>
      <c r="B783" s="191"/>
      <c r="C783" s="191"/>
      <c r="D783" s="191"/>
      <c r="E783" s="191"/>
      <c r="F783" s="191"/>
      <c r="G783" s="191"/>
      <c r="H783" s="191"/>
      <c r="I783" s="191"/>
      <c r="J783" s="191"/>
      <c r="K783" s="191"/>
      <c r="L783" s="191"/>
      <c r="M783" s="191"/>
      <c r="N783" s="191"/>
      <c r="O783" s="191"/>
      <c r="P783" s="191"/>
      <c r="Q783" s="191"/>
      <c r="R783" s="191"/>
      <c r="S783" s="191"/>
      <c r="T783" s="191"/>
      <c r="U783" s="191"/>
      <c r="V783" s="191"/>
      <c r="W783" s="191"/>
      <c r="X783" s="191"/>
      <c r="Y783" s="191"/>
      <c r="Z783" s="191"/>
    </row>
    <row r="784" spans="1:26">
      <c r="A784" s="191"/>
      <c r="B784" s="191"/>
      <c r="C784" s="191"/>
      <c r="D784" s="191"/>
      <c r="E784" s="191"/>
      <c r="F784" s="191"/>
      <c r="G784" s="191"/>
      <c r="H784" s="191"/>
      <c r="I784" s="191"/>
      <c r="J784" s="191"/>
      <c r="K784" s="191"/>
      <c r="L784" s="191"/>
      <c r="M784" s="191"/>
      <c r="N784" s="191"/>
      <c r="O784" s="191"/>
      <c r="P784" s="191"/>
      <c r="Q784" s="191"/>
      <c r="R784" s="191"/>
      <c r="S784" s="191"/>
      <c r="T784" s="191"/>
      <c r="U784" s="191"/>
      <c r="V784" s="191"/>
      <c r="W784" s="191"/>
      <c r="X784" s="191"/>
      <c r="Y784" s="191"/>
      <c r="Z784" s="191"/>
    </row>
    <row r="785" spans="1:26">
      <c r="A785" s="191"/>
      <c r="B785" s="191"/>
      <c r="C785" s="191"/>
      <c r="D785" s="191"/>
      <c r="E785" s="191"/>
      <c r="F785" s="191"/>
      <c r="G785" s="191"/>
      <c r="H785" s="191"/>
      <c r="I785" s="191"/>
      <c r="J785" s="191"/>
      <c r="K785" s="191"/>
      <c r="L785" s="191"/>
      <c r="M785" s="191"/>
      <c r="N785" s="191"/>
      <c r="O785" s="191"/>
      <c r="P785" s="191"/>
      <c r="Q785" s="191"/>
      <c r="R785" s="191"/>
      <c r="S785" s="191"/>
      <c r="T785" s="191"/>
      <c r="U785" s="191"/>
      <c r="V785" s="191"/>
      <c r="W785" s="191"/>
      <c r="X785" s="191"/>
      <c r="Y785" s="191"/>
      <c r="Z785" s="191"/>
    </row>
    <row r="786" spans="1:26">
      <c r="A786" s="191"/>
      <c r="B786" s="191"/>
      <c r="C786" s="191"/>
      <c r="D786" s="191"/>
      <c r="E786" s="191"/>
      <c r="F786" s="191"/>
      <c r="G786" s="191"/>
      <c r="H786" s="191"/>
      <c r="I786" s="191"/>
      <c r="J786" s="191"/>
      <c r="K786" s="191"/>
      <c r="L786" s="191"/>
      <c r="M786" s="191"/>
      <c r="N786" s="191"/>
      <c r="O786" s="191"/>
      <c r="P786" s="191"/>
      <c r="Q786" s="191"/>
      <c r="R786" s="191"/>
      <c r="S786" s="191"/>
      <c r="T786" s="191"/>
      <c r="U786" s="191"/>
      <c r="V786" s="191"/>
      <c r="W786" s="191"/>
      <c r="X786" s="191"/>
      <c r="Y786" s="191"/>
      <c r="Z786" s="191"/>
    </row>
    <row r="787" spans="1:26">
      <c r="A787" s="191"/>
      <c r="B787" s="191"/>
      <c r="C787" s="191"/>
      <c r="D787" s="191"/>
      <c r="E787" s="191"/>
      <c r="F787" s="191"/>
      <c r="G787" s="191"/>
      <c r="H787" s="191"/>
      <c r="I787" s="191"/>
      <c r="J787" s="191"/>
      <c r="K787" s="191"/>
      <c r="L787" s="191"/>
      <c r="M787" s="191"/>
      <c r="N787" s="191"/>
      <c r="O787" s="191"/>
      <c r="P787" s="191"/>
      <c r="Q787" s="191"/>
      <c r="R787" s="191"/>
      <c r="S787" s="191"/>
      <c r="T787" s="191"/>
      <c r="U787" s="191"/>
      <c r="V787" s="191"/>
      <c r="W787" s="191"/>
      <c r="X787" s="191"/>
      <c r="Y787" s="191"/>
      <c r="Z787" s="191"/>
    </row>
    <row r="788" spans="1:26">
      <c r="A788" s="191"/>
      <c r="B788" s="191"/>
      <c r="C788" s="191"/>
      <c r="D788" s="191"/>
      <c r="E788" s="191"/>
      <c r="F788" s="191"/>
      <c r="G788" s="191"/>
      <c r="H788" s="191"/>
      <c r="I788" s="191"/>
      <c r="J788" s="191"/>
      <c r="K788" s="191"/>
      <c r="L788" s="191"/>
      <c r="M788" s="191"/>
      <c r="N788" s="191"/>
      <c r="O788" s="191"/>
      <c r="P788" s="191"/>
      <c r="Q788" s="191"/>
      <c r="R788" s="191"/>
      <c r="S788" s="191"/>
      <c r="T788" s="191"/>
      <c r="U788" s="191"/>
      <c r="V788" s="191"/>
      <c r="W788" s="191"/>
      <c r="X788" s="191"/>
      <c r="Y788" s="191"/>
      <c r="Z788" s="191"/>
    </row>
    <row r="789" spans="1:26">
      <c r="A789" s="191"/>
      <c r="B789" s="191"/>
      <c r="C789" s="191"/>
      <c r="D789" s="191"/>
      <c r="E789" s="191"/>
      <c r="F789" s="191"/>
      <c r="G789" s="191"/>
      <c r="H789" s="191"/>
      <c r="I789" s="191"/>
      <c r="J789" s="191"/>
      <c r="K789" s="191"/>
      <c r="L789" s="191"/>
      <c r="M789" s="191"/>
      <c r="N789" s="191"/>
      <c r="O789" s="191"/>
      <c r="P789" s="191"/>
      <c r="Q789" s="191"/>
      <c r="R789" s="191"/>
      <c r="S789" s="191"/>
      <c r="T789" s="191"/>
      <c r="U789" s="191"/>
      <c r="V789" s="191"/>
      <c r="W789" s="191"/>
      <c r="X789" s="191"/>
      <c r="Y789" s="191"/>
      <c r="Z789" s="191"/>
    </row>
    <row r="790" spans="1:26">
      <c r="A790" s="191"/>
      <c r="B790" s="191"/>
      <c r="C790" s="191"/>
      <c r="D790" s="191"/>
      <c r="E790" s="191"/>
      <c r="F790" s="191"/>
      <c r="G790" s="191"/>
      <c r="H790" s="191"/>
      <c r="I790" s="191"/>
      <c r="J790" s="191"/>
      <c r="K790" s="191"/>
      <c r="L790" s="191"/>
      <c r="M790" s="191"/>
      <c r="N790" s="191"/>
      <c r="O790" s="191"/>
      <c r="P790" s="191"/>
      <c r="Q790" s="191"/>
      <c r="R790" s="191"/>
      <c r="S790" s="191"/>
      <c r="T790" s="191"/>
      <c r="U790" s="191"/>
      <c r="V790" s="191"/>
      <c r="W790" s="191"/>
      <c r="X790" s="191"/>
      <c r="Y790" s="191"/>
      <c r="Z790" s="191"/>
    </row>
    <row r="791" spans="1:26">
      <c r="A791" s="191"/>
      <c r="B791" s="191"/>
      <c r="C791" s="191"/>
      <c r="D791" s="191"/>
      <c r="E791" s="191"/>
      <c r="F791" s="191"/>
      <c r="G791" s="191"/>
      <c r="H791" s="191"/>
      <c r="I791" s="191"/>
      <c r="J791" s="191"/>
      <c r="K791" s="191"/>
      <c r="L791" s="191"/>
      <c r="M791" s="191"/>
      <c r="N791" s="191"/>
      <c r="O791" s="191"/>
      <c r="P791" s="191"/>
      <c r="Q791" s="191"/>
      <c r="R791" s="191"/>
      <c r="S791" s="191"/>
      <c r="T791" s="191"/>
      <c r="U791" s="191"/>
      <c r="V791" s="191"/>
      <c r="W791" s="191"/>
      <c r="X791" s="191"/>
      <c r="Y791" s="191"/>
      <c r="Z791" s="191"/>
    </row>
    <row r="792" spans="1:26">
      <c r="A792" s="191"/>
      <c r="B792" s="191"/>
      <c r="C792" s="191"/>
      <c r="D792" s="191"/>
      <c r="E792" s="191"/>
      <c r="F792" s="191"/>
      <c r="G792" s="191"/>
      <c r="H792" s="191"/>
      <c r="I792" s="191"/>
      <c r="J792" s="191"/>
      <c r="K792" s="191"/>
      <c r="L792" s="191"/>
      <c r="M792" s="191"/>
      <c r="N792" s="191"/>
      <c r="O792" s="191"/>
      <c r="P792" s="191"/>
      <c r="Q792" s="191"/>
      <c r="R792" s="191"/>
      <c r="S792" s="191"/>
      <c r="T792" s="191"/>
      <c r="U792" s="191"/>
      <c r="V792" s="191"/>
      <c r="W792" s="191"/>
      <c r="X792" s="191"/>
      <c r="Y792" s="191"/>
      <c r="Z792" s="191"/>
    </row>
    <row r="793" spans="1:26">
      <c r="A793" s="191"/>
      <c r="B793" s="191"/>
      <c r="C793" s="191"/>
      <c r="D793" s="191"/>
      <c r="E793" s="191"/>
      <c r="F793" s="191"/>
      <c r="G793" s="191"/>
      <c r="H793" s="191"/>
      <c r="I793" s="191"/>
      <c r="J793" s="191"/>
      <c r="K793" s="191"/>
      <c r="L793" s="191"/>
      <c r="M793" s="191"/>
      <c r="N793" s="191"/>
      <c r="O793" s="191"/>
      <c r="P793" s="191"/>
      <c r="Q793" s="191"/>
      <c r="R793" s="191"/>
      <c r="S793" s="191"/>
      <c r="T793" s="191"/>
      <c r="U793" s="191"/>
      <c r="V793" s="191"/>
      <c r="W793" s="191"/>
      <c r="X793" s="191"/>
      <c r="Y793" s="191"/>
      <c r="Z793" s="191"/>
    </row>
    <row r="794" spans="1:26">
      <c r="A794" s="191"/>
      <c r="B794" s="191"/>
      <c r="C794" s="191"/>
      <c r="D794" s="191"/>
      <c r="E794" s="191"/>
      <c r="F794" s="191"/>
      <c r="G794" s="191"/>
      <c r="H794" s="191"/>
      <c r="I794" s="191"/>
      <c r="J794" s="191"/>
      <c r="K794" s="191"/>
      <c r="L794" s="191"/>
      <c r="M794" s="191"/>
      <c r="N794" s="191"/>
      <c r="O794" s="191"/>
      <c r="P794" s="191"/>
      <c r="Q794" s="191"/>
      <c r="R794" s="191"/>
      <c r="S794" s="191"/>
      <c r="T794" s="191"/>
      <c r="U794" s="191"/>
      <c r="V794" s="191"/>
      <c r="W794" s="191"/>
      <c r="X794" s="191"/>
      <c r="Y794" s="191"/>
      <c r="Z794" s="191"/>
    </row>
    <row r="795" spans="1:26">
      <c r="A795" s="191"/>
      <c r="B795" s="191"/>
      <c r="C795" s="191"/>
      <c r="D795" s="191"/>
      <c r="E795" s="191"/>
      <c r="F795" s="191"/>
      <c r="G795" s="191"/>
      <c r="H795" s="191"/>
      <c r="I795" s="191"/>
      <c r="J795" s="191"/>
      <c r="K795" s="191"/>
      <c r="L795" s="191"/>
      <c r="M795" s="191"/>
      <c r="N795" s="191"/>
      <c r="O795" s="191"/>
      <c r="P795" s="191"/>
      <c r="Q795" s="191"/>
      <c r="R795" s="191"/>
      <c r="S795" s="191"/>
      <c r="T795" s="191"/>
      <c r="U795" s="191"/>
      <c r="V795" s="191"/>
      <c r="W795" s="191"/>
      <c r="X795" s="191"/>
      <c r="Y795" s="191"/>
      <c r="Z795" s="191"/>
    </row>
    <row r="796" spans="1:26">
      <c r="A796" s="191"/>
      <c r="B796" s="191"/>
      <c r="C796" s="191"/>
      <c r="D796" s="191"/>
      <c r="E796" s="191"/>
      <c r="F796" s="191"/>
      <c r="G796" s="191"/>
      <c r="H796" s="191"/>
      <c r="I796" s="191"/>
      <c r="J796" s="191"/>
      <c r="K796" s="191"/>
      <c r="L796" s="191"/>
      <c r="M796" s="191"/>
      <c r="N796" s="191"/>
      <c r="O796" s="191"/>
      <c r="P796" s="191"/>
      <c r="Q796" s="191"/>
      <c r="R796" s="191"/>
      <c r="S796" s="191"/>
      <c r="T796" s="191"/>
      <c r="U796" s="191"/>
      <c r="V796" s="191"/>
      <c r="W796" s="191"/>
      <c r="X796" s="191"/>
      <c r="Y796" s="191"/>
      <c r="Z796" s="191"/>
    </row>
    <row r="797" spans="1:26">
      <c r="A797" s="191"/>
      <c r="B797" s="191"/>
      <c r="C797" s="191"/>
      <c r="D797" s="191"/>
      <c r="E797" s="191"/>
      <c r="F797" s="191"/>
      <c r="G797" s="191"/>
      <c r="H797" s="191"/>
      <c r="I797" s="191"/>
      <c r="J797" s="191"/>
      <c r="K797" s="191"/>
      <c r="L797" s="191"/>
      <c r="M797" s="191"/>
      <c r="N797" s="191"/>
      <c r="O797" s="191"/>
      <c r="P797" s="191"/>
      <c r="Q797" s="191"/>
      <c r="R797" s="191"/>
      <c r="S797" s="191"/>
      <c r="T797" s="191"/>
      <c r="U797" s="191"/>
      <c r="V797" s="191"/>
      <c r="W797" s="191"/>
      <c r="X797" s="191"/>
      <c r="Y797" s="191"/>
      <c r="Z797" s="191"/>
    </row>
    <row r="798" spans="1:26">
      <c r="A798" s="191"/>
      <c r="B798" s="191"/>
      <c r="C798" s="191"/>
      <c r="D798" s="191"/>
      <c r="E798" s="191"/>
      <c r="F798" s="191"/>
      <c r="G798" s="191"/>
      <c r="H798" s="191"/>
      <c r="I798" s="191"/>
      <c r="J798" s="191"/>
      <c r="K798" s="191"/>
      <c r="L798" s="191"/>
      <c r="M798" s="191"/>
      <c r="N798" s="191"/>
      <c r="O798" s="191"/>
      <c r="P798" s="191"/>
      <c r="Q798" s="191"/>
      <c r="R798" s="191"/>
      <c r="S798" s="191"/>
      <c r="T798" s="191"/>
      <c r="U798" s="191"/>
      <c r="V798" s="191"/>
      <c r="W798" s="191"/>
      <c r="X798" s="191"/>
      <c r="Y798" s="191"/>
      <c r="Z798" s="191"/>
    </row>
    <row r="799" spans="1:26">
      <c r="A799" s="191"/>
      <c r="B799" s="191"/>
      <c r="C799" s="191"/>
      <c r="D799" s="191"/>
      <c r="E799" s="191"/>
      <c r="F799" s="191"/>
      <c r="G799" s="191"/>
      <c r="H799" s="191"/>
      <c r="I799" s="191"/>
      <c r="J799" s="191"/>
      <c r="K799" s="191"/>
      <c r="L799" s="191"/>
      <c r="M799" s="191"/>
      <c r="N799" s="191"/>
      <c r="O799" s="191"/>
      <c r="P799" s="191"/>
      <c r="Q799" s="191"/>
      <c r="R799" s="191"/>
      <c r="S799" s="191"/>
      <c r="T799" s="191"/>
      <c r="U799" s="191"/>
      <c r="V799" s="191"/>
      <c r="W799" s="191"/>
      <c r="X799" s="191"/>
      <c r="Y799" s="191"/>
      <c r="Z799" s="191"/>
    </row>
    <row r="800" spans="1:26">
      <c r="A800" s="191"/>
      <c r="B800" s="191"/>
      <c r="C800" s="191"/>
      <c r="D800" s="191"/>
      <c r="E800" s="191"/>
      <c r="F800" s="191"/>
      <c r="G800" s="191"/>
      <c r="H800" s="191"/>
      <c r="I800" s="191"/>
      <c r="J800" s="191"/>
      <c r="K800" s="191"/>
      <c r="L800" s="191"/>
      <c r="M800" s="191"/>
      <c r="N800" s="191"/>
      <c r="O800" s="191"/>
      <c r="P800" s="191"/>
      <c r="Q800" s="191"/>
      <c r="R800" s="191"/>
      <c r="S800" s="191"/>
      <c r="T800" s="191"/>
      <c r="U800" s="191"/>
      <c r="V800" s="191"/>
      <c r="W800" s="191"/>
      <c r="X800" s="191"/>
      <c r="Y800" s="191"/>
      <c r="Z800" s="191"/>
    </row>
    <row r="801" spans="1:26">
      <c r="A801" s="191"/>
      <c r="B801" s="191"/>
      <c r="C801" s="191"/>
      <c r="D801" s="191"/>
      <c r="E801" s="191"/>
      <c r="F801" s="191"/>
      <c r="G801" s="191"/>
      <c r="H801" s="191"/>
      <c r="I801" s="191"/>
      <c r="J801" s="191"/>
      <c r="K801" s="191"/>
      <c r="L801" s="191"/>
      <c r="M801" s="191"/>
      <c r="N801" s="191"/>
      <c r="O801" s="191"/>
      <c r="P801" s="191"/>
      <c r="Q801" s="191"/>
      <c r="R801" s="191"/>
      <c r="S801" s="191"/>
      <c r="T801" s="191"/>
      <c r="U801" s="191"/>
      <c r="V801" s="191"/>
      <c r="W801" s="191"/>
      <c r="X801" s="191"/>
      <c r="Y801" s="191"/>
      <c r="Z801" s="191"/>
    </row>
    <row r="802" spans="1:26">
      <c r="A802" s="191"/>
      <c r="B802" s="191"/>
      <c r="C802" s="191"/>
      <c r="D802" s="191"/>
      <c r="E802" s="191"/>
      <c r="F802" s="191"/>
      <c r="G802" s="191"/>
      <c r="H802" s="191"/>
      <c r="I802" s="191"/>
      <c r="J802" s="191"/>
      <c r="K802" s="191"/>
      <c r="L802" s="191"/>
      <c r="M802" s="191"/>
      <c r="N802" s="191"/>
      <c r="O802" s="191"/>
      <c r="P802" s="191"/>
      <c r="Q802" s="191"/>
      <c r="R802" s="191"/>
      <c r="S802" s="191"/>
      <c r="T802" s="191"/>
      <c r="U802" s="191"/>
      <c r="V802" s="191"/>
      <c r="W802" s="191"/>
      <c r="X802" s="191"/>
      <c r="Y802" s="191"/>
      <c r="Z802" s="191"/>
    </row>
    <row r="803" spans="1:26">
      <c r="A803" s="191"/>
      <c r="B803" s="191"/>
      <c r="C803" s="191"/>
      <c r="D803" s="191"/>
      <c r="E803" s="191"/>
      <c r="F803" s="191"/>
      <c r="G803" s="191"/>
      <c r="H803" s="191"/>
      <c r="I803" s="191"/>
      <c r="J803" s="191"/>
      <c r="K803" s="191"/>
      <c r="L803" s="191"/>
      <c r="M803" s="191"/>
      <c r="N803" s="191"/>
      <c r="O803" s="191"/>
      <c r="P803" s="191"/>
      <c r="Q803" s="191"/>
      <c r="R803" s="191"/>
      <c r="S803" s="191"/>
      <c r="T803" s="191"/>
      <c r="U803" s="191"/>
      <c r="V803" s="191"/>
      <c r="W803" s="191"/>
      <c r="X803" s="191"/>
      <c r="Y803" s="191"/>
      <c r="Z803" s="191"/>
    </row>
    <row r="804" spans="1:26">
      <c r="A804" s="191"/>
      <c r="B804" s="191"/>
      <c r="C804" s="191"/>
      <c r="D804" s="191"/>
      <c r="E804" s="191"/>
      <c r="F804" s="191"/>
      <c r="G804" s="191"/>
      <c r="H804" s="191"/>
      <c r="I804" s="191"/>
      <c r="J804" s="191"/>
      <c r="K804" s="191"/>
      <c r="L804" s="191"/>
      <c r="M804" s="191"/>
      <c r="N804" s="191"/>
      <c r="O804" s="191"/>
      <c r="P804" s="191"/>
      <c r="Q804" s="191"/>
      <c r="R804" s="191"/>
      <c r="S804" s="191"/>
      <c r="T804" s="191"/>
      <c r="U804" s="191"/>
      <c r="V804" s="191"/>
      <c r="W804" s="191"/>
      <c r="X804" s="191"/>
      <c r="Y804" s="191"/>
      <c r="Z804" s="191"/>
    </row>
    <row r="805" spans="1:26">
      <c r="A805" s="191"/>
      <c r="B805" s="191"/>
      <c r="C805" s="191"/>
      <c r="D805" s="191"/>
      <c r="E805" s="191"/>
      <c r="F805" s="191"/>
      <c r="G805" s="191"/>
      <c r="H805" s="191"/>
      <c r="I805" s="191"/>
      <c r="J805" s="191"/>
      <c r="K805" s="191"/>
      <c r="L805" s="191"/>
      <c r="M805" s="191"/>
      <c r="N805" s="191"/>
      <c r="O805" s="191"/>
      <c r="P805" s="191"/>
      <c r="Q805" s="191"/>
      <c r="R805" s="191"/>
      <c r="S805" s="191"/>
      <c r="T805" s="191"/>
      <c r="U805" s="191"/>
      <c r="V805" s="191"/>
      <c r="W805" s="191"/>
      <c r="X805" s="191"/>
      <c r="Y805" s="191"/>
      <c r="Z805" s="191"/>
    </row>
    <row r="806" spans="1:26">
      <c r="A806" s="191"/>
      <c r="B806" s="191"/>
      <c r="C806" s="191"/>
      <c r="D806" s="191"/>
      <c r="E806" s="191"/>
      <c r="F806" s="191"/>
      <c r="G806" s="191"/>
      <c r="H806" s="191"/>
      <c r="I806" s="191"/>
      <c r="J806" s="191"/>
      <c r="K806" s="191"/>
      <c r="L806" s="191"/>
      <c r="M806" s="191"/>
      <c r="N806" s="191"/>
      <c r="O806" s="191"/>
      <c r="P806" s="191"/>
      <c r="Q806" s="191"/>
      <c r="R806" s="191"/>
      <c r="S806" s="191"/>
      <c r="T806" s="191"/>
      <c r="U806" s="191"/>
      <c r="V806" s="191"/>
      <c r="W806" s="191"/>
      <c r="X806" s="191"/>
      <c r="Y806" s="191"/>
      <c r="Z806" s="191"/>
    </row>
    <row r="807" spans="1:26">
      <c r="A807" s="191"/>
      <c r="B807" s="191"/>
      <c r="C807" s="191"/>
      <c r="D807" s="191"/>
      <c r="E807" s="191"/>
      <c r="F807" s="191"/>
      <c r="G807" s="191"/>
      <c r="H807" s="191"/>
      <c r="I807" s="191"/>
      <c r="J807" s="191"/>
      <c r="K807" s="191"/>
      <c r="L807" s="191"/>
      <c r="M807" s="191"/>
      <c r="N807" s="191"/>
      <c r="O807" s="191"/>
      <c r="P807" s="191"/>
      <c r="Q807" s="191"/>
      <c r="R807" s="191"/>
      <c r="S807" s="191"/>
      <c r="T807" s="191"/>
      <c r="U807" s="191"/>
      <c r="V807" s="191"/>
      <c r="W807" s="191"/>
      <c r="X807" s="191"/>
      <c r="Y807" s="191"/>
      <c r="Z807" s="191"/>
    </row>
    <row r="808" spans="1:26">
      <c r="A808" s="191"/>
      <c r="B808" s="191"/>
      <c r="C808" s="191"/>
      <c r="D808" s="191"/>
      <c r="E808" s="191"/>
      <c r="F808" s="191"/>
      <c r="G808" s="191"/>
      <c r="H808" s="191"/>
      <c r="I808" s="191"/>
      <c r="J808" s="191"/>
      <c r="K808" s="191"/>
      <c r="L808" s="191"/>
      <c r="M808" s="191"/>
      <c r="N808" s="191"/>
      <c r="O808" s="191"/>
      <c r="P808" s="191"/>
      <c r="Q808" s="191"/>
      <c r="R808" s="191"/>
      <c r="S808" s="191"/>
      <c r="T808" s="191"/>
      <c r="U808" s="191"/>
      <c r="V808" s="191"/>
      <c r="W808" s="191"/>
      <c r="X808" s="191"/>
      <c r="Y808" s="191"/>
      <c r="Z808" s="191"/>
    </row>
    <row r="809" spans="1:26">
      <c r="A809" s="191"/>
      <c r="B809" s="191"/>
      <c r="C809" s="191"/>
      <c r="D809" s="191"/>
      <c r="E809" s="191"/>
      <c r="F809" s="191"/>
      <c r="G809" s="191"/>
      <c r="H809" s="191"/>
      <c r="I809" s="191"/>
      <c r="J809" s="191"/>
      <c r="K809" s="191"/>
      <c r="L809" s="191"/>
      <c r="M809" s="191"/>
      <c r="N809" s="191"/>
      <c r="O809" s="191"/>
      <c r="P809" s="191"/>
      <c r="Q809" s="191"/>
      <c r="R809" s="191"/>
      <c r="S809" s="191"/>
      <c r="T809" s="191"/>
      <c r="U809" s="191"/>
      <c r="V809" s="191"/>
      <c r="W809" s="191"/>
      <c r="X809" s="191"/>
      <c r="Y809" s="191"/>
      <c r="Z809" s="191"/>
    </row>
    <row r="810" spans="1:26">
      <c r="A810" s="191"/>
      <c r="B810" s="191"/>
      <c r="C810" s="191"/>
      <c r="D810" s="191"/>
      <c r="E810" s="191"/>
      <c r="F810" s="191"/>
      <c r="G810" s="191"/>
      <c r="H810" s="191"/>
      <c r="I810" s="191"/>
      <c r="J810" s="191"/>
      <c r="K810" s="191"/>
      <c r="L810" s="191"/>
      <c r="M810" s="191"/>
      <c r="N810" s="191"/>
      <c r="O810" s="191"/>
      <c r="P810" s="191"/>
      <c r="Q810" s="191"/>
      <c r="R810" s="191"/>
      <c r="S810" s="191"/>
      <c r="T810" s="191"/>
      <c r="U810" s="191"/>
      <c r="V810" s="191"/>
      <c r="W810" s="191"/>
      <c r="X810" s="191"/>
      <c r="Y810" s="191"/>
      <c r="Z810" s="191"/>
    </row>
    <row r="811" spans="1:26">
      <c r="A811" s="191"/>
      <c r="B811" s="191"/>
      <c r="C811" s="191"/>
      <c r="D811" s="191"/>
      <c r="E811" s="191"/>
      <c r="F811" s="191"/>
      <c r="G811" s="191"/>
      <c r="H811" s="191"/>
      <c r="I811" s="191"/>
      <c r="J811" s="191"/>
      <c r="K811" s="191"/>
      <c r="L811" s="191"/>
      <c r="M811" s="191"/>
      <c r="N811" s="191"/>
      <c r="O811" s="191"/>
      <c r="P811" s="191"/>
      <c r="Q811" s="191"/>
      <c r="R811" s="191"/>
      <c r="S811" s="191"/>
      <c r="T811" s="191"/>
      <c r="U811" s="191"/>
      <c r="V811" s="191"/>
      <c r="W811" s="191"/>
      <c r="X811" s="191"/>
      <c r="Y811" s="191"/>
      <c r="Z811" s="191"/>
    </row>
    <row r="812" spans="1:26">
      <c r="A812" s="191"/>
      <c r="B812" s="191"/>
      <c r="C812" s="191"/>
      <c r="D812" s="191"/>
      <c r="E812" s="191"/>
      <c r="F812" s="191"/>
      <c r="G812" s="191"/>
      <c r="H812" s="191"/>
      <c r="I812" s="191"/>
      <c r="J812" s="191"/>
      <c r="K812" s="191"/>
      <c r="L812" s="191"/>
      <c r="M812" s="191"/>
      <c r="N812" s="191"/>
      <c r="O812" s="191"/>
      <c r="P812" s="191"/>
      <c r="Q812" s="191"/>
      <c r="R812" s="191"/>
      <c r="S812" s="191"/>
      <c r="T812" s="191"/>
      <c r="U812" s="191"/>
      <c r="V812" s="191"/>
      <c r="W812" s="191"/>
      <c r="X812" s="191"/>
      <c r="Y812" s="191"/>
      <c r="Z812" s="191"/>
    </row>
    <row r="813" spans="1:26">
      <c r="A813" s="191"/>
      <c r="B813" s="191"/>
      <c r="C813" s="191"/>
      <c r="D813" s="191"/>
      <c r="E813" s="191"/>
      <c r="F813" s="191"/>
      <c r="G813" s="191"/>
      <c r="H813" s="191"/>
      <c r="I813" s="191"/>
      <c r="J813" s="191"/>
      <c r="K813" s="191"/>
      <c r="L813" s="191"/>
      <c r="M813" s="191"/>
      <c r="N813" s="191"/>
      <c r="O813" s="191"/>
      <c r="P813" s="191"/>
      <c r="Q813" s="191"/>
      <c r="R813" s="191"/>
      <c r="S813" s="191"/>
      <c r="T813" s="191"/>
      <c r="U813" s="191"/>
      <c r="V813" s="191"/>
      <c r="W813" s="191"/>
      <c r="X813" s="191"/>
      <c r="Y813" s="191"/>
      <c r="Z813" s="191"/>
    </row>
    <row r="814" spans="1:26">
      <c r="A814" s="191"/>
      <c r="B814" s="191"/>
      <c r="C814" s="191"/>
      <c r="D814" s="191"/>
      <c r="E814" s="191"/>
      <c r="F814" s="191"/>
      <c r="G814" s="191"/>
      <c r="H814" s="191"/>
      <c r="I814" s="191"/>
      <c r="J814" s="191"/>
      <c r="K814" s="191"/>
      <c r="L814" s="191"/>
      <c r="M814" s="191"/>
      <c r="N814" s="191"/>
      <c r="O814" s="191"/>
      <c r="P814" s="191"/>
      <c r="Q814" s="191"/>
      <c r="R814" s="191"/>
      <c r="S814" s="191"/>
      <c r="T814" s="191"/>
      <c r="U814" s="191"/>
      <c r="V814" s="191"/>
      <c r="W814" s="191"/>
      <c r="X814" s="191"/>
      <c r="Y814" s="191"/>
      <c r="Z814" s="191"/>
    </row>
    <row r="815" spans="1:26">
      <c r="A815" s="191"/>
      <c r="B815" s="191"/>
      <c r="C815" s="191"/>
      <c r="D815" s="191"/>
      <c r="E815" s="191"/>
      <c r="F815" s="191"/>
      <c r="G815" s="191"/>
      <c r="H815" s="191"/>
      <c r="I815" s="191"/>
      <c r="J815" s="191"/>
      <c r="K815" s="191"/>
      <c r="L815" s="191"/>
      <c r="M815" s="191"/>
      <c r="N815" s="191"/>
      <c r="O815" s="191"/>
      <c r="P815" s="191"/>
      <c r="Q815" s="191"/>
      <c r="R815" s="191"/>
      <c r="S815" s="191"/>
      <c r="T815" s="191"/>
      <c r="U815" s="191"/>
      <c r="V815" s="191"/>
      <c r="W815" s="191"/>
      <c r="X815" s="191"/>
      <c r="Y815" s="191"/>
      <c r="Z815" s="191"/>
    </row>
    <row r="816" spans="1:26">
      <c r="A816" s="191"/>
      <c r="B816" s="191"/>
      <c r="C816" s="191"/>
      <c r="D816" s="191"/>
      <c r="E816" s="191"/>
      <c r="F816" s="191"/>
      <c r="G816" s="191"/>
      <c r="H816" s="191"/>
      <c r="I816" s="191"/>
      <c r="J816" s="191"/>
      <c r="K816" s="191"/>
      <c r="L816" s="191"/>
      <c r="M816" s="191"/>
      <c r="N816" s="191"/>
      <c r="O816" s="191"/>
      <c r="P816" s="191"/>
      <c r="Q816" s="191"/>
      <c r="R816" s="191"/>
      <c r="S816" s="191"/>
      <c r="T816" s="191"/>
      <c r="U816" s="191"/>
      <c r="V816" s="191"/>
      <c r="W816" s="191"/>
      <c r="X816" s="191"/>
      <c r="Y816" s="191"/>
      <c r="Z816" s="191"/>
    </row>
    <row r="817" spans="1:26">
      <c r="A817" s="191"/>
      <c r="B817" s="191"/>
      <c r="C817" s="191"/>
      <c r="D817" s="191"/>
      <c r="E817" s="191"/>
      <c r="F817" s="191"/>
      <c r="G817" s="191"/>
      <c r="H817" s="191"/>
      <c r="I817" s="191"/>
      <c r="J817" s="191"/>
      <c r="K817" s="191"/>
      <c r="L817" s="191"/>
      <c r="M817" s="191"/>
      <c r="N817" s="191"/>
      <c r="O817" s="191"/>
      <c r="P817" s="191"/>
      <c r="Q817" s="191"/>
      <c r="R817" s="191"/>
      <c r="S817" s="191"/>
      <c r="T817" s="191"/>
      <c r="U817" s="191"/>
      <c r="V817" s="191"/>
      <c r="W817" s="191"/>
      <c r="X817" s="191"/>
      <c r="Y817" s="191"/>
      <c r="Z817" s="191"/>
    </row>
    <row r="818" spans="1:26">
      <c r="A818" s="191"/>
      <c r="B818" s="191"/>
      <c r="C818" s="191"/>
      <c r="D818" s="191"/>
      <c r="E818" s="191"/>
      <c r="F818" s="191"/>
      <c r="G818" s="191"/>
      <c r="H818" s="191"/>
      <c r="I818" s="191"/>
      <c r="J818" s="191"/>
      <c r="K818" s="191"/>
      <c r="L818" s="191"/>
      <c r="M818" s="191"/>
      <c r="N818" s="191"/>
      <c r="O818" s="191"/>
      <c r="P818" s="191"/>
      <c r="Q818" s="191"/>
      <c r="R818" s="191"/>
      <c r="S818" s="191"/>
      <c r="T818" s="191"/>
      <c r="U818" s="191"/>
      <c r="V818" s="191"/>
      <c r="W818" s="191"/>
      <c r="X818" s="191"/>
      <c r="Y818" s="191"/>
      <c r="Z818" s="191"/>
    </row>
    <row r="819" spans="1:26">
      <c r="A819" s="191"/>
      <c r="B819" s="191"/>
      <c r="C819" s="191"/>
      <c r="D819" s="191"/>
      <c r="E819" s="191"/>
      <c r="F819" s="191"/>
      <c r="G819" s="191"/>
      <c r="H819" s="191"/>
      <c r="I819" s="191"/>
      <c r="J819" s="191"/>
      <c r="K819" s="191"/>
      <c r="L819" s="191"/>
      <c r="M819" s="191"/>
      <c r="N819" s="191"/>
      <c r="O819" s="191"/>
      <c r="P819" s="191"/>
      <c r="Q819" s="191"/>
      <c r="R819" s="191"/>
      <c r="S819" s="191"/>
      <c r="T819" s="191"/>
      <c r="U819" s="191"/>
      <c r="V819" s="191"/>
      <c r="W819" s="191"/>
      <c r="X819" s="191"/>
      <c r="Y819" s="191"/>
      <c r="Z819" s="191"/>
    </row>
    <row r="820" spans="1:26">
      <c r="A820" s="191"/>
      <c r="B820" s="191"/>
      <c r="C820" s="191"/>
      <c r="D820" s="191"/>
      <c r="E820" s="191"/>
      <c r="F820" s="191"/>
      <c r="G820" s="191"/>
      <c r="H820" s="191"/>
      <c r="I820" s="191"/>
      <c r="J820" s="191"/>
      <c r="K820" s="191"/>
      <c r="L820" s="191"/>
      <c r="M820" s="191"/>
      <c r="N820" s="191"/>
      <c r="O820" s="191"/>
      <c r="P820" s="191"/>
      <c r="Q820" s="191"/>
      <c r="R820" s="191"/>
      <c r="S820" s="191"/>
      <c r="T820" s="191"/>
      <c r="U820" s="191"/>
      <c r="V820" s="191"/>
      <c r="W820" s="191"/>
      <c r="X820" s="191"/>
      <c r="Y820" s="191"/>
      <c r="Z820" s="191"/>
    </row>
    <row r="821" spans="1:26">
      <c r="A821" s="191"/>
      <c r="B821" s="191"/>
      <c r="C821" s="191"/>
      <c r="D821" s="191"/>
      <c r="E821" s="191"/>
      <c r="F821" s="191"/>
      <c r="G821" s="191"/>
      <c r="H821" s="191"/>
      <c r="I821" s="191"/>
      <c r="J821" s="191"/>
      <c r="K821" s="191"/>
      <c r="L821" s="191"/>
      <c r="M821" s="191"/>
      <c r="N821" s="191"/>
      <c r="O821" s="191"/>
      <c r="P821" s="191"/>
      <c r="Q821" s="191"/>
      <c r="R821" s="191"/>
      <c r="S821" s="191"/>
      <c r="T821" s="191"/>
      <c r="U821" s="191"/>
      <c r="V821" s="191"/>
      <c r="W821" s="191"/>
      <c r="X821" s="191"/>
      <c r="Y821" s="191"/>
      <c r="Z821" s="191"/>
    </row>
    <row r="822" spans="1:26">
      <c r="A822" s="191"/>
      <c r="B822" s="191"/>
      <c r="C822" s="191"/>
      <c r="D822" s="191"/>
      <c r="E822" s="191"/>
      <c r="F822" s="191"/>
      <c r="G822" s="191"/>
      <c r="H822" s="191"/>
      <c r="I822" s="191"/>
      <c r="J822" s="191"/>
      <c r="K822" s="191"/>
      <c r="L822" s="191"/>
      <c r="M822" s="191"/>
      <c r="N822" s="191"/>
      <c r="O822" s="191"/>
      <c r="P822" s="191"/>
      <c r="Q822" s="191"/>
      <c r="R822" s="191"/>
      <c r="S822" s="191"/>
      <c r="T822" s="191"/>
      <c r="U822" s="191"/>
      <c r="V822" s="191"/>
      <c r="W822" s="191"/>
      <c r="X822" s="191"/>
      <c r="Y822" s="191"/>
      <c r="Z822" s="191"/>
    </row>
    <row r="823" spans="1:26">
      <c r="A823" s="191"/>
      <c r="B823" s="191"/>
      <c r="C823" s="191"/>
      <c r="D823" s="191"/>
      <c r="E823" s="191"/>
      <c r="F823" s="191"/>
      <c r="G823" s="191"/>
      <c r="H823" s="191"/>
      <c r="I823" s="191"/>
      <c r="J823" s="191"/>
      <c r="K823" s="191"/>
      <c r="L823" s="191"/>
      <c r="M823" s="191"/>
      <c r="N823" s="191"/>
      <c r="O823" s="191"/>
      <c r="P823" s="191"/>
      <c r="Q823" s="191"/>
      <c r="R823" s="191"/>
      <c r="S823" s="191"/>
      <c r="T823" s="191"/>
      <c r="U823" s="191"/>
      <c r="V823" s="191"/>
      <c r="W823" s="191"/>
      <c r="X823" s="191"/>
      <c r="Y823" s="191"/>
      <c r="Z823" s="191"/>
    </row>
    <row r="824" spans="1:26">
      <c r="A824" s="191"/>
      <c r="B824" s="191"/>
      <c r="C824" s="191"/>
      <c r="D824" s="191"/>
      <c r="E824" s="191"/>
      <c r="F824" s="191"/>
      <c r="G824" s="191"/>
      <c r="H824" s="191"/>
      <c r="I824" s="191"/>
      <c r="J824" s="191"/>
      <c r="K824" s="191"/>
      <c r="L824" s="191"/>
      <c r="M824" s="191"/>
      <c r="N824" s="191"/>
      <c r="O824" s="191"/>
      <c r="P824" s="191"/>
      <c r="Q824" s="191"/>
      <c r="R824" s="191"/>
      <c r="S824" s="191"/>
      <c r="T824" s="191"/>
      <c r="U824" s="191"/>
      <c r="V824" s="191"/>
      <c r="W824" s="191"/>
      <c r="X824" s="191"/>
      <c r="Y824" s="191"/>
      <c r="Z824" s="191"/>
    </row>
    <row r="825" spans="1:26">
      <c r="A825" s="191"/>
      <c r="B825" s="191"/>
      <c r="C825" s="191"/>
      <c r="D825" s="191"/>
      <c r="E825" s="191"/>
      <c r="F825" s="191"/>
      <c r="G825" s="191"/>
      <c r="H825" s="191"/>
      <c r="I825" s="191"/>
      <c r="J825" s="191"/>
      <c r="K825" s="191"/>
      <c r="L825" s="191"/>
      <c r="M825" s="191"/>
      <c r="N825" s="191"/>
      <c r="O825" s="191"/>
      <c r="P825" s="191"/>
      <c r="Q825" s="191"/>
      <c r="R825" s="191"/>
      <c r="S825" s="191"/>
      <c r="T825" s="191"/>
      <c r="U825" s="191"/>
      <c r="V825" s="191"/>
      <c r="W825" s="191"/>
      <c r="X825" s="191"/>
      <c r="Y825" s="191"/>
      <c r="Z825" s="191"/>
    </row>
    <row r="826" spans="1:26">
      <c r="A826" s="191"/>
      <c r="B826" s="191"/>
      <c r="C826" s="191"/>
      <c r="D826" s="191"/>
      <c r="E826" s="191"/>
      <c r="F826" s="191"/>
      <c r="G826" s="191"/>
      <c r="H826" s="191"/>
      <c r="I826" s="191"/>
      <c r="J826" s="191"/>
      <c r="K826" s="191"/>
      <c r="L826" s="191"/>
      <c r="M826" s="191"/>
      <c r="N826" s="191"/>
      <c r="O826" s="191"/>
      <c r="P826" s="191"/>
      <c r="Q826" s="191"/>
      <c r="R826" s="191"/>
      <c r="S826" s="191"/>
      <c r="T826" s="191"/>
      <c r="U826" s="191"/>
      <c r="V826" s="191"/>
      <c r="W826" s="191"/>
      <c r="X826" s="191"/>
      <c r="Y826" s="191"/>
      <c r="Z826" s="191"/>
    </row>
    <row r="827" spans="1:26">
      <c r="A827" s="191"/>
      <c r="B827" s="191"/>
      <c r="C827" s="191"/>
      <c r="D827" s="191"/>
      <c r="E827" s="191"/>
      <c r="F827" s="191"/>
      <c r="G827" s="191"/>
      <c r="H827" s="191"/>
      <c r="I827" s="191"/>
      <c r="J827" s="191"/>
      <c r="K827" s="191"/>
      <c r="L827" s="191"/>
      <c r="M827" s="191"/>
      <c r="N827" s="191"/>
      <c r="O827" s="191"/>
      <c r="P827" s="191"/>
      <c r="Q827" s="191"/>
      <c r="R827" s="191"/>
      <c r="S827" s="191"/>
      <c r="T827" s="191"/>
      <c r="U827" s="191"/>
      <c r="V827" s="191"/>
      <c r="W827" s="191"/>
      <c r="X827" s="191"/>
      <c r="Y827" s="191"/>
      <c r="Z827" s="191"/>
    </row>
    <row r="828" spans="1:26">
      <c r="A828" s="191"/>
      <c r="B828" s="191"/>
      <c r="C828" s="191"/>
      <c r="D828" s="191"/>
      <c r="E828" s="191"/>
      <c r="F828" s="191"/>
      <c r="G828" s="191"/>
      <c r="H828" s="191"/>
      <c r="I828" s="191"/>
      <c r="J828" s="191"/>
      <c r="K828" s="191"/>
      <c r="L828" s="191"/>
      <c r="M828" s="191"/>
      <c r="N828" s="191"/>
      <c r="O828" s="191"/>
      <c r="P828" s="191"/>
      <c r="Q828" s="191"/>
      <c r="R828" s="191"/>
      <c r="S828" s="191"/>
      <c r="T828" s="191"/>
      <c r="U828" s="191"/>
      <c r="V828" s="191"/>
      <c r="W828" s="191"/>
      <c r="X828" s="191"/>
      <c r="Y828" s="191"/>
      <c r="Z828" s="191"/>
    </row>
    <row r="829" spans="1:26">
      <c r="A829" s="191"/>
      <c r="B829" s="191"/>
      <c r="C829" s="191"/>
      <c r="D829" s="191"/>
      <c r="E829" s="191"/>
      <c r="F829" s="191"/>
      <c r="G829" s="191"/>
      <c r="H829" s="191"/>
      <c r="I829" s="191"/>
      <c r="J829" s="191"/>
      <c r="K829" s="191"/>
      <c r="L829" s="191"/>
      <c r="M829" s="191"/>
      <c r="N829" s="191"/>
      <c r="O829" s="191"/>
      <c r="P829" s="191"/>
      <c r="Q829" s="191"/>
      <c r="R829" s="191"/>
      <c r="S829" s="191"/>
      <c r="T829" s="191"/>
      <c r="U829" s="191"/>
      <c r="V829" s="191"/>
      <c r="W829" s="191"/>
      <c r="X829" s="191"/>
      <c r="Y829" s="191"/>
      <c r="Z829" s="191"/>
    </row>
    <row r="830" spans="1:26">
      <c r="A830" s="191"/>
      <c r="B830" s="191"/>
      <c r="C830" s="191"/>
      <c r="D830" s="191"/>
      <c r="E830" s="191"/>
      <c r="F830" s="191"/>
      <c r="G830" s="191"/>
      <c r="H830" s="191"/>
      <c r="I830" s="191"/>
      <c r="J830" s="191"/>
      <c r="K830" s="191"/>
      <c r="L830" s="191"/>
      <c r="M830" s="191"/>
      <c r="N830" s="191"/>
      <c r="O830" s="191"/>
      <c r="P830" s="191"/>
      <c r="Q830" s="191"/>
      <c r="R830" s="191"/>
      <c r="S830" s="191"/>
      <c r="T830" s="191"/>
      <c r="U830" s="191"/>
      <c r="V830" s="191"/>
      <c r="W830" s="191"/>
      <c r="X830" s="191"/>
      <c r="Y830" s="191"/>
      <c r="Z830" s="191"/>
    </row>
    <row r="831" spans="1:26">
      <c r="A831" s="191"/>
      <c r="B831" s="191"/>
      <c r="C831" s="191"/>
      <c r="D831" s="191"/>
      <c r="E831" s="191"/>
      <c r="F831" s="191"/>
      <c r="G831" s="191"/>
      <c r="H831" s="191"/>
      <c r="I831" s="191"/>
      <c r="J831" s="191"/>
      <c r="K831" s="191"/>
      <c r="L831" s="191"/>
      <c r="M831" s="191"/>
      <c r="N831" s="191"/>
      <c r="O831" s="191"/>
      <c r="P831" s="191"/>
      <c r="Q831" s="191"/>
      <c r="R831" s="191"/>
      <c r="S831" s="191"/>
      <c r="T831" s="191"/>
      <c r="U831" s="191"/>
      <c r="V831" s="191"/>
      <c r="W831" s="191"/>
      <c r="X831" s="191"/>
      <c r="Y831" s="191"/>
      <c r="Z831" s="191"/>
    </row>
    <row r="832" spans="1:26">
      <c r="A832" s="191"/>
      <c r="B832" s="191"/>
      <c r="C832" s="191"/>
      <c r="D832" s="191"/>
      <c r="E832" s="191"/>
      <c r="F832" s="191"/>
      <c r="G832" s="191"/>
      <c r="H832" s="191"/>
      <c r="I832" s="191"/>
      <c r="J832" s="191"/>
      <c r="K832" s="191"/>
      <c r="L832" s="191"/>
      <c r="M832" s="191"/>
      <c r="N832" s="191"/>
      <c r="O832" s="191"/>
      <c r="P832" s="191"/>
      <c r="Q832" s="191"/>
      <c r="R832" s="191"/>
      <c r="S832" s="191"/>
      <c r="T832" s="191"/>
      <c r="U832" s="191"/>
      <c r="V832" s="191"/>
      <c r="W832" s="191"/>
      <c r="X832" s="191"/>
      <c r="Y832" s="191"/>
      <c r="Z832" s="191"/>
    </row>
    <row r="833" spans="1:26">
      <c r="A833" s="191"/>
      <c r="B833" s="191"/>
      <c r="C833" s="191"/>
      <c r="D833" s="191"/>
      <c r="E833" s="191"/>
      <c r="F833" s="191"/>
      <c r="G833" s="191"/>
      <c r="H833" s="191"/>
      <c r="I833" s="191"/>
      <c r="J833" s="191"/>
      <c r="K833" s="191"/>
      <c r="L833" s="191"/>
      <c r="M833" s="191"/>
      <c r="N833" s="191"/>
      <c r="O833" s="191"/>
      <c r="P833" s="191"/>
      <c r="Q833" s="191"/>
      <c r="R833" s="191"/>
      <c r="S833" s="191"/>
      <c r="T833" s="191"/>
      <c r="U833" s="191"/>
      <c r="V833" s="191"/>
      <c r="W833" s="191"/>
      <c r="X833" s="191"/>
      <c r="Y833" s="191"/>
      <c r="Z833" s="191"/>
    </row>
    <row r="834" spans="1:26">
      <c r="A834" s="191"/>
      <c r="B834" s="191"/>
      <c r="C834" s="191"/>
      <c r="D834" s="191"/>
      <c r="E834" s="191"/>
      <c r="F834" s="191"/>
      <c r="G834" s="191"/>
      <c r="H834" s="191"/>
      <c r="I834" s="191"/>
      <c r="J834" s="191"/>
      <c r="K834" s="191"/>
      <c r="L834" s="191"/>
      <c r="M834" s="191"/>
      <c r="N834" s="191"/>
      <c r="O834" s="191"/>
      <c r="P834" s="191"/>
      <c r="Q834" s="191"/>
      <c r="R834" s="191"/>
      <c r="S834" s="191"/>
      <c r="T834" s="191"/>
      <c r="U834" s="191"/>
      <c r="V834" s="191"/>
      <c r="W834" s="191"/>
      <c r="X834" s="191"/>
      <c r="Y834" s="191"/>
      <c r="Z834" s="191"/>
    </row>
    <row r="835" spans="1:26">
      <c r="A835" s="191"/>
      <c r="B835" s="191"/>
      <c r="C835" s="191"/>
      <c r="D835" s="191"/>
      <c r="E835" s="191"/>
      <c r="F835" s="191"/>
      <c r="G835" s="191"/>
      <c r="H835" s="191"/>
      <c r="I835" s="191"/>
      <c r="J835" s="191"/>
      <c r="K835" s="191"/>
      <c r="L835" s="191"/>
      <c r="M835" s="191"/>
      <c r="N835" s="191"/>
      <c r="O835" s="191"/>
      <c r="P835" s="191"/>
      <c r="Q835" s="191"/>
      <c r="R835" s="191"/>
      <c r="S835" s="191"/>
      <c r="T835" s="191"/>
      <c r="U835" s="191"/>
      <c r="V835" s="191"/>
      <c r="W835" s="191"/>
      <c r="X835" s="191"/>
      <c r="Y835" s="191"/>
      <c r="Z835" s="191"/>
    </row>
    <row r="836" spans="1:26">
      <c r="A836" s="191"/>
      <c r="B836" s="191"/>
      <c r="C836" s="191"/>
      <c r="D836" s="191"/>
      <c r="E836" s="191"/>
      <c r="F836" s="191"/>
      <c r="G836" s="191"/>
      <c r="H836" s="191"/>
      <c r="I836" s="191"/>
      <c r="J836" s="191"/>
      <c r="K836" s="191"/>
      <c r="L836" s="191"/>
      <c r="M836" s="191"/>
      <c r="N836" s="191"/>
      <c r="O836" s="191"/>
      <c r="P836" s="191"/>
      <c r="Q836" s="191"/>
      <c r="R836" s="191"/>
      <c r="S836" s="191"/>
      <c r="T836" s="191"/>
      <c r="U836" s="191"/>
      <c r="V836" s="191"/>
      <c r="W836" s="191"/>
      <c r="X836" s="191"/>
      <c r="Y836" s="191"/>
      <c r="Z836" s="191"/>
    </row>
    <row r="837" spans="1:26">
      <c r="A837" s="191"/>
      <c r="B837" s="191"/>
      <c r="C837" s="191"/>
      <c r="D837" s="191"/>
      <c r="E837" s="191"/>
      <c r="F837" s="191"/>
      <c r="G837" s="191"/>
      <c r="H837" s="191"/>
      <c r="I837" s="191"/>
      <c r="J837" s="191"/>
      <c r="K837" s="191"/>
      <c r="L837" s="191"/>
      <c r="M837" s="191"/>
      <c r="N837" s="191"/>
      <c r="O837" s="191"/>
      <c r="P837" s="191"/>
      <c r="Q837" s="191"/>
      <c r="R837" s="191"/>
      <c r="S837" s="191"/>
      <c r="T837" s="191"/>
      <c r="U837" s="191"/>
      <c r="V837" s="191"/>
      <c r="W837" s="191"/>
      <c r="X837" s="191"/>
      <c r="Y837" s="191"/>
      <c r="Z837" s="191"/>
    </row>
    <row r="838" spans="1:26">
      <c r="A838" s="191"/>
      <c r="B838" s="191"/>
      <c r="C838" s="191"/>
      <c r="D838" s="191"/>
      <c r="E838" s="191"/>
      <c r="F838" s="191"/>
      <c r="G838" s="191"/>
      <c r="H838" s="191"/>
      <c r="I838" s="191"/>
      <c r="J838" s="191"/>
      <c r="K838" s="191"/>
      <c r="L838" s="191"/>
      <c r="M838" s="191"/>
      <c r="N838" s="191"/>
      <c r="O838" s="191"/>
      <c r="P838" s="191"/>
      <c r="Q838" s="191"/>
      <c r="R838" s="191"/>
      <c r="S838" s="191"/>
      <c r="T838" s="191"/>
      <c r="U838" s="191"/>
      <c r="V838" s="191"/>
      <c r="W838" s="191"/>
      <c r="X838" s="191"/>
      <c r="Y838" s="191"/>
      <c r="Z838" s="191"/>
    </row>
    <row r="839" spans="1:26">
      <c r="A839" s="191"/>
      <c r="B839" s="191"/>
      <c r="C839" s="191"/>
      <c r="D839" s="191"/>
      <c r="E839" s="191"/>
      <c r="F839" s="191"/>
      <c r="G839" s="191"/>
      <c r="H839" s="191"/>
      <c r="I839" s="191"/>
      <c r="J839" s="191"/>
      <c r="K839" s="191"/>
      <c r="L839" s="191"/>
      <c r="M839" s="191"/>
      <c r="N839" s="191"/>
      <c r="O839" s="191"/>
      <c r="P839" s="191"/>
      <c r="Q839" s="191"/>
      <c r="R839" s="191"/>
      <c r="S839" s="191"/>
      <c r="T839" s="191"/>
      <c r="U839" s="191"/>
      <c r="V839" s="191"/>
      <c r="W839" s="191"/>
      <c r="X839" s="191"/>
      <c r="Y839" s="191"/>
      <c r="Z839" s="191"/>
    </row>
    <row r="840" spans="1:26">
      <c r="A840" s="191"/>
      <c r="B840" s="191"/>
      <c r="C840" s="191"/>
      <c r="D840" s="191"/>
      <c r="E840" s="191"/>
      <c r="F840" s="191"/>
      <c r="G840" s="191"/>
      <c r="H840" s="191"/>
      <c r="I840" s="191"/>
      <c r="J840" s="191"/>
      <c r="K840" s="191"/>
      <c r="L840" s="191"/>
      <c r="M840" s="191"/>
      <c r="N840" s="191"/>
      <c r="O840" s="191"/>
      <c r="P840" s="191"/>
      <c r="Q840" s="191"/>
      <c r="R840" s="191"/>
      <c r="S840" s="191"/>
      <c r="T840" s="191"/>
      <c r="U840" s="191"/>
      <c r="V840" s="191"/>
      <c r="W840" s="191"/>
      <c r="X840" s="191"/>
      <c r="Y840" s="191"/>
      <c r="Z840" s="191"/>
    </row>
    <row r="841" spans="1:26">
      <c r="A841" s="191"/>
      <c r="B841" s="191"/>
      <c r="C841" s="191"/>
      <c r="D841" s="191"/>
      <c r="E841" s="191"/>
      <c r="F841" s="191"/>
      <c r="G841" s="191"/>
      <c r="H841" s="191"/>
      <c r="I841" s="191"/>
      <c r="J841" s="191"/>
      <c r="K841" s="191"/>
      <c r="L841" s="191"/>
      <c r="M841" s="191"/>
      <c r="N841" s="191"/>
      <c r="O841" s="191"/>
      <c r="P841" s="191"/>
      <c r="Q841" s="191"/>
      <c r="R841" s="191"/>
      <c r="S841" s="191"/>
      <c r="T841" s="191"/>
      <c r="U841" s="191"/>
      <c r="V841" s="191"/>
      <c r="W841" s="191"/>
      <c r="X841" s="191"/>
      <c r="Y841" s="191"/>
      <c r="Z841" s="191"/>
    </row>
    <row r="842" spans="1:26">
      <c r="A842" s="191"/>
      <c r="B842" s="191"/>
      <c r="C842" s="191"/>
      <c r="D842" s="191"/>
      <c r="E842" s="191"/>
      <c r="F842" s="191"/>
      <c r="G842" s="191"/>
      <c r="H842" s="191"/>
      <c r="I842" s="191"/>
      <c r="J842" s="191"/>
      <c r="K842" s="191"/>
      <c r="L842" s="191"/>
      <c r="M842" s="191"/>
      <c r="N842" s="191"/>
      <c r="O842" s="191"/>
      <c r="P842" s="191"/>
      <c r="Q842" s="191"/>
      <c r="R842" s="191"/>
      <c r="S842" s="191"/>
      <c r="T842" s="191"/>
      <c r="U842" s="191"/>
      <c r="V842" s="191"/>
      <c r="W842" s="191"/>
      <c r="X842" s="191"/>
      <c r="Y842" s="191"/>
      <c r="Z842" s="191"/>
    </row>
    <row r="843" spans="1:26">
      <c r="A843" s="191"/>
      <c r="B843" s="191"/>
      <c r="C843" s="191"/>
      <c r="D843" s="191"/>
      <c r="E843" s="191"/>
      <c r="F843" s="191"/>
      <c r="G843" s="191"/>
      <c r="H843" s="191"/>
      <c r="I843" s="191"/>
      <c r="J843" s="191"/>
      <c r="K843" s="191"/>
      <c r="L843" s="191"/>
      <c r="M843" s="191"/>
      <c r="N843" s="191"/>
      <c r="O843" s="191"/>
      <c r="P843" s="191"/>
      <c r="Q843" s="191"/>
      <c r="R843" s="191"/>
      <c r="S843" s="191"/>
      <c r="T843" s="191"/>
      <c r="U843" s="191"/>
      <c r="V843" s="191"/>
      <c r="W843" s="191"/>
      <c r="X843" s="191"/>
      <c r="Y843" s="191"/>
      <c r="Z843" s="191"/>
    </row>
    <row r="844" spans="1:26">
      <c r="A844" s="191"/>
      <c r="B844" s="191"/>
      <c r="C844" s="191"/>
      <c r="D844" s="191"/>
      <c r="E844" s="191"/>
      <c r="F844" s="191"/>
      <c r="G844" s="191"/>
      <c r="H844" s="191"/>
      <c r="I844" s="191"/>
      <c r="J844" s="191"/>
      <c r="K844" s="191"/>
      <c r="L844" s="191"/>
      <c r="M844" s="191"/>
      <c r="N844" s="191"/>
      <c r="O844" s="191"/>
      <c r="P844" s="191"/>
      <c r="Q844" s="191"/>
      <c r="R844" s="191"/>
      <c r="S844" s="191"/>
      <c r="T844" s="191"/>
      <c r="U844" s="191"/>
      <c r="V844" s="191"/>
      <c r="W844" s="191"/>
      <c r="X844" s="191"/>
      <c r="Y844" s="191"/>
      <c r="Z844" s="191"/>
    </row>
    <row r="845" spans="1:26">
      <c r="A845" s="191"/>
      <c r="B845" s="191"/>
      <c r="C845" s="191"/>
      <c r="D845" s="191"/>
      <c r="E845" s="191"/>
      <c r="F845" s="191"/>
      <c r="G845" s="191"/>
      <c r="H845" s="191"/>
      <c r="I845" s="191"/>
      <c r="J845" s="191"/>
      <c r="K845" s="191"/>
      <c r="L845" s="191"/>
      <c r="M845" s="191"/>
      <c r="N845" s="191"/>
      <c r="O845" s="191"/>
      <c r="P845" s="191"/>
      <c r="Q845" s="191"/>
      <c r="R845" s="191"/>
      <c r="S845" s="191"/>
      <c r="T845" s="191"/>
      <c r="U845" s="191"/>
      <c r="V845" s="191"/>
      <c r="W845" s="191"/>
      <c r="X845" s="191"/>
      <c r="Y845" s="191"/>
      <c r="Z845" s="191"/>
    </row>
    <row r="846" spans="1:26">
      <c r="A846" s="191"/>
      <c r="B846" s="191"/>
      <c r="C846" s="191"/>
      <c r="D846" s="191"/>
      <c r="E846" s="191"/>
      <c r="F846" s="191"/>
      <c r="G846" s="191"/>
      <c r="H846" s="191"/>
      <c r="I846" s="191"/>
      <c r="J846" s="191"/>
      <c r="K846" s="191"/>
      <c r="L846" s="191"/>
      <c r="M846" s="191"/>
      <c r="N846" s="191"/>
      <c r="O846" s="191"/>
      <c r="P846" s="191"/>
      <c r="Q846" s="191"/>
      <c r="R846" s="191"/>
      <c r="S846" s="191"/>
      <c r="T846" s="191"/>
      <c r="U846" s="191"/>
      <c r="V846" s="191"/>
      <c r="W846" s="191"/>
      <c r="X846" s="191"/>
      <c r="Y846" s="191"/>
      <c r="Z846" s="191"/>
    </row>
    <row r="847" spans="1:26">
      <c r="A847" s="191"/>
      <c r="B847" s="191"/>
      <c r="C847" s="191"/>
      <c r="D847" s="191"/>
      <c r="E847" s="191"/>
      <c r="F847" s="191"/>
      <c r="G847" s="191"/>
      <c r="H847" s="191"/>
      <c r="I847" s="191"/>
      <c r="J847" s="191"/>
      <c r="K847" s="191"/>
      <c r="L847" s="191"/>
      <c r="M847" s="191"/>
      <c r="N847" s="191"/>
      <c r="O847" s="191"/>
      <c r="P847" s="191"/>
      <c r="Q847" s="191"/>
      <c r="R847" s="191"/>
      <c r="S847" s="191"/>
      <c r="T847" s="191"/>
      <c r="U847" s="191"/>
      <c r="V847" s="191"/>
      <c r="W847" s="191"/>
      <c r="X847" s="191"/>
      <c r="Y847" s="191"/>
      <c r="Z847" s="191"/>
    </row>
    <row r="848" spans="1:26">
      <c r="A848" s="191"/>
      <c r="B848" s="191"/>
      <c r="C848" s="191"/>
      <c r="D848" s="191"/>
      <c r="E848" s="191"/>
      <c r="F848" s="191"/>
      <c r="G848" s="191"/>
      <c r="H848" s="191"/>
      <c r="I848" s="191"/>
      <c r="J848" s="191"/>
      <c r="K848" s="191"/>
      <c r="L848" s="191"/>
      <c r="M848" s="191"/>
      <c r="N848" s="191"/>
      <c r="O848" s="191"/>
      <c r="P848" s="191"/>
      <c r="Q848" s="191"/>
      <c r="R848" s="191"/>
      <c r="S848" s="191"/>
      <c r="T848" s="191"/>
      <c r="U848" s="191"/>
      <c r="V848" s="191"/>
      <c r="W848" s="191"/>
      <c r="X848" s="191"/>
      <c r="Y848" s="191"/>
      <c r="Z848" s="191"/>
    </row>
    <row r="849" spans="1:26">
      <c r="A849" s="191"/>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row>
    <row r="850" spans="1:26">
      <c r="A850" s="191"/>
      <c r="B850" s="191"/>
      <c r="C850" s="191"/>
      <c r="D850" s="191"/>
      <c r="E850" s="191"/>
      <c r="F850" s="191"/>
      <c r="G850" s="191"/>
      <c r="H850" s="191"/>
      <c r="I850" s="191"/>
      <c r="J850" s="191"/>
      <c r="K850" s="191"/>
      <c r="L850" s="191"/>
      <c r="M850" s="191"/>
      <c r="N850" s="191"/>
      <c r="O850" s="191"/>
      <c r="P850" s="191"/>
      <c r="Q850" s="191"/>
      <c r="R850" s="191"/>
      <c r="S850" s="191"/>
      <c r="T850" s="191"/>
      <c r="U850" s="191"/>
      <c r="V850" s="191"/>
      <c r="W850" s="191"/>
      <c r="X850" s="191"/>
      <c r="Y850" s="191"/>
      <c r="Z850" s="191"/>
    </row>
    <row r="851" spans="1:26">
      <c r="A851" s="191"/>
      <c r="B851" s="191"/>
      <c r="C851" s="191"/>
      <c r="D851" s="191"/>
      <c r="E851" s="191"/>
      <c r="F851" s="191"/>
      <c r="G851" s="191"/>
      <c r="H851" s="191"/>
      <c r="I851" s="191"/>
      <c r="J851" s="191"/>
      <c r="K851" s="191"/>
      <c r="L851" s="191"/>
      <c r="M851" s="191"/>
      <c r="N851" s="191"/>
      <c r="O851" s="191"/>
      <c r="P851" s="191"/>
      <c r="Q851" s="191"/>
      <c r="R851" s="191"/>
      <c r="S851" s="191"/>
      <c r="T851" s="191"/>
      <c r="U851" s="191"/>
      <c r="V851" s="191"/>
      <c r="W851" s="191"/>
      <c r="X851" s="191"/>
      <c r="Y851" s="191"/>
      <c r="Z851" s="191"/>
    </row>
    <row r="852" spans="1:26">
      <c r="A852" s="191"/>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row>
    <row r="853" spans="1:26">
      <c r="A853" s="191"/>
      <c r="B853" s="191"/>
      <c r="C853" s="191"/>
      <c r="D853" s="191"/>
      <c r="E853" s="191"/>
      <c r="F853" s="191"/>
      <c r="G853" s="191"/>
      <c r="H853" s="191"/>
      <c r="I853" s="191"/>
      <c r="J853" s="191"/>
      <c r="K853" s="191"/>
      <c r="L853" s="191"/>
      <c r="M853" s="191"/>
      <c r="N853" s="191"/>
      <c r="O853" s="191"/>
      <c r="P853" s="191"/>
      <c r="Q853" s="191"/>
      <c r="R853" s="191"/>
      <c r="S853" s="191"/>
      <c r="T853" s="191"/>
      <c r="U853" s="191"/>
      <c r="V853" s="191"/>
      <c r="W853" s="191"/>
      <c r="X853" s="191"/>
      <c r="Y853" s="191"/>
      <c r="Z853" s="191"/>
    </row>
    <row r="854" spans="1:26">
      <c r="A854" s="191"/>
      <c r="B854" s="191"/>
      <c r="C854" s="191"/>
      <c r="D854" s="191"/>
      <c r="E854" s="191"/>
      <c r="F854" s="191"/>
      <c r="G854" s="191"/>
      <c r="H854" s="191"/>
      <c r="I854" s="191"/>
      <c r="J854" s="191"/>
      <c r="K854" s="191"/>
      <c r="L854" s="191"/>
      <c r="M854" s="191"/>
      <c r="N854" s="191"/>
      <c r="O854" s="191"/>
      <c r="P854" s="191"/>
      <c r="Q854" s="191"/>
      <c r="R854" s="191"/>
      <c r="S854" s="191"/>
      <c r="T854" s="191"/>
      <c r="U854" s="191"/>
      <c r="V854" s="191"/>
      <c r="W854" s="191"/>
      <c r="X854" s="191"/>
      <c r="Y854" s="191"/>
      <c r="Z854" s="191"/>
    </row>
    <row r="855" spans="1:26">
      <c r="A855" s="191"/>
      <c r="B855" s="191"/>
      <c r="C855" s="191"/>
      <c r="D855" s="191"/>
      <c r="E855" s="191"/>
      <c r="F855" s="191"/>
      <c r="G855" s="191"/>
      <c r="H855" s="191"/>
      <c r="I855" s="191"/>
      <c r="J855" s="191"/>
      <c r="K855" s="191"/>
      <c r="L855" s="191"/>
      <c r="M855" s="191"/>
      <c r="N855" s="191"/>
      <c r="O855" s="191"/>
      <c r="P855" s="191"/>
      <c r="Q855" s="191"/>
      <c r="R855" s="191"/>
      <c r="S855" s="191"/>
      <c r="T855" s="191"/>
      <c r="U855" s="191"/>
      <c r="V855" s="191"/>
      <c r="W855" s="191"/>
      <c r="X855" s="191"/>
      <c r="Y855" s="191"/>
      <c r="Z855" s="191"/>
    </row>
    <row r="856" spans="1:26">
      <c r="A856" s="191"/>
      <c r="B856" s="191"/>
      <c r="C856" s="191"/>
      <c r="D856" s="191"/>
      <c r="E856" s="191"/>
      <c r="F856" s="191"/>
      <c r="G856" s="191"/>
      <c r="H856" s="191"/>
      <c r="I856" s="191"/>
      <c r="J856" s="191"/>
      <c r="K856" s="191"/>
      <c r="L856" s="191"/>
      <c r="M856" s="191"/>
      <c r="N856" s="191"/>
      <c r="O856" s="191"/>
      <c r="P856" s="191"/>
      <c r="Q856" s="191"/>
      <c r="R856" s="191"/>
      <c r="S856" s="191"/>
      <c r="T856" s="191"/>
      <c r="U856" s="191"/>
      <c r="V856" s="191"/>
      <c r="W856" s="191"/>
      <c r="X856" s="191"/>
      <c r="Y856" s="191"/>
      <c r="Z856" s="191"/>
    </row>
    <row r="857" spans="1:26">
      <c r="A857" s="191"/>
      <c r="B857" s="191"/>
      <c r="C857" s="191"/>
      <c r="D857" s="191"/>
      <c r="E857" s="191"/>
      <c r="F857" s="191"/>
      <c r="G857" s="191"/>
      <c r="H857" s="191"/>
      <c r="I857" s="191"/>
      <c r="J857" s="191"/>
      <c r="K857" s="191"/>
      <c r="L857" s="191"/>
      <c r="M857" s="191"/>
      <c r="N857" s="191"/>
      <c r="O857" s="191"/>
      <c r="P857" s="191"/>
      <c r="Q857" s="191"/>
      <c r="R857" s="191"/>
      <c r="S857" s="191"/>
      <c r="T857" s="191"/>
      <c r="U857" s="191"/>
      <c r="V857" s="191"/>
      <c r="W857" s="191"/>
      <c r="X857" s="191"/>
      <c r="Y857" s="191"/>
      <c r="Z857" s="191"/>
    </row>
    <row r="858" spans="1:26">
      <c r="A858" s="191"/>
      <c r="B858" s="191"/>
      <c r="C858" s="191"/>
      <c r="D858" s="191"/>
      <c r="E858" s="191"/>
      <c r="F858" s="191"/>
      <c r="G858" s="191"/>
      <c r="H858" s="191"/>
      <c r="I858" s="191"/>
      <c r="J858" s="191"/>
      <c r="K858" s="191"/>
      <c r="L858" s="191"/>
      <c r="M858" s="191"/>
      <c r="N858" s="191"/>
      <c r="O858" s="191"/>
      <c r="P858" s="191"/>
      <c r="Q858" s="191"/>
      <c r="R858" s="191"/>
      <c r="S858" s="191"/>
      <c r="T858" s="191"/>
      <c r="U858" s="191"/>
      <c r="V858" s="191"/>
      <c r="W858" s="191"/>
      <c r="X858" s="191"/>
      <c r="Y858" s="191"/>
      <c r="Z858" s="191"/>
    </row>
    <row r="859" spans="1:26">
      <c r="A859" s="191"/>
      <c r="B859" s="191"/>
      <c r="C859" s="191"/>
      <c r="D859" s="191"/>
      <c r="E859" s="191"/>
      <c r="F859" s="191"/>
      <c r="G859" s="191"/>
      <c r="H859" s="191"/>
      <c r="I859" s="191"/>
      <c r="J859" s="191"/>
      <c r="K859" s="191"/>
      <c r="L859" s="191"/>
      <c r="M859" s="191"/>
      <c r="N859" s="191"/>
      <c r="O859" s="191"/>
      <c r="P859" s="191"/>
      <c r="Q859" s="191"/>
      <c r="R859" s="191"/>
      <c r="S859" s="191"/>
      <c r="T859" s="191"/>
      <c r="U859" s="191"/>
      <c r="V859" s="191"/>
      <c r="W859" s="191"/>
      <c r="X859" s="191"/>
      <c r="Y859" s="191"/>
      <c r="Z859" s="191"/>
    </row>
    <row r="860" spans="1:26">
      <c r="A860" s="191"/>
      <c r="B860" s="191"/>
      <c r="C860" s="191"/>
      <c r="D860" s="191"/>
      <c r="E860" s="191"/>
      <c r="F860" s="191"/>
      <c r="G860" s="191"/>
      <c r="H860" s="191"/>
      <c r="I860" s="191"/>
      <c r="J860" s="191"/>
      <c r="K860" s="191"/>
      <c r="L860" s="191"/>
      <c r="M860" s="191"/>
      <c r="N860" s="191"/>
      <c r="O860" s="191"/>
      <c r="P860" s="191"/>
      <c r="Q860" s="191"/>
      <c r="R860" s="191"/>
      <c r="S860" s="191"/>
      <c r="T860" s="191"/>
      <c r="U860" s="191"/>
      <c r="V860" s="191"/>
      <c r="W860" s="191"/>
      <c r="X860" s="191"/>
      <c r="Y860" s="191"/>
      <c r="Z860" s="191"/>
    </row>
    <row r="861" spans="1:26">
      <c r="A861" s="191"/>
      <c r="B861" s="191"/>
      <c r="C861" s="191"/>
      <c r="D861" s="191"/>
      <c r="E861" s="191"/>
      <c r="F861" s="191"/>
      <c r="G861" s="191"/>
      <c r="H861" s="191"/>
      <c r="I861" s="191"/>
      <c r="J861" s="191"/>
      <c r="K861" s="191"/>
      <c r="L861" s="191"/>
      <c r="M861" s="191"/>
      <c r="N861" s="191"/>
      <c r="O861" s="191"/>
      <c r="P861" s="191"/>
      <c r="Q861" s="191"/>
      <c r="R861" s="191"/>
      <c r="S861" s="191"/>
      <c r="T861" s="191"/>
      <c r="U861" s="191"/>
      <c r="V861" s="191"/>
      <c r="W861" s="191"/>
      <c r="X861" s="191"/>
      <c r="Y861" s="191"/>
      <c r="Z861" s="191"/>
    </row>
    <row r="862" spans="1:26">
      <c r="A862" s="191"/>
      <c r="B862" s="191"/>
      <c r="C862" s="191"/>
      <c r="D862" s="191"/>
      <c r="E862" s="191"/>
      <c r="F862" s="191"/>
      <c r="G862" s="191"/>
      <c r="H862" s="191"/>
      <c r="I862" s="191"/>
      <c r="J862" s="191"/>
      <c r="K862" s="191"/>
      <c r="L862" s="191"/>
      <c r="M862" s="191"/>
      <c r="N862" s="191"/>
      <c r="O862" s="191"/>
      <c r="P862" s="191"/>
      <c r="Q862" s="191"/>
      <c r="R862" s="191"/>
      <c r="S862" s="191"/>
      <c r="T862" s="191"/>
      <c r="U862" s="191"/>
      <c r="V862" s="191"/>
      <c r="W862" s="191"/>
      <c r="X862" s="191"/>
      <c r="Y862" s="191"/>
      <c r="Z862" s="191"/>
    </row>
    <row r="863" spans="1:26">
      <c r="A863" s="191"/>
      <c r="B863" s="191"/>
      <c r="C863" s="191"/>
      <c r="D863" s="191"/>
      <c r="E863" s="191"/>
      <c r="F863" s="191"/>
      <c r="G863" s="191"/>
      <c r="H863" s="191"/>
      <c r="I863" s="191"/>
      <c r="J863" s="191"/>
      <c r="K863" s="191"/>
      <c r="L863" s="191"/>
      <c r="M863" s="191"/>
      <c r="N863" s="191"/>
      <c r="O863" s="191"/>
      <c r="P863" s="191"/>
      <c r="Q863" s="191"/>
      <c r="R863" s="191"/>
      <c r="S863" s="191"/>
      <c r="T863" s="191"/>
      <c r="U863" s="191"/>
      <c r="V863" s="191"/>
      <c r="W863" s="191"/>
      <c r="X863" s="191"/>
      <c r="Y863" s="191"/>
      <c r="Z863" s="191"/>
    </row>
    <row r="864" spans="1:26">
      <c r="A864" s="191"/>
      <c r="B864" s="191"/>
      <c r="C864" s="191"/>
      <c r="D864" s="191"/>
      <c r="E864" s="191"/>
      <c r="F864" s="191"/>
      <c r="G864" s="191"/>
      <c r="H864" s="191"/>
      <c r="I864" s="191"/>
      <c r="J864" s="191"/>
      <c r="K864" s="191"/>
      <c r="L864" s="191"/>
      <c r="M864" s="191"/>
      <c r="N864" s="191"/>
      <c r="O864" s="191"/>
      <c r="P864" s="191"/>
      <c r="Q864" s="191"/>
      <c r="R864" s="191"/>
      <c r="S864" s="191"/>
      <c r="T864" s="191"/>
      <c r="U864" s="191"/>
      <c r="V864" s="191"/>
      <c r="W864" s="191"/>
      <c r="X864" s="191"/>
      <c r="Y864" s="191"/>
      <c r="Z864" s="191"/>
    </row>
    <row r="865" spans="1:26">
      <c r="A865" s="191"/>
      <c r="B865" s="191"/>
      <c r="C865" s="191"/>
      <c r="D865" s="191"/>
      <c r="E865" s="191"/>
      <c r="F865" s="191"/>
      <c r="G865" s="191"/>
      <c r="H865" s="191"/>
      <c r="I865" s="191"/>
      <c r="J865" s="191"/>
      <c r="K865" s="191"/>
      <c r="L865" s="191"/>
      <c r="M865" s="191"/>
      <c r="N865" s="191"/>
      <c r="O865" s="191"/>
      <c r="P865" s="191"/>
      <c r="Q865" s="191"/>
      <c r="R865" s="191"/>
      <c r="S865" s="191"/>
      <c r="T865" s="191"/>
      <c r="U865" s="191"/>
      <c r="V865" s="191"/>
      <c r="W865" s="191"/>
      <c r="X865" s="191"/>
      <c r="Y865" s="191"/>
      <c r="Z865" s="191"/>
    </row>
    <row r="866" spans="1:26">
      <c r="A866" s="191"/>
      <c r="B866" s="191"/>
      <c r="C866" s="191"/>
      <c r="D866" s="191"/>
      <c r="E866" s="191"/>
      <c r="F866" s="191"/>
      <c r="G866" s="191"/>
      <c r="H866" s="191"/>
      <c r="I866" s="191"/>
      <c r="J866" s="191"/>
      <c r="K866" s="191"/>
      <c r="L866" s="191"/>
      <c r="M866" s="191"/>
      <c r="N866" s="191"/>
      <c r="O866" s="191"/>
      <c r="P866" s="191"/>
      <c r="Q866" s="191"/>
      <c r="R866" s="191"/>
      <c r="S866" s="191"/>
      <c r="T866" s="191"/>
      <c r="U866" s="191"/>
      <c r="V866" s="191"/>
      <c r="W866" s="191"/>
      <c r="X866" s="191"/>
      <c r="Y866" s="191"/>
      <c r="Z866" s="191"/>
    </row>
    <row r="867" spans="1:26">
      <c r="A867" s="191"/>
      <c r="B867" s="191"/>
      <c r="C867" s="191"/>
      <c r="D867" s="191"/>
      <c r="E867" s="191"/>
      <c r="F867" s="191"/>
      <c r="G867" s="191"/>
      <c r="H867" s="191"/>
      <c r="I867" s="191"/>
      <c r="J867" s="191"/>
      <c r="K867" s="191"/>
      <c r="L867" s="191"/>
      <c r="M867" s="191"/>
      <c r="N867" s="191"/>
      <c r="O867" s="191"/>
      <c r="P867" s="191"/>
      <c r="Q867" s="191"/>
      <c r="R867" s="191"/>
      <c r="S867" s="191"/>
      <c r="T867" s="191"/>
      <c r="U867" s="191"/>
      <c r="V867" s="191"/>
      <c r="W867" s="191"/>
      <c r="X867" s="191"/>
      <c r="Y867" s="191"/>
      <c r="Z867" s="191"/>
    </row>
    <row r="868" spans="1:26">
      <c r="A868" s="191"/>
      <c r="B868" s="191"/>
      <c r="C868" s="191"/>
      <c r="D868" s="191"/>
      <c r="E868" s="191"/>
      <c r="F868" s="191"/>
      <c r="G868" s="191"/>
      <c r="H868" s="191"/>
      <c r="I868" s="191"/>
      <c r="J868" s="191"/>
      <c r="K868" s="191"/>
      <c r="L868" s="191"/>
      <c r="M868" s="191"/>
      <c r="N868" s="191"/>
      <c r="O868" s="191"/>
      <c r="P868" s="191"/>
      <c r="Q868" s="191"/>
      <c r="R868" s="191"/>
      <c r="S868" s="191"/>
      <c r="T868" s="191"/>
      <c r="U868" s="191"/>
      <c r="V868" s="191"/>
      <c r="W868" s="191"/>
      <c r="X868" s="191"/>
      <c r="Y868" s="191"/>
      <c r="Z868" s="191"/>
    </row>
    <row r="869" spans="1:26">
      <c r="A869" s="191"/>
      <c r="B869" s="191"/>
      <c r="C869" s="191"/>
      <c r="D869" s="191"/>
      <c r="E869" s="191"/>
      <c r="F869" s="191"/>
      <c r="G869" s="191"/>
      <c r="H869" s="191"/>
      <c r="I869" s="191"/>
      <c r="J869" s="191"/>
      <c r="K869" s="191"/>
      <c r="L869" s="191"/>
      <c r="M869" s="191"/>
      <c r="N869" s="191"/>
      <c r="O869" s="191"/>
      <c r="P869" s="191"/>
      <c r="Q869" s="191"/>
      <c r="R869" s="191"/>
      <c r="S869" s="191"/>
      <c r="T869" s="191"/>
      <c r="U869" s="191"/>
      <c r="V869" s="191"/>
      <c r="W869" s="191"/>
      <c r="X869" s="191"/>
      <c r="Y869" s="191"/>
      <c r="Z869" s="191"/>
    </row>
    <row r="870" spans="1:26">
      <c r="A870" s="191"/>
      <c r="B870" s="191"/>
      <c r="C870" s="191"/>
      <c r="D870" s="191"/>
      <c r="E870" s="191"/>
      <c r="F870" s="191"/>
      <c r="G870" s="191"/>
      <c r="H870" s="191"/>
      <c r="I870" s="191"/>
      <c r="J870" s="191"/>
      <c r="K870" s="191"/>
      <c r="L870" s="191"/>
      <c r="M870" s="191"/>
      <c r="N870" s="191"/>
      <c r="O870" s="191"/>
      <c r="P870" s="191"/>
      <c r="Q870" s="191"/>
      <c r="R870" s="191"/>
      <c r="S870" s="191"/>
      <c r="T870" s="191"/>
      <c r="U870" s="191"/>
      <c r="V870" s="191"/>
      <c r="W870" s="191"/>
      <c r="X870" s="191"/>
      <c r="Y870" s="191"/>
      <c r="Z870" s="191"/>
    </row>
    <row r="871" spans="1:26">
      <c r="A871" s="191"/>
      <c r="B871" s="191"/>
      <c r="C871" s="191"/>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row>
    <row r="872" spans="1:26">
      <c r="A872" s="191"/>
      <c r="B872" s="191"/>
      <c r="C872" s="191"/>
      <c r="D872" s="191"/>
      <c r="E872" s="191"/>
      <c r="F872" s="191"/>
      <c r="G872" s="191"/>
      <c r="H872" s="191"/>
      <c r="I872" s="191"/>
      <c r="J872" s="191"/>
      <c r="K872" s="191"/>
      <c r="L872" s="191"/>
      <c r="M872" s="191"/>
      <c r="N872" s="191"/>
      <c r="O872" s="191"/>
      <c r="P872" s="191"/>
      <c r="Q872" s="191"/>
      <c r="R872" s="191"/>
      <c r="S872" s="191"/>
      <c r="T872" s="191"/>
      <c r="U872" s="191"/>
      <c r="V872" s="191"/>
      <c r="W872" s="191"/>
      <c r="X872" s="191"/>
      <c r="Y872" s="191"/>
      <c r="Z872" s="191"/>
    </row>
    <row r="873" spans="1:26">
      <c r="A873" s="191"/>
      <c r="B873" s="191"/>
      <c r="C873" s="191"/>
      <c r="D873" s="191"/>
      <c r="E873" s="191"/>
      <c r="F873" s="191"/>
      <c r="G873" s="191"/>
      <c r="H873" s="191"/>
      <c r="I873" s="191"/>
      <c r="J873" s="191"/>
      <c r="K873" s="191"/>
      <c r="L873" s="191"/>
      <c r="M873" s="191"/>
      <c r="N873" s="191"/>
      <c r="O873" s="191"/>
      <c r="P873" s="191"/>
      <c r="Q873" s="191"/>
      <c r="R873" s="191"/>
      <c r="S873" s="191"/>
      <c r="T873" s="191"/>
      <c r="U873" s="191"/>
      <c r="V873" s="191"/>
      <c r="W873" s="191"/>
      <c r="X873" s="191"/>
      <c r="Y873" s="191"/>
      <c r="Z873" s="191"/>
    </row>
    <row r="874" spans="1:26">
      <c r="A874" s="191"/>
      <c r="B874" s="191"/>
      <c r="C874" s="191"/>
      <c r="D874" s="191"/>
      <c r="E874" s="191"/>
      <c r="F874" s="191"/>
      <c r="G874" s="191"/>
      <c r="H874" s="191"/>
      <c r="I874" s="191"/>
      <c r="J874" s="191"/>
      <c r="K874" s="191"/>
      <c r="L874" s="191"/>
      <c r="M874" s="191"/>
      <c r="N874" s="191"/>
      <c r="O874" s="191"/>
      <c r="P874" s="191"/>
      <c r="Q874" s="191"/>
      <c r="R874" s="191"/>
      <c r="S874" s="191"/>
      <c r="T874" s="191"/>
      <c r="U874" s="191"/>
      <c r="V874" s="191"/>
      <c r="W874" s="191"/>
      <c r="X874" s="191"/>
      <c r="Y874" s="191"/>
      <c r="Z874" s="191"/>
    </row>
    <row r="875" spans="1:26">
      <c r="A875" s="191"/>
      <c r="B875" s="191"/>
      <c r="C875" s="191"/>
      <c r="D875" s="191"/>
      <c r="E875" s="191"/>
      <c r="F875" s="191"/>
      <c r="G875" s="191"/>
      <c r="H875" s="191"/>
      <c r="I875" s="191"/>
      <c r="J875" s="191"/>
      <c r="K875" s="191"/>
      <c r="L875" s="191"/>
      <c r="M875" s="191"/>
      <c r="N875" s="191"/>
      <c r="O875" s="191"/>
      <c r="P875" s="191"/>
      <c r="Q875" s="191"/>
      <c r="R875" s="191"/>
      <c r="S875" s="191"/>
      <c r="T875" s="191"/>
      <c r="U875" s="191"/>
      <c r="V875" s="191"/>
      <c r="W875" s="191"/>
      <c r="X875" s="191"/>
      <c r="Y875" s="191"/>
      <c r="Z875" s="191"/>
    </row>
    <row r="876" spans="1:26">
      <c r="A876" s="191"/>
      <c r="B876" s="191"/>
      <c r="C876" s="191"/>
      <c r="D876" s="191"/>
      <c r="E876" s="191"/>
      <c r="F876" s="191"/>
      <c r="G876" s="191"/>
      <c r="H876" s="191"/>
      <c r="I876" s="191"/>
      <c r="J876" s="191"/>
      <c r="K876" s="191"/>
      <c r="L876" s="191"/>
      <c r="M876" s="191"/>
      <c r="N876" s="191"/>
      <c r="O876" s="191"/>
      <c r="P876" s="191"/>
      <c r="Q876" s="191"/>
      <c r="R876" s="191"/>
      <c r="S876" s="191"/>
      <c r="T876" s="191"/>
      <c r="U876" s="191"/>
      <c r="V876" s="191"/>
      <c r="W876" s="191"/>
      <c r="X876" s="191"/>
      <c r="Y876" s="191"/>
      <c r="Z876" s="191"/>
    </row>
    <row r="877" spans="1:26">
      <c r="A877" s="191"/>
      <c r="B877" s="191"/>
      <c r="C877" s="191"/>
      <c r="D877" s="191"/>
      <c r="E877" s="191"/>
      <c r="F877" s="191"/>
      <c r="G877" s="191"/>
      <c r="H877" s="191"/>
      <c r="I877" s="191"/>
      <c r="J877" s="191"/>
      <c r="K877" s="191"/>
      <c r="L877" s="191"/>
      <c r="M877" s="191"/>
      <c r="N877" s="191"/>
      <c r="O877" s="191"/>
      <c r="P877" s="191"/>
      <c r="Q877" s="191"/>
      <c r="R877" s="191"/>
      <c r="S877" s="191"/>
      <c r="T877" s="191"/>
      <c r="U877" s="191"/>
      <c r="V877" s="191"/>
      <c r="W877" s="191"/>
      <c r="X877" s="191"/>
      <c r="Y877" s="191"/>
      <c r="Z877" s="191"/>
    </row>
    <row r="878" spans="1:26">
      <c r="A878" s="191"/>
      <c r="B878" s="191"/>
      <c r="C878" s="191"/>
      <c r="D878" s="191"/>
      <c r="E878" s="191"/>
      <c r="F878" s="191"/>
      <c r="G878" s="191"/>
      <c r="H878" s="191"/>
      <c r="I878" s="191"/>
      <c r="J878" s="191"/>
      <c r="K878" s="191"/>
      <c r="L878" s="191"/>
      <c r="M878" s="191"/>
      <c r="N878" s="191"/>
      <c r="O878" s="191"/>
      <c r="P878" s="191"/>
      <c r="Q878" s="191"/>
      <c r="R878" s="191"/>
      <c r="S878" s="191"/>
      <c r="T878" s="191"/>
      <c r="U878" s="191"/>
      <c r="V878" s="191"/>
      <c r="W878" s="191"/>
      <c r="X878" s="191"/>
      <c r="Y878" s="191"/>
      <c r="Z878" s="191"/>
    </row>
    <row r="879" spans="1:26">
      <c r="A879" s="191"/>
      <c r="B879" s="191"/>
      <c r="C879" s="191"/>
      <c r="D879" s="191"/>
      <c r="E879" s="191"/>
      <c r="F879" s="191"/>
      <c r="G879" s="191"/>
      <c r="H879" s="191"/>
      <c r="I879" s="191"/>
      <c r="J879" s="191"/>
      <c r="K879" s="191"/>
      <c r="L879" s="191"/>
      <c r="M879" s="191"/>
      <c r="N879" s="191"/>
      <c r="O879" s="191"/>
      <c r="P879" s="191"/>
      <c r="Q879" s="191"/>
      <c r="R879" s="191"/>
      <c r="S879" s="191"/>
      <c r="T879" s="191"/>
      <c r="U879" s="191"/>
      <c r="V879" s="191"/>
      <c r="W879" s="191"/>
      <c r="X879" s="191"/>
      <c r="Y879" s="191"/>
      <c r="Z879" s="191"/>
    </row>
    <row r="880" spans="1:26">
      <c r="A880" s="191"/>
      <c r="B880" s="191"/>
      <c r="C880" s="191"/>
      <c r="D880" s="191"/>
      <c r="E880" s="191"/>
      <c r="F880" s="191"/>
      <c r="G880" s="191"/>
      <c r="H880" s="191"/>
      <c r="I880" s="191"/>
      <c r="J880" s="191"/>
      <c r="K880" s="191"/>
      <c r="L880" s="191"/>
      <c r="M880" s="191"/>
      <c r="N880" s="191"/>
      <c r="O880" s="191"/>
      <c r="P880" s="191"/>
      <c r="Q880" s="191"/>
      <c r="R880" s="191"/>
      <c r="S880" s="191"/>
      <c r="T880" s="191"/>
      <c r="U880" s="191"/>
      <c r="V880" s="191"/>
      <c r="W880" s="191"/>
      <c r="X880" s="191"/>
      <c r="Y880" s="191"/>
      <c r="Z880" s="191"/>
    </row>
    <row r="881" spans="1:26">
      <c r="A881" s="191"/>
      <c r="B881" s="191"/>
      <c r="C881" s="191"/>
      <c r="D881" s="191"/>
      <c r="E881" s="191"/>
      <c r="F881" s="191"/>
      <c r="G881" s="191"/>
      <c r="H881" s="191"/>
      <c r="I881" s="191"/>
      <c r="J881" s="191"/>
      <c r="K881" s="191"/>
      <c r="L881" s="191"/>
      <c r="M881" s="191"/>
      <c r="N881" s="191"/>
      <c r="O881" s="191"/>
      <c r="P881" s="191"/>
      <c r="Q881" s="191"/>
      <c r="R881" s="191"/>
      <c r="S881" s="191"/>
      <c r="T881" s="191"/>
      <c r="U881" s="191"/>
      <c r="V881" s="191"/>
      <c r="W881" s="191"/>
      <c r="X881" s="191"/>
      <c r="Y881" s="191"/>
      <c r="Z881" s="191"/>
    </row>
    <row r="882" spans="1:26">
      <c r="A882" s="191"/>
      <c r="B882" s="191"/>
      <c r="C882" s="191"/>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row>
    <row r="883" spans="1:26">
      <c r="A883" s="191"/>
      <c r="B883" s="191"/>
      <c r="C883" s="191"/>
      <c r="D883" s="191"/>
      <c r="E883" s="191"/>
      <c r="F883" s="191"/>
      <c r="G883" s="191"/>
      <c r="H883" s="191"/>
      <c r="I883" s="191"/>
      <c r="J883" s="191"/>
      <c r="K883" s="191"/>
      <c r="L883" s="191"/>
      <c r="M883" s="191"/>
      <c r="N883" s="191"/>
      <c r="O883" s="191"/>
      <c r="P883" s="191"/>
      <c r="Q883" s="191"/>
      <c r="R883" s="191"/>
      <c r="S883" s="191"/>
      <c r="T883" s="191"/>
      <c r="U883" s="191"/>
      <c r="V883" s="191"/>
      <c r="W883" s="191"/>
      <c r="X883" s="191"/>
      <c r="Y883" s="191"/>
      <c r="Z883" s="191"/>
    </row>
    <row r="884" spans="1:26">
      <c r="A884" s="191"/>
      <c r="B884" s="191"/>
      <c r="C884" s="191"/>
      <c r="D884" s="191"/>
      <c r="E884" s="191"/>
      <c r="F884" s="191"/>
      <c r="G884" s="191"/>
      <c r="H884" s="191"/>
      <c r="I884" s="191"/>
      <c r="J884" s="191"/>
      <c r="K884" s="191"/>
      <c r="L884" s="191"/>
      <c r="M884" s="191"/>
      <c r="N884" s="191"/>
      <c r="O884" s="191"/>
      <c r="P884" s="191"/>
      <c r="Q884" s="191"/>
      <c r="R884" s="191"/>
      <c r="S884" s="191"/>
      <c r="T884" s="191"/>
      <c r="U884" s="191"/>
      <c r="V884" s="191"/>
      <c r="W884" s="191"/>
      <c r="X884" s="191"/>
      <c r="Y884" s="191"/>
      <c r="Z884" s="191"/>
    </row>
    <row r="885" spans="1:26">
      <c r="A885" s="191"/>
      <c r="B885" s="191"/>
      <c r="C885" s="191"/>
      <c r="D885" s="191"/>
      <c r="E885" s="191"/>
      <c r="F885" s="191"/>
      <c r="G885" s="191"/>
      <c r="H885" s="191"/>
      <c r="I885" s="191"/>
      <c r="J885" s="191"/>
      <c r="K885" s="191"/>
      <c r="L885" s="191"/>
      <c r="M885" s="191"/>
      <c r="N885" s="191"/>
      <c r="O885" s="191"/>
      <c r="P885" s="191"/>
      <c r="Q885" s="191"/>
      <c r="R885" s="191"/>
      <c r="S885" s="191"/>
      <c r="T885" s="191"/>
      <c r="U885" s="191"/>
      <c r="V885" s="191"/>
      <c r="W885" s="191"/>
      <c r="X885" s="191"/>
      <c r="Y885" s="191"/>
      <c r="Z885" s="191"/>
    </row>
    <row r="886" spans="1:26">
      <c r="A886" s="191"/>
      <c r="B886" s="191"/>
      <c r="C886" s="191"/>
      <c r="D886" s="191"/>
      <c r="E886" s="191"/>
      <c r="F886" s="191"/>
      <c r="G886" s="191"/>
      <c r="H886" s="191"/>
      <c r="I886" s="191"/>
      <c r="J886" s="191"/>
      <c r="K886" s="191"/>
      <c r="L886" s="191"/>
      <c r="M886" s="191"/>
      <c r="N886" s="191"/>
      <c r="O886" s="191"/>
      <c r="P886" s="191"/>
      <c r="Q886" s="191"/>
      <c r="R886" s="191"/>
      <c r="S886" s="191"/>
      <c r="T886" s="191"/>
      <c r="U886" s="191"/>
      <c r="V886" s="191"/>
      <c r="W886" s="191"/>
      <c r="X886" s="191"/>
      <c r="Y886" s="191"/>
      <c r="Z886" s="191"/>
    </row>
    <row r="887" spans="1:26">
      <c r="A887" s="191"/>
      <c r="B887" s="191"/>
      <c r="C887" s="191"/>
      <c r="D887" s="191"/>
      <c r="E887" s="191"/>
      <c r="F887" s="191"/>
      <c r="G887" s="191"/>
      <c r="H887" s="191"/>
      <c r="I887" s="191"/>
      <c r="J887" s="191"/>
      <c r="K887" s="191"/>
      <c r="L887" s="191"/>
      <c r="M887" s="191"/>
      <c r="N887" s="191"/>
      <c r="O887" s="191"/>
      <c r="P887" s="191"/>
      <c r="Q887" s="191"/>
      <c r="R887" s="191"/>
      <c r="S887" s="191"/>
      <c r="T887" s="191"/>
      <c r="U887" s="191"/>
      <c r="V887" s="191"/>
      <c r="W887" s="191"/>
      <c r="X887" s="191"/>
      <c r="Y887" s="191"/>
      <c r="Z887" s="191"/>
    </row>
    <row r="888" spans="1:26">
      <c r="A888" s="191"/>
      <c r="B888" s="191"/>
      <c r="C888" s="191"/>
      <c r="D888" s="191"/>
      <c r="E888" s="191"/>
      <c r="F888" s="191"/>
      <c r="G888" s="191"/>
      <c r="H888" s="191"/>
      <c r="I888" s="191"/>
      <c r="J888" s="191"/>
      <c r="K888" s="191"/>
      <c r="L888" s="191"/>
      <c r="M888" s="191"/>
      <c r="N888" s="191"/>
      <c r="O888" s="191"/>
      <c r="P888" s="191"/>
      <c r="Q888" s="191"/>
      <c r="R888" s="191"/>
      <c r="S888" s="191"/>
      <c r="T888" s="191"/>
      <c r="U888" s="191"/>
      <c r="V888" s="191"/>
      <c r="W888" s="191"/>
      <c r="X888" s="191"/>
      <c r="Y888" s="191"/>
      <c r="Z888" s="191"/>
    </row>
    <row r="889" spans="1:26">
      <c r="A889" s="191"/>
      <c r="B889" s="191"/>
      <c r="C889" s="191"/>
      <c r="D889" s="191"/>
      <c r="E889" s="191"/>
      <c r="F889" s="191"/>
      <c r="G889" s="191"/>
      <c r="H889" s="191"/>
      <c r="I889" s="191"/>
      <c r="J889" s="191"/>
      <c r="K889" s="191"/>
      <c r="L889" s="191"/>
      <c r="M889" s="191"/>
      <c r="N889" s="191"/>
      <c r="O889" s="191"/>
      <c r="P889" s="191"/>
      <c r="Q889" s="191"/>
      <c r="R889" s="191"/>
      <c r="S889" s="191"/>
      <c r="T889" s="191"/>
      <c r="U889" s="191"/>
      <c r="V889" s="191"/>
      <c r="W889" s="191"/>
      <c r="X889" s="191"/>
      <c r="Y889" s="191"/>
      <c r="Z889" s="191"/>
    </row>
    <row r="890" spans="1:26">
      <c r="A890" s="191"/>
      <c r="B890" s="191"/>
      <c r="C890" s="191"/>
      <c r="D890" s="191"/>
      <c r="E890" s="191"/>
      <c r="F890" s="191"/>
      <c r="G890" s="191"/>
      <c r="H890" s="191"/>
      <c r="I890" s="191"/>
      <c r="J890" s="191"/>
      <c r="K890" s="191"/>
      <c r="L890" s="191"/>
      <c r="M890" s="191"/>
      <c r="N890" s="191"/>
      <c r="O890" s="191"/>
      <c r="P890" s="191"/>
      <c r="Q890" s="191"/>
      <c r="R890" s="191"/>
      <c r="S890" s="191"/>
      <c r="T890" s="191"/>
      <c r="U890" s="191"/>
      <c r="V890" s="191"/>
      <c r="W890" s="191"/>
      <c r="X890" s="191"/>
      <c r="Y890" s="191"/>
      <c r="Z890" s="191"/>
    </row>
    <row r="891" spans="1:26">
      <c r="A891" s="191"/>
      <c r="B891" s="191"/>
      <c r="C891" s="191"/>
      <c r="D891" s="191"/>
      <c r="E891" s="191"/>
      <c r="F891" s="191"/>
      <c r="G891" s="191"/>
      <c r="H891" s="191"/>
      <c r="I891" s="191"/>
      <c r="J891" s="191"/>
      <c r="K891" s="191"/>
      <c r="L891" s="191"/>
      <c r="M891" s="191"/>
      <c r="N891" s="191"/>
      <c r="O891" s="191"/>
      <c r="P891" s="191"/>
      <c r="Q891" s="191"/>
      <c r="R891" s="191"/>
      <c r="S891" s="191"/>
      <c r="T891" s="191"/>
      <c r="U891" s="191"/>
      <c r="V891" s="191"/>
      <c r="W891" s="191"/>
      <c r="X891" s="191"/>
      <c r="Y891" s="191"/>
      <c r="Z891" s="191"/>
    </row>
    <row r="892" spans="1:26">
      <c r="A892" s="191"/>
      <c r="B892" s="191"/>
      <c r="C892" s="191"/>
      <c r="D892" s="191"/>
      <c r="E892" s="191"/>
      <c r="F892" s="191"/>
      <c r="G892" s="191"/>
      <c r="H892" s="191"/>
      <c r="I892" s="191"/>
      <c r="J892" s="191"/>
      <c r="K892" s="191"/>
      <c r="L892" s="191"/>
      <c r="M892" s="191"/>
      <c r="N892" s="191"/>
      <c r="O892" s="191"/>
      <c r="P892" s="191"/>
      <c r="Q892" s="191"/>
      <c r="R892" s="191"/>
      <c r="S892" s="191"/>
      <c r="T892" s="191"/>
      <c r="U892" s="191"/>
      <c r="V892" s="191"/>
      <c r="W892" s="191"/>
      <c r="X892" s="191"/>
      <c r="Y892" s="191"/>
      <c r="Z892" s="191"/>
    </row>
    <row r="893" spans="1:26">
      <c r="A893" s="191"/>
      <c r="B893" s="191"/>
      <c r="C893" s="191"/>
      <c r="D893" s="191"/>
      <c r="E893" s="191"/>
      <c r="F893" s="191"/>
      <c r="G893" s="191"/>
      <c r="H893" s="191"/>
      <c r="I893" s="191"/>
      <c r="J893" s="191"/>
      <c r="K893" s="191"/>
      <c r="L893" s="191"/>
      <c r="M893" s="191"/>
      <c r="N893" s="191"/>
      <c r="O893" s="191"/>
      <c r="P893" s="191"/>
      <c r="Q893" s="191"/>
      <c r="R893" s="191"/>
      <c r="S893" s="191"/>
      <c r="T893" s="191"/>
      <c r="U893" s="191"/>
      <c r="V893" s="191"/>
      <c r="W893" s="191"/>
      <c r="X893" s="191"/>
      <c r="Y893" s="191"/>
      <c r="Z893" s="191"/>
    </row>
    <row r="894" spans="1:26">
      <c r="A894" s="191"/>
      <c r="B894" s="191"/>
      <c r="C894" s="191"/>
      <c r="D894" s="191"/>
      <c r="E894" s="191"/>
      <c r="F894" s="191"/>
      <c r="G894" s="191"/>
      <c r="H894" s="191"/>
      <c r="I894" s="191"/>
      <c r="J894" s="191"/>
      <c r="K894" s="191"/>
      <c r="L894" s="191"/>
      <c r="M894" s="191"/>
      <c r="N894" s="191"/>
      <c r="O894" s="191"/>
      <c r="P894" s="191"/>
      <c r="Q894" s="191"/>
      <c r="R894" s="191"/>
      <c r="S894" s="191"/>
      <c r="T894" s="191"/>
      <c r="U894" s="191"/>
      <c r="V894" s="191"/>
      <c r="W894" s="191"/>
      <c r="X894" s="191"/>
      <c r="Y894" s="191"/>
      <c r="Z894" s="191"/>
    </row>
    <row r="895" spans="1:26">
      <c r="A895" s="191"/>
      <c r="B895" s="191"/>
      <c r="C895" s="191"/>
      <c r="D895" s="191"/>
      <c r="E895" s="191"/>
      <c r="F895" s="191"/>
      <c r="G895" s="191"/>
      <c r="H895" s="191"/>
      <c r="I895" s="191"/>
      <c r="J895" s="191"/>
      <c r="K895" s="191"/>
      <c r="L895" s="191"/>
      <c r="M895" s="191"/>
      <c r="N895" s="191"/>
      <c r="O895" s="191"/>
      <c r="P895" s="191"/>
      <c r="Q895" s="191"/>
      <c r="R895" s="191"/>
      <c r="S895" s="191"/>
      <c r="T895" s="191"/>
      <c r="U895" s="191"/>
      <c r="V895" s="191"/>
      <c r="W895" s="191"/>
      <c r="X895" s="191"/>
      <c r="Y895" s="191"/>
      <c r="Z895" s="191"/>
    </row>
    <row r="896" spans="1:26">
      <c r="A896" s="191"/>
      <c r="B896" s="191"/>
      <c r="C896" s="191"/>
      <c r="D896" s="191"/>
      <c r="E896" s="191"/>
      <c r="F896" s="191"/>
      <c r="G896" s="191"/>
      <c r="H896" s="191"/>
      <c r="I896" s="191"/>
      <c r="J896" s="191"/>
      <c r="K896" s="191"/>
      <c r="L896" s="191"/>
      <c r="M896" s="191"/>
      <c r="N896" s="191"/>
      <c r="O896" s="191"/>
      <c r="P896" s="191"/>
      <c r="Q896" s="191"/>
      <c r="R896" s="191"/>
      <c r="S896" s="191"/>
      <c r="T896" s="191"/>
      <c r="U896" s="191"/>
      <c r="V896" s="191"/>
      <c r="W896" s="191"/>
      <c r="X896" s="191"/>
      <c r="Y896" s="191"/>
      <c r="Z896" s="191"/>
    </row>
    <row r="897" spans="1:26">
      <c r="A897" s="191"/>
      <c r="B897" s="191"/>
      <c r="C897" s="191"/>
      <c r="D897" s="191"/>
      <c r="E897" s="191"/>
      <c r="F897" s="191"/>
      <c r="G897" s="191"/>
      <c r="H897" s="191"/>
      <c r="I897" s="191"/>
      <c r="J897" s="191"/>
      <c r="K897" s="191"/>
      <c r="L897" s="191"/>
      <c r="M897" s="191"/>
      <c r="N897" s="191"/>
      <c r="O897" s="191"/>
      <c r="P897" s="191"/>
      <c r="Q897" s="191"/>
      <c r="R897" s="191"/>
      <c r="S897" s="191"/>
      <c r="T897" s="191"/>
      <c r="U897" s="191"/>
      <c r="V897" s="191"/>
      <c r="W897" s="191"/>
      <c r="X897" s="191"/>
      <c r="Y897" s="191"/>
      <c r="Z897" s="191"/>
    </row>
    <row r="898" spans="1:26">
      <c r="A898" s="191"/>
      <c r="B898" s="191"/>
      <c r="C898" s="191"/>
      <c r="D898" s="191"/>
      <c r="E898" s="191"/>
      <c r="F898" s="191"/>
      <c r="G898" s="191"/>
      <c r="H898" s="191"/>
      <c r="I898" s="191"/>
      <c r="J898" s="191"/>
      <c r="K898" s="191"/>
      <c r="L898" s="191"/>
      <c r="M898" s="191"/>
      <c r="N898" s="191"/>
      <c r="O898" s="191"/>
      <c r="P898" s="191"/>
      <c r="Q898" s="191"/>
      <c r="R898" s="191"/>
      <c r="S898" s="191"/>
      <c r="T898" s="191"/>
      <c r="U898" s="191"/>
      <c r="V898" s="191"/>
      <c r="W898" s="191"/>
      <c r="X898" s="191"/>
      <c r="Y898" s="191"/>
      <c r="Z898" s="191"/>
    </row>
    <row r="899" spans="1:26">
      <c r="A899" s="191"/>
      <c r="B899" s="191"/>
      <c r="C899" s="191"/>
      <c r="D899" s="191"/>
      <c r="E899" s="191"/>
      <c r="F899" s="191"/>
      <c r="G899" s="191"/>
      <c r="H899" s="191"/>
      <c r="I899" s="191"/>
      <c r="J899" s="191"/>
      <c r="K899" s="191"/>
      <c r="L899" s="191"/>
      <c r="M899" s="191"/>
      <c r="N899" s="191"/>
      <c r="O899" s="191"/>
      <c r="P899" s="191"/>
      <c r="Q899" s="191"/>
      <c r="R899" s="191"/>
      <c r="S899" s="191"/>
      <c r="T899" s="191"/>
      <c r="U899" s="191"/>
      <c r="V899" s="191"/>
      <c r="W899" s="191"/>
      <c r="X899" s="191"/>
      <c r="Y899" s="191"/>
      <c r="Z899" s="191"/>
    </row>
    <row r="900" spans="1:26">
      <c r="A900" s="191"/>
      <c r="B900" s="191"/>
      <c r="C900" s="191"/>
      <c r="D900" s="191"/>
      <c r="E900" s="191"/>
      <c r="F900" s="191"/>
      <c r="G900" s="191"/>
      <c r="H900" s="191"/>
      <c r="I900" s="191"/>
      <c r="J900" s="191"/>
      <c r="K900" s="191"/>
      <c r="L900" s="191"/>
      <c r="M900" s="191"/>
      <c r="N900" s="191"/>
      <c r="O900" s="191"/>
      <c r="P900" s="191"/>
      <c r="Q900" s="191"/>
      <c r="R900" s="191"/>
      <c r="S900" s="191"/>
      <c r="T900" s="191"/>
      <c r="U900" s="191"/>
      <c r="V900" s="191"/>
      <c r="W900" s="191"/>
      <c r="X900" s="191"/>
      <c r="Y900" s="191"/>
      <c r="Z900" s="191"/>
    </row>
    <row r="901" spans="1:26">
      <c r="A901" s="191"/>
      <c r="B901" s="191"/>
      <c r="C901" s="191"/>
      <c r="D901" s="191"/>
      <c r="E901" s="191"/>
      <c r="F901" s="191"/>
      <c r="G901" s="191"/>
      <c r="H901" s="191"/>
      <c r="I901" s="191"/>
      <c r="J901" s="191"/>
      <c r="K901" s="191"/>
      <c r="L901" s="191"/>
      <c r="M901" s="191"/>
      <c r="N901" s="191"/>
      <c r="O901" s="191"/>
      <c r="P901" s="191"/>
      <c r="Q901" s="191"/>
      <c r="R901" s="191"/>
      <c r="S901" s="191"/>
      <c r="T901" s="191"/>
      <c r="U901" s="191"/>
      <c r="V901" s="191"/>
      <c r="W901" s="191"/>
      <c r="X901" s="191"/>
      <c r="Y901" s="191"/>
      <c r="Z901" s="191"/>
    </row>
    <row r="902" spans="1:26">
      <c r="A902" s="191"/>
      <c r="B902" s="191"/>
      <c r="C902" s="191"/>
      <c r="D902" s="191"/>
      <c r="E902" s="191"/>
      <c r="F902" s="191"/>
      <c r="G902" s="191"/>
      <c r="H902" s="191"/>
      <c r="I902" s="191"/>
      <c r="J902" s="191"/>
      <c r="K902" s="191"/>
      <c r="L902" s="191"/>
      <c r="M902" s="191"/>
      <c r="N902" s="191"/>
      <c r="O902" s="191"/>
      <c r="P902" s="191"/>
      <c r="Q902" s="191"/>
      <c r="R902" s="191"/>
      <c r="S902" s="191"/>
      <c r="T902" s="191"/>
      <c r="U902" s="191"/>
      <c r="V902" s="191"/>
      <c r="W902" s="191"/>
      <c r="X902" s="191"/>
      <c r="Y902" s="191"/>
      <c r="Z902" s="191"/>
    </row>
    <row r="903" spans="1:26">
      <c r="A903" s="191"/>
      <c r="B903" s="191"/>
      <c r="C903" s="191"/>
      <c r="D903" s="191"/>
      <c r="E903" s="191"/>
      <c r="F903" s="191"/>
      <c r="G903" s="191"/>
      <c r="H903" s="191"/>
      <c r="I903" s="191"/>
      <c r="J903" s="191"/>
      <c r="K903" s="191"/>
      <c r="L903" s="191"/>
      <c r="M903" s="191"/>
      <c r="N903" s="191"/>
      <c r="O903" s="191"/>
      <c r="P903" s="191"/>
      <c r="Q903" s="191"/>
      <c r="R903" s="191"/>
      <c r="S903" s="191"/>
      <c r="T903" s="191"/>
      <c r="U903" s="191"/>
      <c r="V903" s="191"/>
      <c r="W903" s="191"/>
      <c r="X903" s="191"/>
      <c r="Y903" s="191"/>
      <c r="Z903" s="191"/>
    </row>
    <row r="904" spans="1:26">
      <c r="A904" s="191"/>
      <c r="B904" s="191"/>
      <c r="C904" s="191"/>
      <c r="D904" s="191"/>
      <c r="E904" s="191"/>
      <c r="F904" s="191"/>
      <c r="G904" s="191"/>
      <c r="H904" s="191"/>
      <c r="I904" s="191"/>
      <c r="J904" s="191"/>
      <c r="K904" s="191"/>
      <c r="L904" s="191"/>
      <c r="M904" s="191"/>
      <c r="N904" s="191"/>
      <c r="O904" s="191"/>
      <c r="P904" s="191"/>
      <c r="Q904" s="191"/>
      <c r="R904" s="191"/>
      <c r="S904" s="191"/>
      <c r="T904" s="191"/>
      <c r="U904" s="191"/>
      <c r="V904" s="191"/>
      <c r="W904" s="191"/>
      <c r="X904" s="191"/>
      <c r="Y904" s="191"/>
      <c r="Z904" s="191"/>
    </row>
    <row r="905" spans="1:26">
      <c r="A905" s="191"/>
      <c r="B905" s="191"/>
      <c r="C905" s="191"/>
      <c r="D905" s="191"/>
      <c r="E905" s="191"/>
      <c r="F905" s="191"/>
      <c r="G905" s="191"/>
      <c r="H905" s="191"/>
      <c r="I905" s="191"/>
      <c r="J905" s="191"/>
      <c r="K905" s="191"/>
      <c r="L905" s="191"/>
      <c r="M905" s="191"/>
      <c r="N905" s="191"/>
      <c r="O905" s="191"/>
      <c r="P905" s="191"/>
      <c r="Q905" s="191"/>
      <c r="R905" s="191"/>
      <c r="S905" s="191"/>
      <c r="T905" s="191"/>
      <c r="U905" s="191"/>
      <c r="V905" s="191"/>
      <c r="W905" s="191"/>
      <c r="X905" s="191"/>
      <c r="Y905" s="191"/>
      <c r="Z905" s="191"/>
    </row>
    <row r="906" spans="1:26">
      <c r="A906" s="191"/>
      <c r="B906" s="191"/>
      <c r="C906" s="191"/>
      <c r="D906" s="191"/>
      <c r="E906" s="191"/>
      <c r="F906" s="191"/>
      <c r="G906" s="191"/>
      <c r="H906" s="191"/>
      <c r="I906" s="191"/>
      <c r="J906" s="191"/>
      <c r="K906" s="191"/>
      <c r="L906" s="191"/>
      <c r="M906" s="191"/>
      <c r="N906" s="191"/>
      <c r="O906" s="191"/>
      <c r="P906" s="191"/>
      <c r="Q906" s="191"/>
      <c r="R906" s="191"/>
      <c r="S906" s="191"/>
      <c r="T906" s="191"/>
      <c r="U906" s="191"/>
      <c r="V906" s="191"/>
      <c r="W906" s="191"/>
      <c r="X906" s="191"/>
      <c r="Y906" s="191"/>
      <c r="Z906" s="191"/>
    </row>
    <row r="907" spans="1:26">
      <c r="A907" s="191"/>
      <c r="B907" s="191"/>
      <c r="C907" s="191"/>
      <c r="D907" s="191"/>
      <c r="E907" s="191"/>
      <c r="F907" s="191"/>
      <c r="G907" s="191"/>
      <c r="H907" s="191"/>
      <c r="I907" s="191"/>
      <c r="J907" s="191"/>
      <c r="K907" s="191"/>
      <c r="L907" s="191"/>
      <c r="M907" s="191"/>
      <c r="N907" s="191"/>
      <c r="O907" s="191"/>
      <c r="P907" s="191"/>
      <c r="Q907" s="191"/>
      <c r="R907" s="191"/>
      <c r="S907" s="191"/>
      <c r="T907" s="191"/>
      <c r="U907" s="191"/>
      <c r="V907" s="191"/>
      <c r="W907" s="191"/>
      <c r="X907" s="191"/>
      <c r="Y907" s="191"/>
      <c r="Z907" s="191"/>
    </row>
    <row r="908" spans="1:26">
      <c r="A908" s="191"/>
      <c r="B908" s="191"/>
      <c r="C908" s="191"/>
      <c r="D908" s="191"/>
      <c r="E908" s="191"/>
      <c r="F908" s="191"/>
      <c r="G908" s="191"/>
      <c r="H908" s="191"/>
      <c r="I908" s="191"/>
      <c r="J908" s="191"/>
      <c r="K908" s="191"/>
      <c r="L908" s="191"/>
      <c r="M908" s="191"/>
      <c r="N908" s="191"/>
      <c r="O908" s="191"/>
      <c r="P908" s="191"/>
      <c r="Q908" s="191"/>
      <c r="R908" s="191"/>
      <c r="S908" s="191"/>
      <c r="T908" s="191"/>
      <c r="U908" s="191"/>
      <c r="V908" s="191"/>
      <c r="W908" s="191"/>
      <c r="X908" s="191"/>
      <c r="Y908" s="191"/>
      <c r="Z908" s="191"/>
    </row>
    <row r="909" spans="1:26">
      <c r="A909" s="191"/>
      <c r="B909" s="191"/>
      <c r="C909" s="191"/>
      <c r="D909" s="191"/>
      <c r="E909" s="191"/>
      <c r="F909" s="191"/>
      <c r="G909" s="191"/>
      <c r="H909" s="191"/>
      <c r="I909" s="191"/>
      <c r="J909" s="191"/>
      <c r="K909" s="191"/>
      <c r="L909" s="191"/>
      <c r="M909" s="191"/>
      <c r="N909" s="191"/>
      <c r="O909" s="191"/>
      <c r="P909" s="191"/>
      <c r="Q909" s="191"/>
      <c r="R909" s="191"/>
      <c r="S909" s="191"/>
      <c r="T909" s="191"/>
      <c r="U909" s="191"/>
      <c r="V909" s="191"/>
      <c r="W909" s="191"/>
      <c r="X909" s="191"/>
      <c r="Y909" s="191"/>
      <c r="Z909" s="191"/>
    </row>
    <row r="910" spans="1:26">
      <c r="A910" s="191"/>
      <c r="B910" s="191"/>
      <c r="C910" s="191"/>
      <c r="D910" s="191"/>
      <c r="E910" s="191"/>
      <c r="F910" s="191"/>
      <c r="G910" s="191"/>
      <c r="H910" s="191"/>
      <c r="I910" s="191"/>
      <c r="J910" s="191"/>
      <c r="K910" s="191"/>
      <c r="L910" s="191"/>
      <c r="M910" s="191"/>
      <c r="N910" s="191"/>
      <c r="O910" s="191"/>
      <c r="P910" s="191"/>
      <c r="Q910" s="191"/>
      <c r="R910" s="191"/>
      <c r="S910" s="191"/>
      <c r="T910" s="191"/>
      <c r="U910" s="191"/>
      <c r="V910" s="191"/>
      <c r="W910" s="191"/>
      <c r="X910" s="191"/>
      <c r="Y910" s="191"/>
      <c r="Z910" s="191"/>
    </row>
    <row r="911" spans="1:26">
      <c r="A911" s="191"/>
      <c r="B911" s="191"/>
      <c r="C911" s="191"/>
      <c r="D911" s="191"/>
      <c r="E911" s="191"/>
      <c r="F911" s="191"/>
      <c r="G911" s="191"/>
      <c r="H911" s="191"/>
      <c r="I911" s="191"/>
      <c r="J911" s="191"/>
      <c r="K911" s="191"/>
      <c r="L911" s="191"/>
      <c r="M911" s="191"/>
      <c r="N911" s="191"/>
      <c r="O911" s="191"/>
      <c r="P911" s="191"/>
      <c r="Q911" s="191"/>
      <c r="R911" s="191"/>
      <c r="S911" s="191"/>
      <c r="T911" s="191"/>
      <c r="U911" s="191"/>
      <c r="V911" s="191"/>
      <c r="W911" s="191"/>
      <c r="X911" s="191"/>
      <c r="Y911" s="191"/>
      <c r="Z911" s="191"/>
    </row>
    <row r="912" spans="1:26">
      <c r="A912" s="191"/>
      <c r="B912" s="191"/>
      <c r="C912" s="191"/>
      <c r="D912" s="191"/>
      <c r="E912" s="191"/>
      <c r="F912" s="191"/>
      <c r="G912" s="191"/>
      <c r="H912" s="191"/>
      <c r="I912" s="191"/>
      <c r="J912" s="191"/>
      <c r="K912" s="191"/>
      <c r="L912" s="191"/>
      <c r="M912" s="191"/>
      <c r="N912" s="191"/>
      <c r="O912" s="191"/>
      <c r="P912" s="191"/>
      <c r="Q912" s="191"/>
      <c r="R912" s="191"/>
      <c r="S912" s="191"/>
      <c r="T912" s="191"/>
      <c r="U912" s="191"/>
      <c r="V912" s="191"/>
      <c r="W912" s="191"/>
      <c r="X912" s="191"/>
      <c r="Y912" s="191"/>
      <c r="Z912" s="191"/>
    </row>
    <row r="913" spans="1:26">
      <c r="A913" s="191"/>
      <c r="B913" s="191"/>
      <c r="C913" s="191"/>
      <c r="D913" s="191"/>
      <c r="E913" s="191"/>
      <c r="F913" s="191"/>
      <c r="G913" s="191"/>
      <c r="H913" s="191"/>
      <c r="I913" s="191"/>
      <c r="J913" s="191"/>
      <c r="K913" s="191"/>
      <c r="L913" s="191"/>
      <c r="M913" s="191"/>
      <c r="N913" s="191"/>
      <c r="O913" s="191"/>
      <c r="P913" s="191"/>
      <c r="Q913" s="191"/>
      <c r="R913" s="191"/>
      <c r="S913" s="191"/>
      <c r="T913" s="191"/>
      <c r="U913" s="191"/>
      <c r="V913" s="191"/>
      <c r="W913" s="191"/>
      <c r="X913" s="191"/>
      <c r="Y913" s="191"/>
      <c r="Z913" s="191"/>
    </row>
    <row r="914" spans="1:26">
      <c r="A914" s="191"/>
      <c r="B914" s="191"/>
      <c r="C914" s="191"/>
      <c r="D914" s="191"/>
      <c r="E914" s="191"/>
      <c r="F914" s="191"/>
      <c r="G914" s="191"/>
      <c r="H914" s="191"/>
      <c r="I914" s="191"/>
      <c r="J914" s="191"/>
      <c r="K914" s="191"/>
      <c r="L914" s="191"/>
      <c r="M914" s="191"/>
      <c r="N914" s="191"/>
      <c r="O914" s="191"/>
      <c r="P914" s="191"/>
      <c r="Q914" s="191"/>
      <c r="R914" s="191"/>
      <c r="S914" s="191"/>
      <c r="T914" s="191"/>
      <c r="U914" s="191"/>
      <c r="V914" s="191"/>
      <c r="W914" s="191"/>
      <c r="X914" s="191"/>
      <c r="Y914" s="191"/>
      <c r="Z914" s="191"/>
    </row>
    <row r="915" spans="1:26">
      <c r="A915" s="191"/>
      <c r="B915" s="191"/>
      <c r="C915" s="191"/>
      <c r="D915" s="191"/>
      <c r="E915" s="191"/>
      <c r="F915" s="191"/>
      <c r="G915" s="191"/>
      <c r="H915" s="191"/>
      <c r="I915" s="191"/>
      <c r="J915" s="191"/>
      <c r="K915" s="191"/>
      <c r="L915" s="191"/>
      <c r="M915" s="191"/>
      <c r="N915" s="191"/>
      <c r="O915" s="191"/>
      <c r="P915" s="191"/>
      <c r="Q915" s="191"/>
      <c r="R915" s="191"/>
      <c r="S915" s="191"/>
      <c r="T915" s="191"/>
      <c r="U915" s="191"/>
      <c r="V915" s="191"/>
      <c r="W915" s="191"/>
      <c r="X915" s="191"/>
      <c r="Y915" s="191"/>
      <c r="Z915" s="191"/>
    </row>
    <row r="916" spans="1:26">
      <c r="A916" s="191"/>
      <c r="B916" s="191"/>
      <c r="C916" s="191"/>
      <c r="D916" s="191"/>
      <c r="E916" s="191"/>
      <c r="F916" s="191"/>
      <c r="G916" s="191"/>
      <c r="H916" s="191"/>
      <c r="I916" s="191"/>
      <c r="J916" s="191"/>
      <c r="K916" s="191"/>
      <c r="L916" s="191"/>
      <c r="M916" s="191"/>
      <c r="N916" s="191"/>
      <c r="O916" s="191"/>
      <c r="P916" s="191"/>
      <c r="Q916" s="191"/>
      <c r="R916" s="191"/>
      <c r="S916" s="191"/>
      <c r="T916" s="191"/>
      <c r="U916" s="191"/>
      <c r="V916" s="191"/>
      <c r="W916" s="191"/>
      <c r="X916" s="191"/>
      <c r="Y916" s="191"/>
      <c r="Z916" s="191"/>
    </row>
    <row r="917" spans="1:26">
      <c r="A917" s="191"/>
      <c r="B917" s="191"/>
      <c r="C917" s="191"/>
      <c r="D917" s="191"/>
      <c r="E917" s="191"/>
      <c r="F917" s="191"/>
      <c r="G917" s="191"/>
      <c r="H917" s="191"/>
      <c r="I917" s="191"/>
      <c r="J917" s="191"/>
      <c r="K917" s="191"/>
      <c r="L917" s="191"/>
      <c r="M917" s="191"/>
      <c r="N917" s="191"/>
      <c r="O917" s="191"/>
      <c r="P917" s="191"/>
      <c r="Q917" s="191"/>
      <c r="R917" s="191"/>
      <c r="S917" s="191"/>
      <c r="T917" s="191"/>
      <c r="U917" s="191"/>
      <c r="V917" s="191"/>
      <c r="W917" s="191"/>
      <c r="X917" s="191"/>
      <c r="Y917" s="191"/>
      <c r="Z917" s="191"/>
    </row>
    <row r="918" spans="1:26">
      <c r="A918" s="191"/>
      <c r="B918" s="191"/>
      <c r="C918" s="191"/>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row>
    <row r="919" spans="1:26">
      <c r="A919" s="191"/>
      <c r="B919" s="191"/>
      <c r="C919" s="191"/>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row>
    <row r="920" spans="1:26">
      <c r="A920" s="191"/>
      <c r="B920" s="191"/>
      <c r="C920" s="191"/>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row>
    <row r="921" spans="1:26">
      <c r="A921" s="191"/>
      <c r="B921" s="191"/>
      <c r="C921" s="191"/>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row>
    <row r="922" spans="1:26">
      <c r="A922" s="191"/>
      <c r="B922" s="191"/>
      <c r="C922" s="191"/>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row>
    <row r="923" spans="1:26">
      <c r="A923" s="191"/>
      <c r="B923" s="191"/>
      <c r="C923" s="191"/>
      <c r="D923" s="191"/>
      <c r="E923" s="191"/>
      <c r="F923" s="191"/>
      <c r="G923" s="191"/>
      <c r="H923" s="191"/>
      <c r="I923" s="191"/>
      <c r="J923" s="191"/>
      <c r="K923" s="191"/>
      <c r="L923" s="191"/>
      <c r="M923" s="191"/>
      <c r="N923" s="191"/>
      <c r="O923" s="191"/>
      <c r="P923" s="191"/>
      <c r="Q923" s="191"/>
      <c r="R923" s="191"/>
      <c r="S923" s="191"/>
      <c r="T923" s="191"/>
      <c r="U923" s="191"/>
      <c r="V923" s="191"/>
      <c r="W923" s="191"/>
      <c r="X923" s="191"/>
      <c r="Y923" s="191"/>
      <c r="Z923" s="191"/>
    </row>
    <row r="924" spans="1:26">
      <c r="A924" s="191"/>
      <c r="B924" s="191"/>
      <c r="C924" s="191"/>
      <c r="D924" s="191"/>
      <c r="E924" s="191"/>
      <c r="F924" s="191"/>
      <c r="G924" s="191"/>
      <c r="H924" s="191"/>
      <c r="I924" s="191"/>
      <c r="J924" s="191"/>
      <c r="K924" s="191"/>
      <c r="L924" s="191"/>
      <c r="M924" s="191"/>
      <c r="N924" s="191"/>
      <c r="O924" s="191"/>
      <c r="P924" s="191"/>
      <c r="Q924" s="191"/>
      <c r="R924" s="191"/>
      <c r="S924" s="191"/>
      <c r="T924" s="191"/>
      <c r="U924" s="191"/>
      <c r="V924" s="191"/>
      <c r="W924" s="191"/>
      <c r="X924" s="191"/>
      <c r="Y924" s="191"/>
      <c r="Z924" s="191"/>
    </row>
    <row r="925" spans="1:26">
      <c r="A925" s="191"/>
      <c r="B925" s="191"/>
      <c r="C925" s="191"/>
      <c r="D925" s="191"/>
      <c r="E925" s="191"/>
      <c r="F925" s="191"/>
      <c r="G925" s="191"/>
      <c r="H925" s="191"/>
      <c r="I925" s="191"/>
      <c r="J925" s="191"/>
      <c r="K925" s="191"/>
      <c r="L925" s="191"/>
      <c r="M925" s="191"/>
      <c r="N925" s="191"/>
      <c r="O925" s="191"/>
      <c r="P925" s="191"/>
      <c r="Q925" s="191"/>
      <c r="R925" s="191"/>
      <c r="S925" s="191"/>
      <c r="T925" s="191"/>
      <c r="U925" s="191"/>
      <c r="V925" s="191"/>
      <c r="W925" s="191"/>
      <c r="X925" s="191"/>
      <c r="Y925" s="191"/>
      <c r="Z925" s="191"/>
    </row>
    <row r="926" spans="1:26">
      <c r="A926" s="191"/>
      <c r="B926" s="191"/>
      <c r="C926" s="191"/>
      <c r="D926" s="191"/>
      <c r="E926" s="191"/>
      <c r="F926" s="191"/>
      <c r="G926" s="191"/>
      <c r="H926" s="191"/>
      <c r="I926" s="191"/>
      <c r="J926" s="191"/>
      <c r="K926" s="191"/>
      <c r="L926" s="191"/>
      <c r="M926" s="191"/>
      <c r="N926" s="191"/>
      <c r="O926" s="191"/>
      <c r="P926" s="191"/>
      <c r="Q926" s="191"/>
      <c r="R926" s="191"/>
      <c r="S926" s="191"/>
      <c r="T926" s="191"/>
      <c r="U926" s="191"/>
      <c r="V926" s="191"/>
      <c r="W926" s="191"/>
      <c r="X926" s="191"/>
      <c r="Y926" s="191"/>
      <c r="Z926" s="191"/>
    </row>
    <row r="927" spans="1:26">
      <c r="A927" s="191"/>
      <c r="B927" s="191"/>
      <c r="C927" s="191"/>
      <c r="D927" s="191"/>
      <c r="E927" s="191"/>
      <c r="F927" s="191"/>
      <c r="G927" s="191"/>
      <c r="H927" s="191"/>
      <c r="I927" s="191"/>
      <c r="J927" s="191"/>
      <c r="K927" s="191"/>
      <c r="L927" s="191"/>
      <c r="M927" s="191"/>
      <c r="N927" s="191"/>
      <c r="O927" s="191"/>
      <c r="P927" s="191"/>
      <c r="Q927" s="191"/>
      <c r="R927" s="191"/>
      <c r="S927" s="191"/>
      <c r="T927" s="191"/>
      <c r="U927" s="191"/>
      <c r="V927" s="191"/>
      <c r="W927" s="191"/>
      <c r="X927" s="191"/>
      <c r="Y927" s="191"/>
      <c r="Z927" s="191"/>
    </row>
    <row r="928" spans="1:26">
      <c r="A928" s="191"/>
      <c r="B928" s="191"/>
      <c r="C928" s="191"/>
      <c r="D928" s="191"/>
      <c r="E928" s="191"/>
      <c r="F928" s="191"/>
      <c r="G928" s="191"/>
      <c r="H928" s="191"/>
      <c r="I928" s="191"/>
      <c r="J928" s="191"/>
      <c r="K928" s="191"/>
      <c r="L928" s="191"/>
      <c r="M928" s="191"/>
      <c r="N928" s="191"/>
      <c r="O928" s="191"/>
      <c r="P928" s="191"/>
      <c r="Q928" s="191"/>
      <c r="R928" s="191"/>
      <c r="S928" s="191"/>
      <c r="T928" s="191"/>
      <c r="U928" s="191"/>
      <c r="V928" s="191"/>
      <c r="W928" s="191"/>
      <c r="X928" s="191"/>
      <c r="Y928" s="191"/>
      <c r="Z928" s="191"/>
    </row>
    <row r="929" spans="1:26">
      <c r="A929" s="191"/>
      <c r="B929" s="191"/>
      <c r="C929" s="191"/>
      <c r="D929" s="191"/>
      <c r="E929" s="191"/>
      <c r="F929" s="191"/>
      <c r="G929" s="191"/>
      <c r="H929" s="191"/>
      <c r="I929" s="191"/>
      <c r="J929" s="191"/>
      <c r="K929" s="191"/>
      <c r="L929" s="191"/>
      <c r="M929" s="191"/>
      <c r="N929" s="191"/>
      <c r="O929" s="191"/>
      <c r="P929" s="191"/>
      <c r="Q929" s="191"/>
      <c r="R929" s="191"/>
      <c r="S929" s="191"/>
      <c r="T929" s="191"/>
      <c r="U929" s="191"/>
      <c r="V929" s="191"/>
      <c r="W929" s="191"/>
      <c r="X929" s="191"/>
      <c r="Y929" s="191"/>
      <c r="Z929" s="191"/>
    </row>
    <row r="930" spans="1:26">
      <c r="A930" s="191"/>
      <c r="B930" s="191"/>
      <c r="C930" s="191"/>
      <c r="D930" s="191"/>
      <c r="E930" s="191"/>
      <c r="F930" s="191"/>
      <c r="G930" s="191"/>
      <c r="H930" s="191"/>
      <c r="I930" s="191"/>
      <c r="J930" s="191"/>
      <c r="K930" s="191"/>
      <c r="L930" s="191"/>
      <c r="M930" s="191"/>
      <c r="N930" s="191"/>
      <c r="O930" s="191"/>
      <c r="P930" s="191"/>
      <c r="Q930" s="191"/>
      <c r="R930" s="191"/>
      <c r="S930" s="191"/>
      <c r="T930" s="191"/>
      <c r="U930" s="191"/>
      <c r="V930" s="191"/>
      <c r="W930" s="191"/>
      <c r="X930" s="191"/>
      <c r="Y930" s="191"/>
      <c r="Z930" s="191"/>
    </row>
    <row r="931" spans="1:26">
      <c r="A931" s="191"/>
      <c r="B931" s="191"/>
      <c r="C931" s="191"/>
      <c r="D931" s="191"/>
      <c r="E931" s="191"/>
      <c r="F931" s="191"/>
      <c r="G931" s="191"/>
      <c r="H931" s="191"/>
      <c r="I931" s="191"/>
      <c r="J931" s="191"/>
      <c r="K931" s="191"/>
      <c r="L931" s="191"/>
      <c r="M931" s="191"/>
      <c r="N931" s="191"/>
      <c r="O931" s="191"/>
      <c r="P931" s="191"/>
      <c r="Q931" s="191"/>
      <c r="R931" s="191"/>
      <c r="S931" s="191"/>
      <c r="T931" s="191"/>
      <c r="U931" s="191"/>
      <c r="V931" s="191"/>
      <c r="W931" s="191"/>
      <c r="X931" s="191"/>
      <c r="Y931" s="191"/>
      <c r="Z931" s="191"/>
    </row>
    <row r="932" spans="1:26">
      <c r="A932" s="191"/>
      <c r="B932" s="191"/>
      <c r="C932" s="191"/>
      <c r="D932" s="191"/>
      <c r="E932" s="191"/>
      <c r="F932" s="191"/>
      <c r="G932" s="191"/>
      <c r="H932" s="191"/>
      <c r="I932" s="191"/>
      <c r="J932" s="191"/>
      <c r="K932" s="191"/>
      <c r="L932" s="191"/>
      <c r="M932" s="191"/>
      <c r="N932" s="191"/>
      <c r="O932" s="191"/>
      <c r="P932" s="191"/>
      <c r="Q932" s="191"/>
      <c r="R932" s="191"/>
      <c r="S932" s="191"/>
      <c r="T932" s="191"/>
      <c r="U932" s="191"/>
      <c r="V932" s="191"/>
      <c r="W932" s="191"/>
      <c r="X932" s="191"/>
      <c r="Y932" s="191"/>
      <c r="Z932" s="191"/>
    </row>
    <row r="933" spans="1:26">
      <c r="A933" s="191"/>
      <c r="B933" s="191"/>
      <c r="C933" s="191"/>
      <c r="D933" s="191"/>
      <c r="E933" s="191"/>
      <c r="F933" s="191"/>
      <c r="G933" s="191"/>
      <c r="H933" s="191"/>
      <c r="I933" s="191"/>
      <c r="J933" s="191"/>
      <c r="K933" s="191"/>
      <c r="L933" s="191"/>
      <c r="M933" s="191"/>
      <c r="N933" s="191"/>
      <c r="O933" s="191"/>
      <c r="P933" s="191"/>
      <c r="Q933" s="191"/>
      <c r="R933" s="191"/>
      <c r="S933" s="191"/>
      <c r="T933" s="191"/>
      <c r="U933" s="191"/>
      <c r="V933" s="191"/>
      <c r="W933" s="191"/>
      <c r="X933" s="191"/>
      <c r="Y933" s="191"/>
      <c r="Z933" s="191"/>
    </row>
    <row r="934" spans="1:26">
      <c r="A934" s="191"/>
      <c r="B934" s="191"/>
      <c r="C934" s="191"/>
      <c r="D934" s="191"/>
      <c r="E934" s="191"/>
      <c r="F934" s="191"/>
      <c r="G934" s="191"/>
      <c r="H934" s="191"/>
      <c r="I934" s="191"/>
      <c r="J934" s="191"/>
      <c r="K934" s="191"/>
      <c r="L934" s="191"/>
      <c r="M934" s="191"/>
      <c r="N934" s="191"/>
      <c r="O934" s="191"/>
      <c r="P934" s="191"/>
      <c r="Q934" s="191"/>
      <c r="R934" s="191"/>
      <c r="S934" s="191"/>
      <c r="T934" s="191"/>
      <c r="U934" s="191"/>
      <c r="V934" s="191"/>
      <c r="W934" s="191"/>
      <c r="X934" s="191"/>
      <c r="Y934" s="191"/>
      <c r="Z934" s="191"/>
    </row>
    <row r="935" spans="1:26">
      <c r="A935" s="191"/>
      <c r="B935" s="191"/>
      <c r="C935" s="191"/>
      <c r="D935" s="191"/>
      <c r="E935" s="191"/>
      <c r="F935" s="191"/>
      <c r="G935" s="191"/>
      <c r="H935" s="191"/>
      <c r="I935" s="191"/>
      <c r="J935" s="191"/>
      <c r="K935" s="191"/>
      <c r="L935" s="191"/>
      <c r="M935" s="191"/>
      <c r="N935" s="191"/>
      <c r="O935" s="191"/>
      <c r="P935" s="191"/>
      <c r="Q935" s="191"/>
      <c r="R935" s="191"/>
      <c r="S935" s="191"/>
      <c r="T935" s="191"/>
      <c r="U935" s="191"/>
      <c r="V935" s="191"/>
      <c r="W935" s="191"/>
      <c r="X935" s="191"/>
      <c r="Y935" s="191"/>
      <c r="Z935" s="191"/>
    </row>
    <row r="936" spans="1:26">
      <c r="A936" s="191"/>
      <c r="B936" s="191"/>
      <c r="C936" s="191"/>
      <c r="D936" s="191"/>
      <c r="E936" s="191"/>
      <c r="F936" s="191"/>
      <c r="G936" s="191"/>
      <c r="H936" s="191"/>
      <c r="I936" s="191"/>
      <c r="J936" s="191"/>
      <c r="K936" s="191"/>
      <c r="L936" s="191"/>
      <c r="M936" s="191"/>
      <c r="N936" s="191"/>
      <c r="O936" s="191"/>
      <c r="P936" s="191"/>
      <c r="Q936" s="191"/>
      <c r="R936" s="191"/>
      <c r="S936" s="191"/>
      <c r="T936" s="191"/>
      <c r="U936" s="191"/>
      <c r="V936" s="191"/>
      <c r="W936" s="191"/>
      <c r="X936" s="191"/>
      <c r="Y936" s="191"/>
      <c r="Z936" s="191"/>
    </row>
    <row r="937" spans="1:26">
      <c r="A937" s="191"/>
      <c r="B937" s="191"/>
      <c r="C937" s="191"/>
      <c r="D937" s="191"/>
      <c r="E937" s="191"/>
      <c r="F937" s="191"/>
      <c r="G937" s="191"/>
      <c r="H937" s="191"/>
      <c r="I937" s="191"/>
      <c r="J937" s="191"/>
      <c r="K937" s="191"/>
      <c r="L937" s="191"/>
      <c r="M937" s="191"/>
      <c r="N937" s="191"/>
      <c r="O937" s="191"/>
      <c r="P937" s="191"/>
      <c r="Q937" s="191"/>
      <c r="R937" s="191"/>
      <c r="S937" s="191"/>
      <c r="T937" s="191"/>
      <c r="U937" s="191"/>
      <c r="V937" s="191"/>
      <c r="W937" s="191"/>
      <c r="X937" s="191"/>
      <c r="Y937" s="191"/>
      <c r="Z937" s="191"/>
    </row>
    <row r="938" spans="1:26">
      <c r="A938" s="191"/>
      <c r="B938" s="191"/>
      <c r="C938" s="191"/>
      <c r="D938" s="191"/>
      <c r="E938" s="191"/>
      <c r="F938" s="191"/>
      <c r="G938" s="191"/>
      <c r="H938" s="191"/>
      <c r="I938" s="191"/>
      <c r="J938" s="191"/>
      <c r="K938" s="191"/>
      <c r="L938" s="191"/>
      <c r="M938" s="191"/>
      <c r="N938" s="191"/>
      <c r="O938" s="191"/>
      <c r="P938" s="191"/>
      <c r="Q938" s="191"/>
      <c r="R938" s="191"/>
      <c r="S938" s="191"/>
      <c r="T938" s="191"/>
      <c r="U938" s="191"/>
      <c r="V938" s="191"/>
      <c r="W938" s="191"/>
      <c r="X938" s="191"/>
      <c r="Y938" s="191"/>
      <c r="Z938" s="191"/>
    </row>
    <row r="939" spans="1:26">
      <c r="A939" s="191"/>
      <c r="B939" s="191"/>
      <c r="C939" s="191"/>
      <c r="D939" s="191"/>
      <c r="E939" s="191"/>
      <c r="F939" s="191"/>
      <c r="G939" s="191"/>
      <c r="H939" s="191"/>
      <c r="I939" s="191"/>
      <c r="J939" s="191"/>
      <c r="K939" s="191"/>
      <c r="L939" s="191"/>
      <c r="M939" s="191"/>
      <c r="N939" s="191"/>
      <c r="O939" s="191"/>
      <c r="P939" s="191"/>
      <c r="Q939" s="191"/>
      <c r="R939" s="191"/>
      <c r="S939" s="191"/>
      <c r="T939" s="191"/>
      <c r="U939" s="191"/>
      <c r="V939" s="191"/>
      <c r="W939" s="191"/>
      <c r="X939" s="191"/>
      <c r="Y939" s="191"/>
      <c r="Z939" s="191"/>
    </row>
    <row r="940" spans="1:26">
      <c r="A940" s="191"/>
      <c r="B940" s="191"/>
      <c r="C940" s="191"/>
      <c r="D940" s="191"/>
      <c r="E940" s="191"/>
      <c r="F940" s="191"/>
      <c r="G940" s="191"/>
      <c r="H940" s="191"/>
      <c r="I940" s="191"/>
      <c r="J940" s="191"/>
      <c r="K940" s="191"/>
      <c r="L940" s="191"/>
      <c r="M940" s="191"/>
      <c r="N940" s="191"/>
      <c r="O940" s="191"/>
      <c r="P940" s="191"/>
      <c r="Q940" s="191"/>
      <c r="R940" s="191"/>
      <c r="S940" s="191"/>
      <c r="T940" s="191"/>
      <c r="U940" s="191"/>
      <c r="V940" s="191"/>
      <c r="W940" s="191"/>
      <c r="X940" s="191"/>
      <c r="Y940" s="191"/>
      <c r="Z940" s="191"/>
    </row>
    <row r="941" spans="1:26">
      <c r="A941" s="191"/>
      <c r="B941" s="191"/>
      <c r="C941" s="191"/>
      <c r="D941" s="191"/>
      <c r="E941" s="191"/>
      <c r="F941" s="191"/>
      <c r="G941" s="191"/>
      <c r="H941" s="191"/>
      <c r="I941" s="191"/>
      <c r="J941" s="191"/>
      <c r="K941" s="191"/>
      <c r="L941" s="191"/>
      <c r="M941" s="191"/>
      <c r="N941" s="191"/>
      <c r="O941" s="191"/>
      <c r="P941" s="191"/>
      <c r="Q941" s="191"/>
      <c r="R941" s="191"/>
      <c r="S941" s="191"/>
      <c r="T941" s="191"/>
      <c r="U941" s="191"/>
      <c r="V941" s="191"/>
      <c r="W941" s="191"/>
      <c r="X941" s="191"/>
      <c r="Y941" s="191"/>
      <c r="Z941" s="191"/>
    </row>
    <row r="942" spans="1:26">
      <c r="A942" s="191"/>
      <c r="B942" s="191"/>
      <c r="C942" s="191"/>
      <c r="D942" s="191"/>
      <c r="E942" s="191"/>
      <c r="F942" s="191"/>
      <c r="G942" s="191"/>
      <c r="H942" s="191"/>
      <c r="I942" s="191"/>
      <c r="J942" s="191"/>
      <c r="K942" s="191"/>
      <c r="L942" s="191"/>
      <c r="M942" s="191"/>
      <c r="N942" s="191"/>
      <c r="O942" s="191"/>
      <c r="P942" s="191"/>
      <c r="Q942" s="191"/>
      <c r="R942" s="191"/>
      <c r="S942" s="191"/>
      <c r="T942" s="191"/>
      <c r="U942" s="191"/>
      <c r="V942" s="191"/>
      <c r="W942" s="191"/>
      <c r="X942" s="191"/>
      <c r="Y942" s="191"/>
      <c r="Z942" s="191"/>
    </row>
    <row r="943" spans="1:26">
      <c r="A943" s="191"/>
      <c r="B943" s="191"/>
      <c r="C943" s="191"/>
      <c r="D943" s="191"/>
      <c r="E943" s="191"/>
      <c r="F943" s="191"/>
      <c r="G943" s="191"/>
      <c r="H943" s="191"/>
      <c r="I943" s="191"/>
      <c r="J943" s="191"/>
      <c r="K943" s="191"/>
      <c r="L943" s="191"/>
      <c r="M943" s="191"/>
      <c r="N943" s="191"/>
      <c r="O943" s="191"/>
      <c r="P943" s="191"/>
      <c r="Q943" s="191"/>
      <c r="R943" s="191"/>
      <c r="S943" s="191"/>
      <c r="T943" s="191"/>
      <c r="U943" s="191"/>
      <c r="V943" s="191"/>
      <c r="W943" s="191"/>
      <c r="X943" s="191"/>
      <c r="Y943" s="191"/>
      <c r="Z943" s="191"/>
    </row>
    <row r="944" spans="1:26">
      <c r="A944" s="191"/>
      <c r="B944" s="191"/>
      <c r="C944" s="191"/>
      <c r="D944" s="191"/>
      <c r="E944" s="191"/>
      <c r="F944" s="191"/>
      <c r="G944" s="191"/>
      <c r="H944" s="191"/>
      <c r="I944" s="191"/>
      <c r="J944" s="191"/>
      <c r="K944" s="191"/>
      <c r="L944" s="191"/>
      <c r="M944" s="191"/>
      <c r="N944" s="191"/>
      <c r="O944" s="191"/>
      <c r="P944" s="191"/>
      <c r="Q944" s="191"/>
      <c r="R944" s="191"/>
      <c r="S944" s="191"/>
      <c r="T944" s="191"/>
      <c r="U944" s="191"/>
      <c r="V944" s="191"/>
      <c r="W944" s="191"/>
      <c r="X944" s="191"/>
      <c r="Y944" s="191"/>
      <c r="Z944" s="191"/>
    </row>
    <row r="945" spans="1:26">
      <c r="A945" s="191"/>
      <c r="B945" s="191"/>
      <c r="C945" s="191"/>
      <c r="D945" s="191"/>
      <c r="E945" s="191"/>
      <c r="F945" s="191"/>
      <c r="G945" s="191"/>
      <c r="H945" s="191"/>
      <c r="I945" s="191"/>
      <c r="J945" s="191"/>
      <c r="K945" s="191"/>
      <c r="L945" s="191"/>
      <c r="M945" s="191"/>
      <c r="N945" s="191"/>
      <c r="O945" s="191"/>
      <c r="P945" s="191"/>
      <c r="Q945" s="191"/>
      <c r="R945" s="191"/>
      <c r="S945" s="191"/>
      <c r="T945" s="191"/>
      <c r="U945" s="191"/>
      <c r="V945" s="191"/>
      <c r="W945" s="191"/>
      <c r="X945" s="191"/>
      <c r="Y945" s="191"/>
      <c r="Z945" s="191"/>
    </row>
    <row r="946" spans="1:26">
      <c r="A946" s="191"/>
      <c r="B946" s="191"/>
      <c r="C946" s="191"/>
      <c r="D946" s="191"/>
      <c r="E946" s="191"/>
      <c r="F946" s="191"/>
      <c r="G946" s="191"/>
      <c r="H946" s="191"/>
      <c r="I946" s="191"/>
      <c r="J946" s="191"/>
      <c r="K946" s="191"/>
      <c r="L946" s="191"/>
      <c r="M946" s="191"/>
      <c r="N946" s="191"/>
      <c r="O946" s="191"/>
      <c r="P946" s="191"/>
      <c r="Q946" s="191"/>
      <c r="R946" s="191"/>
      <c r="S946" s="191"/>
      <c r="T946" s="191"/>
      <c r="U946" s="191"/>
      <c r="V946" s="191"/>
      <c r="W946" s="191"/>
      <c r="X946" s="191"/>
      <c r="Y946" s="191"/>
      <c r="Z946" s="191"/>
    </row>
    <row r="947" spans="1:26">
      <c r="A947" s="191"/>
      <c r="B947" s="191"/>
      <c r="C947" s="191"/>
      <c r="D947" s="191"/>
      <c r="E947" s="191"/>
      <c r="F947" s="191"/>
      <c r="G947" s="191"/>
      <c r="H947" s="191"/>
      <c r="I947" s="191"/>
      <c r="J947" s="191"/>
      <c r="K947" s="191"/>
      <c r="L947" s="191"/>
      <c r="M947" s="191"/>
      <c r="N947" s="191"/>
      <c r="O947" s="191"/>
      <c r="P947" s="191"/>
      <c r="Q947" s="191"/>
      <c r="R947" s="191"/>
      <c r="S947" s="191"/>
      <c r="T947" s="191"/>
      <c r="U947" s="191"/>
      <c r="V947" s="191"/>
      <c r="W947" s="191"/>
      <c r="X947" s="191"/>
      <c r="Y947" s="191"/>
      <c r="Z947" s="191"/>
    </row>
    <row r="948" spans="1:26">
      <c r="A948" s="191"/>
      <c r="B948" s="191"/>
      <c r="C948" s="191"/>
      <c r="D948" s="191"/>
      <c r="E948" s="191"/>
      <c r="F948" s="191"/>
      <c r="G948" s="191"/>
      <c r="H948" s="191"/>
      <c r="I948" s="191"/>
      <c r="J948" s="191"/>
      <c r="K948" s="191"/>
      <c r="L948" s="191"/>
      <c r="M948" s="191"/>
      <c r="N948" s="191"/>
      <c r="O948" s="191"/>
      <c r="P948" s="191"/>
      <c r="Q948" s="191"/>
      <c r="R948" s="191"/>
      <c r="S948" s="191"/>
      <c r="T948" s="191"/>
      <c r="U948" s="191"/>
      <c r="V948" s="191"/>
      <c r="W948" s="191"/>
      <c r="X948" s="191"/>
      <c r="Y948" s="191"/>
      <c r="Z948" s="191"/>
    </row>
    <row r="949" spans="1:26">
      <c r="A949" s="191"/>
      <c r="B949" s="191"/>
      <c r="C949" s="191"/>
      <c r="D949" s="191"/>
      <c r="E949" s="191"/>
      <c r="F949" s="191"/>
      <c r="G949" s="191"/>
      <c r="H949" s="191"/>
      <c r="I949" s="191"/>
      <c r="J949" s="191"/>
      <c r="K949" s="191"/>
      <c r="L949" s="191"/>
      <c r="M949" s="191"/>
      <c r="N949" s="191"/>
      <c r="O949" s="191"/>
      <c r="P949" s="191"/>
      <c r="Q949" s="191"/>
      <c r="R949" s="191"/>
      <c r="S949" s="191"/>
      <c r="T949" s="191"/>
      <c r="U949" s="191"/>
      <c r="V949" s="191"/>
      <c r="W949" s="191"/>
      <c r="X949" s="191"/>
      <c r="Y949" s="191"/>
      <c r="Z949" s="191"/>
    </row>
    <row r="950" spans="1:26">
      <c r="A950" s="191"/>
      <c r="B950" s="191"/>
      <c r="C950" s="191"/>
      <c r="D950" s="191"/>
      <c r="E950" s="191"/>
      <c r="F950" s="191"/>
      <c r="G950" s="191"/>
      <c r="H950" s="191"/>
      <c r="I950" s="191"/>
      <c r="J950" s="191"/>
      <c r="K950" s="191"/>
      <c r="L950" s="191"/>
      <c r="M950" s="191"/>
      <c r="N950" s="191"/>
      <c r="O950" s="191"/>
      <c r="P950" s="191"/>
      <c r="Q950" s="191"/>
      <c r="R950" s="191"/>
      <c r="S950" s="191"/>
      <c r="T950" s="191"/>
      <c r="U950" s="191"/>
      <c r="V950" s="191"/>
      <c r="W950" s="191"/>
      <c r="X950" s="191"/>
      <c r="Y950" s="191"/>
      <c r="Z950" s="191"/>
    </row>
    <row r="951" spans="1:26">
      <c r="A951" s="191"/>
      <c r="B951" s="191"/>
      <c r="C951" s="191"/>
      <c r="D951" s="191"/>
      <c r="E951" s="191"/>
      <c r="F951" s="191"/>
      <c r="G951" s="191"/>
      <c r="H951" s="191"/>
      <c r="I951" s="191"/>
      <c r="J951" s="191"/>
      <c r="K951" s="191"/>
      <c r="L951" s="191"/>
      <c r="M951" s="191"/>
      <c r="N951" s="191"/>
      <c r="O951" s="191"/>
      <c r="P951" s="191"/>
      <c r="Q951" s="191"/>
      <c r="R951" s="191"/>
      <c r="S951" s="191"/>
      <c r="T951" s="191"/>
      <c r="U951" s="191"/>
      <c r="V951" s="191"/>
      <c r="W951" s="191"/>
      <c r="X951" s="191"/>
      <c r="Y951" s="191"/>
      <c r="Z951" s="191"/>
    </row>
    <row r="952" spans="1:26">
      <c r="A952" s="191"/>
      <c r="B952" s="191"/>
      <c r="C952" s="191"/>
      <c r="D952" s="191"/>
      <c r="E952" s="191"/>
      <c r="F952" s="191"/>
      <c r="G952" s="191"/>
      <c r="H952" s="191"/>
      <c r="I952" s="191"/>
      <c r="J952" s="191"/>
      <c r="K952" s="191"/>
      <c r="L952" s="191"/>
      <c r="M952" s="191"/>
      <c r="N952" s="191"/>
      <c r="O952" s="191"/>
      <c r="P952" s="191"/>
      <c r="Q952" s="191"/>
      <c r="R952" s="191"/>
      <c r="S952" s="191"/>
      <c r="T952" s="191"/>
      <c r="U952" s="191"/>
      <c r="V952" s="191"/>
      <c r="W952" s="191"/>
      <c r="X952" s="191"/>
      <c r="Y952" s="191"/>
      <c r="Z952" s="191"/>
    </row>
    <row r="953" spans="1:26">
      <c r="A953" s="191"/>
      <c r="B953" s="191"/>
      <c r="C953" s="191"/>
      <c r="D953" s="191"/>
      <c r="E953" s="191"/>
      <c r="F953" s="191"/>
      <c r="G953" s="191"/>
      <c r="H953" s="191"/>
      <c r="I953" s="191"/>
      <c r="J953" s="191"/>
      <c r="K953" s="191"/>
      <c r="L953" s="191"/>
      <c r="M953" s="191"/>
      <c r="N953" s="191"/>
      <c r="O953" s="191"/>
      <c r="P953" s="191"/>
      <c r="Q953" s="191"/>
      <c r="R953" s="191"/>
      <c r="S953" s="191"/>
      <c r="T953" s="191"/>
      <c r="U953" s="191"/>
      <c r="V953" s="191"/>
      <c r="W953" s="191"/>
      <c r="X953" s="191"/>
      <c r="Y953" s="191"/>
      <c r="Z953" s="191"/>
    </row>
    <row r="954" spans="1:26">
      <c r="A954" s="191"/>
      <c r="B954" s="191"/>
      <c r="C954" s="191"/>
      <c r="D954" s="191"/>
      <c r="E954" s="191"/>
      <c r="F954" s="191"/>
      <c r="G954" s="191"/>
      <c r="H954" s="191"/>
      <c r="I954" s="191"/>
      <c r="J954" s="191"/>
      <c r="K954" s="191"/>
      <c r="L954" s="191"/>
      <c r="M954" s="191"/>
      <c r="N954" s="191"/>
      <c r="O954" s="191"/>
      <c r="P954" s="191"/>
      <c r="Q954" s="191"/>
      <c r="R954" s="191"/>
      <c r="S954" s="191"/>
      <c r="T954" s="191"/>
      <c r="U954" s="191"/>
      <c r="V954" s="191"/>
      <c r="W954" s="191"/>
      <c r="X954" s="191"/>
      <c r="Y954" s="191"/>
      <c r="Z954" s="191"/>
    </row>
    <row r="955" spans="1:26">
      <c r="A955" s="191"/>
      <c r="B955" s="191"/>
      <c r="C955" s="191"/>
      <c r="D955" s="191"/>
      <c r="E955" s="191"/>
      <c r="F955" s="191"/>
      <c r="G955" s="191"/>
      <c r="H955" s="191"/>
      <c r="I955" s="191"/>
      <c r="J955" s="191"/>
      <c r="K955" s="191"/>
      <c r="L955" s="191"/>
      <c r="M955" s="191"/>
      <c r="N955" s="191"/>
      <c r="O955" s="191"/>
      <c r="P955" s="191"/>
      <c r="Q955" s="191"/>
      <c r="R955" s="191"/>
      <c r="S955" s="191"/>
      <c r="T955" s="191"/>
      <c r="U955" s="191"/>
      <c r="V955" s="191"/>
      <c r="W955" s="191"/>
      <c r="X955" s="191"/>
      <c r="Y955" s="191"/>
      <c r="Z955" s="191"/>
    </row>
    <row r="956" spans="1:26">
      <c r="A956" s="191"/>
      <c r="B956" s="191"/>
      <c r="C956" s="191"/>
      <c r="D956" s="191"/>
      <c r="E956" s="191"/>
      <c r="F956" s="191"/>
      <c r="G956" s="191"/>
      <c r="H956" s="191"/>
      <c r="I956" s="191"/>
      <c r="J956" s="191"/>
      <c r="K956" s="191"/>
      <c r="L956" s="191"/>
      <c r="M956" s="191"/>
      <c r="N956" s="191"/>
      <c r="O956" s="191"/>
      <c r="P956" s="191"/>
      <c r="Q956" s="191"/>
      <c r="R956" s="191"/>
      <c r="S956" s="191"/>
      <c r="T956" s="191"/>
      <c r="U956" s="191"/>
      <c r="V956" s="191"/>
      <c r="W956" s="191"/>
      <c r="X956" s="191"/>
      <c r="Y956" s="191"/>
      <c r="Z956" s="191"/>
    </row>
    <row r="957" spans="1:26">
      <c r="A957" s="191"/>
      <c r="B957" s="191"/>
      <c r="C957" s="191"/>
      <c r="D957" s="191"/>
      <c r="E957" s="191"/>
      <c r="F957" s="191"/>
      <c r="G957" s="191"/>
      <c r="H957" s="191"/>
      <c r="I957" s="191"/>
      <c r="J957" s="191"/>
      <c r="K957" s="191"/>
      <c r="L957" s="191"/>
      <c r="M957" s="191"/>
      <c r="N957" s="191"/>
      <c r="O957" s="191"/>
      <c r="P957" s="191"/>
      <c r="Q957" s="191"/>
      <c r="R957" s="191"/>
      <c r="S957" s="191"/>
      <c r="T957" s="191"/>
      <c r="U957" s="191"/>
      <c r="V957" s="191"/>
      <c r="W957" s="191"/>
      <c r="X957" s="191"/>
      <c r="Y957" s="191"/>
      <c r="Z957" s="191"/>
    </row>
    <row r="958" spans="1:26">
      <c r="A958" s="191"/>
      <c r="B958" s="191"/>
      <c r="C958" s="191"/>
      <c r="D958" s="191"/>
      <c r="E958" s="191"/>
      <c r="F958" s="191"/>
      <c r="G958" s="191"/>
      <c r="H958" s="191"/>
      <c r="I958" s="191"/>
      <c r="J958" s="191"/>
      <c r="K958" s="191"/>
      <c r="L958" s="191"/>
      <c r="M958" s="191"/>
      <c r="N958" s="191"/>
      <c r="O958" s="191"/>
      <c r="P958" s="191"/>
      <c r="Q958" s="191"/>
      <c r="R958" s="191"/>
      <c r="S958" s="191"/>
      <c r="T958" s="191"/>
      <c r="U958" s="191"/>
      <c r="V958" s="191"/>
      <c r="W958" s="191"/>
      <c r="X958" s="191"/>
      <c r="Y958" s="191"/>
      <c r="Z958" s="191"/>
    </row>
    <row r="959" spans="1:26">
      <c r="A959" s="191"/>
      <c r="B959" s="191"/>
      <c r="C959" s="191"/>
      <c r="D959" s="191"/>
      <c r="E959" s="191"/>
      <c r="F959" s="191"/>
      <c r="G959" s="191"/>
      <c r="H959" s="191"/>
      <c r="I959" s="191"/>
      <c r="J959" s="191"/>
      <c r="K959" s="191"/>
      <c r="L959" s="191"/>
      <c r="M959" s="191"/>
      <c r="N959" s="191"/>
      <c r="O959" s="191"/>
      <c r="P959" s="191"/>
      <c r="Q959" s="191"/>
      <c r="R959" s="191"/>
      <c r="S959" s="191"/>
      <c r="T959" s="191"/>
      <c r="U959" s="191"/>
      <c r="V959" s="191"/>
      <c r="W959" s="191"/>
      <c r="X959" s="191"/>
      <c r="Y959" s="191"/>
      <c r="Z959" s="191"/>
    </row>
    <row r="960" spans="1:26">
      <c r="A960" s="191"/>
      <c r="B960" s="191"/>
      <c r="C960" s="191"/>
      <c r="D960" s="191"/>
      <c r="E960" s="191"/>
      <c r="F960" s="191"/>
      <c r="G960" s="191"/>
      <c r="H960" s="191"/>
      <c r="I960" s="191"/>
      <c r="J960" s="191"/>
      <c r="K960" s="191"/>
      <c r="L960" s="191"/>
      <c r="M960" s="191"/>
      <c r="N960" s="191"/>
      <c r="O960" s="191"/>
      <c r="P960" s="191"/>
      <c r="Q960" s="191"/>
      <c r="R960" s="191"/>
      <c r="S960" s="191"/>
      <c r="T960" s="191"/>
      <c r="U960" s="191"/>
      <c r="V960" s="191"/>
      <c r="W960" s="191"/>
      <c r="X960" s="191"/>
      <c r="Y960" s="191"/>
      <c r="Z960" s="191"/>
    </row>
    <row r="961" spans="1:26">
      <c r="A961" s="191"/>
      <c r="B961" s="191"/>
      <c r="C961" s="191"/>
      <c r="D961" s="191"/>
      <c r="E961" s="191"/>
      <c r="F961" s="191"/>
      <c r="G961" s="191"/>
      <c r="H961" s="191"/>
      <c r="I961" s="191"/>
      <c r="J961" s="191"/>
      <c r="K961" s="191"/>
      <c r="L961" s="191"/>
      <c r="M961" s="191"/>
      <c r="N961" s="191"/>
      <c r="O961" s="191"/>
      <c r="P961" s="191"/>
      <c r="Q961" s="191"/>
      <c r="R961" s="191"/>
      <c r="S961" s="191"/>
      <c r="T961" s="191"/>
      <c r="U961" s="191"/>
      <c r="V961" s="191"/>
      <c r="W961" s="191"/>
      <c r="X961" s="191"/>
      <c r="Y961" s="191"/>
      <c r="Z961" s="191"/>
    </row>
    <row r="962" spans="1:26">
      <c r="A962" s="191"/>
      <c r="B962" s="191"/>
      <c r="C962" s="191"/>
      <c r="D962" s="191"/>
      <c r="E962" s="191"/>
      <c r="F962" s="191"/>
      <c r="G962" s="191"/>
      <c r="H962" s="191"/>
      <c r="I962" s="191"/>
      <c r="J962" s="191"/>
      <c r="K962" s="191"/>
      <c r="L962" s="191"/>
      <c r="M962" s="191"/>
      <c r="N962" s="191"/>
      <c r="O962" s="191"/>
      <c r="P962" s="191"/>
      <c r="Q962" s="191"/>
      <c r="R962" s="191"/>
      <c r="S962" s="191"/>
      <c r="T962" s="191"/>
      <c r="U962" s="191"/>
      <c r="V962" s="191"/>
      <c r="W962" s="191"/>
      <c r="X962" s="191"/>
      <c r="Y962" s="191"/>
      <c r="Z962" s="191"/>
    </row>
    <row r="963" spans="1:26">
      <c r="A963" s="191"/>
      <c r="B963" s="191"/>
      <c r="C963" s="191"/>
      <c r="D963" s="191"/>
      <c r="E963" s="191"/>
      <c r="F963" s="191"/>
      <c r="G963" s="191"/>
      <c r="H963" s="191"/>
      <c r="I963" s="191"/>
      <c r="J963" s="191"/>
      <c r="K963" s="191"/>
      <c r="L963" s="191"/>
      <c r="M963" s="191"/>
      <c r="N963" s="191"/>
      <c r="O963" s="191"/>
      <c r="P963" s="191"/>
      <c r="Q963" s="191"/>
      <c r="R963" s="191"/>
      <c r="S963" s="191"/>
      <c r="T963" s="191"/>
      <c r="U963" s="191"/>
      <c r="V963" s="191"/>
      <c r="W963" s="191"/>
      <c r="X963" s="191"/>
      <c r="Y963" s="191"/>
      <c r="Z963" s="191"/>
    </row>
    <row r="964" spans="1:26">
      <c r="A964" s="191"/>
      <c r="B964" s="191"/>
      <c r="C964" s="191"/>
      <c r="D964" s="191"/>
      <c r="E964" s="191"/>
      <c r="F964" s="191"/>
      <c r="G964" s="191"/>
      <c r="H964" s="191"/>
      <c r="I964" s="191"/>
      <c r="J964" s="191"/>
      <c r="K964" s="191"/>
      <c r="L964" s="191"/>
      <c r="M964" s="191"/>
      <c r="N964" s="191"/>
      <c r="O964" s="191"/>
      <c r="P964" s="191"/>
      <c r="Q964" s="191"/>
      <c r="R964" s="191"/>
      <c r="S964" s="191"/>
      <c r="T964" s="191"/>
      <c r="U964" s="191"/>
      <c r="V964" s="191"/>
      <c r="W964" s="191"/>
      <c r="X964" s="191"/>
      <c r="Y964" s="191"/>
      <c r="Z964" s="191"/>
    </row>
    <row r="965" spans="1:26">
      <c r="A965" s="191"/>
      <c r="B965" s="191"/>
      <c r="C965" s="191"/>
      <c r="D965" s="191"/>
      <c r="E965" s="191"/>
      <c r="F965" s="191"/>
      <c r="G965" s="191"/>
      <c r="H965" s="191"/>
      <c r="I965" s="191"/>
      <c r="J965" s="191"/>
      <c r="K965" s="191"/>
      <c r="L965" s="191"/>
      <c r="M965" s="191"/>
      <c r="N965" s="191"/>
      <c r="O965" s="191"/>
      <c r="P965" s="191"/>
      <c r="Q965" s="191"/>
      <c r="R965" s="191"/>
      <c r="S965" s="191"/>
      <c r="T965" s="191"/>
      <c r="U965" s="191"/>
      <c r="V965" s="191"/>
      <c r="W965" s="191"/>
      <c r="X965" s="191"/>
      <c r="Y965" s="191"/>
      <c r="Z965" s="191"/>
    </row>
    <row r="966" spans="1:26">
      <c r="A966" s="191"/>
      <c r="B966" s="191"/>
      <c r="C966" s="191"/>
      <c r="D966" s="191"/>
      <c r="E966" s="191"/>
      <c r="F966" s="191"/>
      <c r="G966" s="191"/>
      <c r="H966" s="191"/>
      <c r="I966" s="191"/>
      <c r="J966" s="191"/>
      <c r="K966" s="191"/>
      <c r="L966" s="191"/>
      <c r="M966" s="191"/>
      <c r="N966" s="191"/>
      <c r="O966" s="191"/>
      <c r="P966" s="191"/>
      <c r="Q966" s="191"/>
      <c r="R966" s="191"/>
      <c r="S966" s="191"/>
      <c r="T966" s="191"/>
      <c r="U966" s="191"/>
      <c r="V966" s="191"/>
      <c r="W966" s="191"/>
      <c r="X966" s="191"/>
      <c r="Y966" s="191"/>
      <c r="Z966" s="191"/>
    </row>
    <row r="967" spans="1:26">
      <c r="A967" s="191"/>
      <c r="B967" s="191"/>
      <c r="C967" s="191"/>
      <c r="D967" s="191"/>
      <c r="E967" s="191"/>
      <c r="F967" s="191"/>
      <c r="G967" s="191"/>
      <c r="H967" s="191"/>
      <c r="I967" s="191"/>
      <c r="J967" s="191"/>
      <c r="K967" s="191"/>
      <c r="L967" s="191"/>
      <c r="M967" s="191"/>
      <c r="N967" s="191"/>
      <c r="O967" s="191"/>
      <c r="P967" s="191"/>
      <c r="Q967" s="191"/>
      <c r="R967" s="191"/>
      <c r="S967" s="191"/>
      <c r="T967" s="191"/>
      <c r="U967" s="191"/>
      <c r="V967" s="191"/>
      <c r="W967" s="191"/>
      <c r="X967" s="191"/>
      <c r="Y967" s="191"/>
      <c r="Z967" s="191"/>
    </row>
    <row r="968" spans="1:26">
      <c r="A968" s="191"/>
      <c r="B968" s="191"/>
      <c r="C968" s="191"/>
      <c r="D968" s="191"/>
      <c r="E968" s="191"/>
      <c r="F968" s="191"/>
      <c r="G968" s="191"/>
      <c r="H968" s="191"/>
      <c r="I968" s="191"/>
      <c r="J968" s="191"/>
      <c r="K968" s="191"/>
      <c r="L968" s="191"/>
      <c r="M968" s="191"/>
      <c r="N968" s="191"/>
      <c r="O968" s="191"/>
      <c r="P968" s="191"/>
      <c r="Q968" s="191"/>
      <c r="R968" s="191"/>
      <c r="S968" s="191"/>
      <c r="T968" s="191"/>
      <c r="U968" s="191"/>
      <c r="V968" s="191"/>
      <c r="W968" s="191"/>
      <c r="X968" s="191"/>
      <c r="Y968" s="191"/>
      <c r="Z968" s="191"/>
    </row>
    <row r="969" spans="1:26">
      <c r="A969" s="191"/>
      <c r="B969" s="191"/>
      <c r="C969" s="191"/>
      <c r="D969" s="191"/>
      <c r="E969" s="191"/>
      <c r="F969" s="191"/>
      <c r="G969" s="191"/>
      <c r="H969" s="191"/>
      <c r="I969" s="191"/>
      <c r="J969" s="191"/>
      <c r="K969" s="191"/>
      <c r="L969" s="191"/>
      <c r="M969" s="191"/>
      <c r="N969" s="191"/>
      <c r="O969" s="191"/>
      <c r="P969" s="191"/>
      <c r="Q969" s="191"/>
      <c r="R969" s="191"/>
      <c r="S969" s="191"/>
      <c r="T969" s="191"/>
      <c r="U969" s="191"/>
      <c r="V969" s="191"/>
      <c r="W969" s="191"/>
      <c r="X969" s="191"/>
      <c r="Y969" s="191"/>
      <c r="Z969" s="191"/>
    </row>
    <row r="970" spans="1:26">
      <c r="A970" s="191"/>
      <c r="B970" s="191"/>
      <c r="C970" s="191"/>
      <c r="D970" s="191"/>
      <c r="E970" s="191"/>
      <c r="F970" s="191"/>
      <c r="G970" s="191"/>
      <c r="H970" s="191"/>
      <c r="I970" s="191"/>
      <c r="J970" s="191"/>
      <c r="K970" s="191"/>
      <c r="L970" s="191"/>
      <c r="M970" s="191"/>
      <c r="N970" s="191"/>
      <c r="O970" s="191"/>
      <c r="P970" s="191"/>
      <c r="Q970" s="191"/>
      <c r="R970" s="191"/>
      <c r="S970" s="191"/>
      <c r="T970" s="191"/>
      <c r="U970" s="191"/>
      <c r="V970" s="191"/>
      <c r="W970" s="191"/>
      <c r="X970" s="191"/>
      <c r="Y970" s="191"/>
      <c r="Z970" s="191"/>
    </row>
    <row r="971" spans="1:26">
      <c r="A971" s="191"/>
      <c r="B971" s="191"/>
      <c r="C971" s="191"/>
      <c r="D971" s="191"/>
      <c r="E971" s="191"/>
      <c r="F971" s="191"/>
      <c r="G971" s="191"/>
      <c r="H971" s="191"/>
      <c r="I971" s="191"/>
      <c r="J971" s="191"/>
      <c r="K971" s="191"/>
      <c r="L971" s="191"/>
      <c r="M971" s="191"/>
      <c r="N971" s="191"/>
      <c r="O971" s="191"/>
      <c r="P971" s="191"/>
      <c r="Q971" s="191"/>
      <c r="R971" s="191"/>
      <c r="S971" s="191"/>
      <c r="T971" s="191"/>
      <c r="U971" s="191"/>
      <c r="V971" s="191"/>
      <c r="W971" s="191"/>
      <c r="X971" s="191"/>
      <c r="Y971" s="191"/>
      <c r="Z971" s="191"/>
    </row>
    <row r="972" spans="1:26">
      <c r="A972" s="191"/>
      <c r="B972" s="191"/>
      <c r="C972" s="191"/>
      <c r="D972" s="191"/>
      <c r="E972" s="191"/>
      <c r="F972" s="191"/>
      <c r="G972" s="191"/>
      <c r="H972" s="191"/>
      <c r="I972" s="191"/>
      <c r="J972" s="191"/>
      <c r="K972" s="191"/>
      <c r="L972" s="191"/>
      <c r="M972" s="191"/>
      <c r="N972" s="191"/>
      <c r="O972" s="191"/>
      <c r="P972" s="191"/>
      <c r="Q972" s="191"/>
      <c r="R972" s="191"/>
      <c r="S972" s="191"/>
      <c r="T972" s="191"/>
      <c r="U972" s="191"/>
      <c r="V972" s="191"/>
      <c r="W972" s="191"/>
      <c r="X972" s="191"/>
      <c r="Y972" s="191"/>
      <c r="Z972" s="191"/>
    </row>
    <row r="973" spans="1:26">
      <c r="A973" s="191"/>
      <c r="B973" s="191"/>
      <c r="C973" s="191"/>
      <c r="D973" s="191"/>
      <c r="E973" s="191"/>
      <c r="F973" s="191"/>
      <c r="G973" s="191"/>
      <c r="H973" s="191"/>
      <c r="I973" s="191"/>
      <c r="J973" s="191"/>
      <c r="K973" s="191"/>
      <c r="L973" s="191"/>
      <c r="M973" s="191"/>
      <c r="N973" s="191"/>
      <c r="O973" s="191"/>
      <c r="P973" s="191"/>
      <c r="Q973" s="191"/>
      <c r="R973" s="191"/>
      <c r="S973" s="191"/>
      <c r="T973" s="191"/>
      <c r="U973" s="191"/>
      <c r="V973" s="191"/>
      <c r="W973" s="191"/>
      <c r="X973" s="191"/>
      <c r="Y973" s="191"/>
      <c r="Z973" s="191"/>
    </row>
    <row r="974" spans="1:26">
      <c r="A974" s="191"/>
      <c r="B974" s="191"/>
      <c r="C974" s="191"/>
      <c r="D974" s="191"/>
      <c r="E974" s="191"/>
      <c r="F974" s="191"/>
      <c r="G974" s="191"/>
      <c r="H974" s="191"/>
      <c r="I974" s="191"/>
      <c r="J974" s="191"/>
      <c r="K974" s="191"/>
      <c r="L974" s="191"/>
      <c r="M974" s="191"/>
      <c r="N974" s="191"/>
      <c r="O974" s="191"/>
      <c r="P974" s="191"/>
      <c r="Q974" s="191"/>
      <c r="R974" s="191"/>
      <c r="S974" s="191"/>
      <c r="T974" s="191"/>
      <c r="U974" s="191"/>
      <c r="V974" s="191"/>
      <c r="W974" s="191"/>
      <c r="X974" s="191"/>
      <c r="Y974" s="191"/>
      <c r="Z974" s="191"/>
    </row>
    <row r="975" spans="1:26">
      <c r="A975" s="191"/>
      <c r="B975" s="191"/>
      <c r="C975" s="191"/>
      <c r="D975" s="191"/>
      <c r="E975" s="191"/>
      <c r="F975" s="191"/>
      <c r="G975" s="191"/>
      <c r="H975" s="191"/>
      <c r="I975" s="191"/>
      <c r="J975" s="191"/>
      <c r="K975" s="191"/>
      <c r="L975" s="191"/>
      <c r="M975" s="191"/>
      <c r="N975" s="191"/>
      <c r="O975" s="191"/>
      <c r="P975" s="191"/>
      <c r="Q975" s="191"/>
      <c r="R975" s="191"/>
      <c r="S975" s="191"/>
      <c r="T975" s="191"/>
      <c r="U975" s="191"/>
      <c r="V975" s="191"/>
      <c r="W975" s="191"/>
      <c r="X975" s="191"/>
      <c r="Y975" s="191"/>
      <c r="Z975" s="191"/>
    </row>
    <row r="976" spans="1:26">
      <c r="A976" s="191"/>
      <c r="B976" s="191"/>
      <c r="C976" s="191"/>
      <c r="D976" s="191"/>
      <c r="E976" s="191"/>
      <c r="F976" s="191"/>
      <c r="G976" s="191"/>
      <c r="H976" s="191"/>
      <c r="I976" s="191"/>
      <c r="J976" s="191"/>
      <c r="K976" s="191"/>
      <c r="L976" s="191"/>
      <c r="M976" s="191"/>
      <c r="N976" s="191"/>
      <c r="O976" s="191"/>
      <c r="P976" s="191"/>
      <c r="Q976" s="191"/>
      <c r="R976" s="191"/>
      <c r="S976" s="191"/>
      <c r="T976" s="191"/>
      <c r="U976" s="191"/>
      <c r="V976" s="191"/>
      <c r="W976" s="191"/>
      <c r="X976" s="191"/>
      <c r="Y976" s="191"/>
      <c r="Z976" s="191"/>
    </row>
    <row r="977" spans="1:26">
      <c r="A977" s="191"/>
      <c r="B977" s="191"/>
      <c r="C977" s="191"/>
      <c r="D977" s="191"/>
      <c r="E977" s="191"/>
      <c r="F977" s="191"/>
      <c r="G977" s="191"/>
      <c r="H977" s="191"/>
      <c r="I977" s="191"/>
      <c r="J977" s="191"/>
      <c r="K977" s="191"/>
      <c r="L977" s="191"/>
      <c r="M977" s="191"/>
      <c r="N977" s="191"/>
      <c r="O977" s="191"/>
      <c r="P977" s="191"/>
      <c r="Q977" s="191"/>
      <c r="R977" s="191"/>
      <c r="S977" s="191"/>
      <c r="T977" s="191"/>
      <c r="U977" s="191"/>
      <c r="V977" s="191"/>
      <c r="W977" s="191"/>
      <c r="X977" s="191"/>
      <c r="Y977" s="191"/>
      <c r="Z977" s="191"/>
    </row>
    <row r="978" spans="1:26">
      <c r="A978" s="191"/>
      <c r="B978" s="191"/>
      <c r="C978" s="191"/>
      <c r="D978" s="191"/>
      <c r="E978" s="191"/>
      <c r="F978" s="191"/>
      <c r="G978" s="191"/>
      <c r="H978" s="191"/>
      <c r="I978" s="191"/>
      <c r="J978" s="191"/>
      <c r="K978" s="191"/>
      <c r="L978" s="191"/>
      <c r="M978" s="191"/>
      <c r="N978" s="191"/>
      <c r="O978" s="191"/>
      <c r="P978" s="191"/>
      <c r="Q978" s="191"/>
      <c r="R978" s="191"/>
      <c r="S978" s="191"/>
      <c r="T978" s="191"/>
      <c r="U978" s="191"/>
      <c r="V978" s="191"/>
      <c r="W978" s="191"/>
      <c r="X978" s="191"/>
      <c r="Y978" s="191"/>
      <c r="Z978" s="191"/>
    </row>
    <row r="979" spans="1:26">
      <c r="A979" s="191"/>
      <c r="B979" s="191"/>
      <c r="C979" s="191"/>
      <c r="D979" s="191"/>
      <c r="E979" s="191"/>
      <c r="F979" s="191"/>
      <c r="G979" s="191"/>
      <c r="H979" s="191"/>
      <c r="I979" s="191"/>
      <c r="J979" s="191"/>
      <c r="K979" s="191"/>
      <c r="L979" s="191"/>
      <c r="M979" s="191"/>
      <c r="N979" s="191"/>
      <c r="O979" s="191"/>
      <c r="P979" s="191"/>
      <c r="Q979" s="191"/>
      <c r="R979" s="191"/>
      <c r="S979" s="191"/>
      <c r="T979" s="191"/>
      <c r="U979" s="191"/>
      <c r="V979" s="191"/>
      <c r="W979" s="191"/>
      <c r="X979" s="191"/>
      <c r="Y979" s="191"/>
      <c r="Z979" s="191"/>
    </row>
    <row r="980" spans="1:26">
      <c r="A980" s="191"/>
      <c r="B980" s="191"/>
      <c r="C980" s="191"/>
      <c r="D980" s="191"/>
      <c r="E980" s="191"/>
      <c r="F980" s="191"/>
      <c r="G980" s="191"/>
      <c r="H980" s="191"/>
      <c r="I980" s="191"/>
      <c r="J980" s="191"/>
      <c r="K980" s="191"/>
      <c r="L980" s="191"/>
      <c r="M980" s="191"/>
      <c r="N980" s="191"/>
      <c r="O980" s="191"/>
      <c r="P980" s="191"/>
      <c r="Q980" s="191"/>
      <c r="R980" s="191"/>
      <c r="S980" s="191"/>
      <c r="T980" s="191"/>
      <c r="U980" s="191"/>
      <c r="V980" s="191"/>
      <c r="W980" s="191"/>
      <c r="X980" s="191"/>
      <c r="Y980" s="191"/>
      <c r="Z980" s="191"/>
    </row>
    <row r="981" spans="1:26">
      <c r="A981" s="191"/>
      <c r="B981" s="191"/>
      <c r="C981" s="191"/>
      <c r="D981" s="191"/>
      <c r="E981" s="191"/>
      <c r="F981" s="191"/>
      <c r="G981" s="191"/>
      <c r="H981" s="191"/>
      <c r="I981" s="191"/>
      <c r="J981" s="191"/>
      <c r="K981" s="191"/>
      <c r="L981" s="191"/>
      <c r="M981" s="191"/>
      <c r="N981" s="191"/>
      <c r="O981" s="191"/>
      <c r="P981" s="191"/>
      <c r="Q981" s="191"/>
      <c r="R981" s="191"/>
      <c r="S981" s="191"/>
      <c r="T981" s="191"/>
      <c r="U981" s="191"/>
      <c r="V981" s="191"/>
      <c r="W981" s="191"/>
      <c r="X981" s="191"/>
      <c r="Y981" s="191"/>
      <c r="Z981" s="191"/>
    </row>
    <row r="982" spans="1:26">
      <c r="A982" s="191"/>
      <c r="B982" s="191"/>
      <c r="C982" s="191"/>
      <c r="D982" s="191"/>
      <c r="E982" s="191"/>
      <c r="F982" s="191"/>
      <c r="G982" s="191"/>
      <c r="H982" s="191"/>
      <c r="I982" s="191"/>
      <c r="J982" s="191"/>
      <c r="K982" s="191"/>
      <c r="L982" s="191"/>
      <c r="M982" s="191"/>
      <c r="N982" s="191"/>
      <c r="O982" s="191"/>
      <c r="P982" s="191"/>
      <c r="Q982" s="191"/>
      <c r="R982" s="191"/>
      <c r="S982" s="191"/>
      <c r="T982" s="191"/>
      <c r="U982" s="191"/>
      <c r="V982" s="191"/>
      <c r="W982" s="191"/>
      <c r="X982" s="191"/>
      <c r="Y982" s="191"/>
      <c r="Z982" s="191"/>
    </row>
    <row r="983" spans="1:26">
      <c r="A983" s="191"/>
      <c r="B983" s="191"/>
      <c r="C983" s="191"/>
      <c r="D983" s="191"/>
      <c r="E983" s="191"/>
      <c r="F983" s="191"/>
      <c r="G983" s="191"/>
      <c r="H983" s="191"/>
      <c r="I983" s="191"/>
      <c r="J983" s="191"/>
      <c r="K983" s="191"/>
      <c r="L983" s="191"/>
      <c r="M983" s="191"/>
      <c r="N983" s="191"/>
      <c r="O983" s="191"/>
      <c r="P983" s="191"/>
      <c r="Q983" s="191"/>
      <c r="R983" s="191"/>
      <c r="S983" s="191"/>
      <c r="T983" s="191"/>
      <c r="U983" s="191"/>
      <c r="V983" s="191"/>
      <c r="W983" s="191"/>
      <c r="X983" s="191"/>
      <c r="Y983" s="191"/>
      <c r="Z983" s="191"/>
    </row>
    <row r="984" spans="1:26">
      <c r="A984" s="191"/>
      <c r="B984" s="191"/>
      <c r="C984" s="191"/>
      <c r="D984" s="191"/>
      <c r="E984" s="191"/>
      <c r="F984" s="191"/>
      <c r="G984" s="191"/>
      <c r="H984" s="191"/>
      <c r="I984" s="191"/>
      <c r="J984" s="191"/>
      <c r="K984" s="191"/>
      <c r="L984" s="191"/>
      <c r="M984" s="191"/>
      <c r="N984" s="191"/>
      <c r="O984" s="191"/>
      <c r="P984" s="191"/>
      <c r="Q984" s="191"/>
      <c r="R984" s="191"/>
      <c r="S984" s="191"/>
      <c r="T984" s="191"/>
      <c r="U984" s="191"/>
      <c r="V984" s="191"/>
      <c r="W984" s="191"/>
      <c r="X984" s="191"/>
      <c r="Y984" s="191"/>
      <c r="Z984" s="191"/>
    </row>
    <row r="985" spans="1:26">
      <c r="A985" s="191"/>
      <c r="B985" s="191"/>
      <c r="C985" s="191"/>
      <c r="D985" s="191"/>
      <c r="E985" s="191"/>
      <c r="F985" s="191"/>
      <c r="G985" s="191"/>
      <c r="H985" s="191"/>
      <c r="I985" s="191"/>
      <c r="J985" s="191"/>
      <c r="K985" s="191"/>
      <c r="L985" s="191"/>
      <c r="M985" s="191"/>
      <c r="N985" s="191"/>
      <c r="O985" s="191"/>
      <c r="P985" s="191"/>
      <c r="Q985" s="191"/>
      <c r="R985" s="191"/>
      <c r="S985" s="191"/>
      <c r="T985" s="191"/>
      <c r="U985" s="191"/>
      <c r="V985" s="191"/>
      <c r="W985" s="191"/>
      <c r="X985" s="191"/>
      <c r="Y985" s="191"/>
      <c r="Z985" s="191"/>
    </row>
    <row r="986" spans="1:26">
      <c r="A986" s="191"/>
      <c r="B986" s="191"/>
      <c r="C986" s="191"/>
      <c r="D986" s="191"/>
      <c r="E986" s="191"/>
      <c r="F986" s="191"/>
      <c r="G986" s="191"/>
      <c r="H986" s="191"/>
      <c r="I986" s="191"/>
      <c r="J986" s="191"/>
      <c r="K986" s="191"/>
      <c r="L986" s="191"/>
      <c r="M986" s="191"/>
      <c r="N986" s="191"/>
      <c r="O986" s="191"/>
      <c r="P986" s="191"/>
      <c r="Q986" s="191"/>
      <c r="R986" s="191"/>
      <c r="S986" s="191"/>
      <c r="T986" s="191"/>
      <c r="U986" s="191"/>
      <c r="V986" s="191"/>
      <c r="W986" s="191"/>
      <c r="X986" s="191"/>
      <c r="Y986" s="191"/>
      <c r="Z986" s="191"/>
    </row>
    <row r="987" spans="1:26">
      <c r="A987" s="191"/>
      <c r="B987" s="191"/>
      <c r="C987" s="191"/>
      <c r="D987" s="191"/>
      <c r="E987" s="191"/>
      <c r="F987" s="191"/>
      <c r="G987" s="191"/>
      <c r="H987" s="191"/>
      <c r="I987" s="191"/>
      <c r="J987" s="191"/>
      <c r="K987" s="191"/>
      <c r="L987" s="191"/>
      <c r="M987" s="191"/>
      <c r="N987" s="191"/>
      <c r="O987" s="191"/>
      <c r="P987" s="191"/>
      <c r="Q987" s="191"/>
      <c r="R987" s="191"/>
      <c r="S987" s="191"/>
      <c r="T987" s="191"/>
      <c r="U987" s="191"/>
      <c r="V987" s="191"/>
      <c r="W987" s="191"/>
      <c r="X987" s="191"/>
      <c r="Y987" s="191"/>
      <c r="Z987" s="191"/>
    </row>
    <row r="988" spans="1:26">
      <c r="A988" s="191"/>
      <c r="B988" s="191"/>
      <c r="C988" s="191"/>
      <c r="D988" s="191"/>
      <c r="E988" s="191"/>
      <c r="F988" s="191"/>
      <c r="G988" s="191"/>
      <c r="H988" s="191"/>
      <c r="I988" s="191"/>
      <c r="J988" s="191"/>
      <c r="K988" s="191"/>
      <c r="L988" s="191"/>
      <c r="M988" s="191"/>
      <c r="N988" s="191"/>
      <c r="O988" s="191"/>
      <c r="P988" s="191"/>
      <c r="Q988" s="191"/>
      <c r="R988" s="191"/>
      <c r="S988" s="191"/>
      <c r="T988" s="191"/>
      <c r="U988" s="191"/>
      <c r="V988" s="191"/>
      <c r="W988" s="191"/>
      <c r="X988" s="191"/>
      <c r="Y988" s="191"/>
      <c r="Z988" s="191"/>
    </row>
    <row r="989" spans="1:26">
      <c r="A989" s="191"/>
      <c r="B989" s="191"/>
      <c r="C989" s="191"/>
      <c r="D989" s="191"/>
      <c r="E989" s="191"/>
      <c r="F989" s="191"/>
      <c r="G989" s="191"/>
      <c r="H989" s="191"/>
      <c r="I989" s="191"/>
      <c r="J989" s="191"/>
      <c r="K989" s="191"/>
      <c r="L989" s="191"/>
      <c r="M989" s="191"/>
      <c r="N989" s="191"/>
      <c r="O989" s="191"/>
      <c r="P989" s="191"/>
      <c r="Q989" s="191"/>
      <c r="R989" s="191"/>
      <c r="S989" s="191"/>
      <c r="T989" s="191"/>
      <c r="U989" s="191"/>
      <c r="V989" s="191"/>
      <c r="W989" s="191"/>
      <c r="X989" s="191"/>
      <c r="Y989" s="191"/>
      <c r="Z989" s="191"/>
    </row>
    <row r="990" spans="1:26">
      <c r="A990" s="191"/>
      <c r="B990" s="191"/>
      <c r="C990" s="191"/>
      <c r="D990" s="191"/>
      <c r="E990" s="191"/>
      <c r="F990" s="191"/>
      <c r="G990" s="191"/>
      <c r="H990" s="191"/>
      <c r="I990" s="191"/>
      <c r="J990" s="191"/>
      <c r="K990" s="191"/>
      <c r="L990" s="191"/>
      <c r="M990" s="191"/>
      <c r="N990" s="191"/>
      <c r="O990" s="191"/>
      <c r="P990" s="191"/>
      <c r="Q990" s="191"/>
      <c r="R990" s="191"/>
      <c r="S990" s="191"/>
      <c r="T990" s="191"/>
      <c r="U990" s="191"/>
      <c r="V990" s="191"/>
      <c r="W990" s="191"/>
      <c r="X990" s="191"/>
      <c r="Y990" s="191"/>
      <c r="Z990" s="191"/>
    </row>
    <row r="991" spans="1:26">
      <c r="A991" s="191"/>
      <c r="B991" s="191"/>
      <c r="C991" s="191"/>
      <c r="D991" s="191"/>
      <c r="E991" s="191"/>
      <c r="F991" s="191"/>
      <c r="G991" s="191"/>
      <c r="H991" s="191"/>
      <c r="I991" s="191"/>
      <c r="J991" s="191"/>
      <c r="K991" s="191"/>
      <c r="L991" s="191"/>
      <c r="M991" s="191"/>
      <c r="N991" s="191"/>
      <c r="O991" s="191"/>
      <c r="P991" s="191"/>
      <c r="Q991" s="191"/>
      <c r="R991" s="191"/>
      <c r="S991" s="191"/>
      <c r="T991" s="191"/>
      <c r="U991" s="191"/>
      <c r="V991" s="191"/>
      <c r="W991" s="191"/>
      <c r="X991" s="191"/>
      <c r="Y991" s="191"/>
      <c r="Z991" s="191"/>
    </row>
    <row r="992" spans="1:26">
      <c r="A992" s="191"/>
      <c r="B992" s="191"/>
      <c r="C992" s="191"/>
      <c r="D992" s="191"/>
      <c r="E992" s="191"/>
      <c r="F992" s="191"/>
      <c r="G992" s="191"/>
      <c r="H992" s="191"/>
      <c r="I992" s="191"/>
      <c r="J992" s="191"/>
      <c r="K992" s="191"/>
      <c r="L992" s="191"/>
      <c r="M992" s="191"/>
      <c r="N992" s="191"/>
      <c r="O992" s="191"/>
      <c r="P992" s="191"/>
      <c r="Q992" s="191"/>
      <c r="R992" s="191"/>
      <c r="S992" s="191"/>
      <c r="T992" s="191"/>
      <c r="U992" s="191"/>
      <c r="V992" s="191"/>
      <c r="W992" s="191"/>
      <c r="X992" s="191"/>
      <c r="Y992" s="191"/>
      <c r="Z992" s="191"/>
    </row>
    <row r="993" spans="1:26">
      <c r="A993" s="191"/>
      <c r="B993" s="191"/>
      <c r="C993" s="191"/>
      <c r="D993" s="191"/>
      <c r="E993" s="191"/>
      <c r="F993" s="191"/>
      <c r="G993" s="191"/>
      <c r="H993" s="191"/>
      <c r="I993" s="191"/>
      <c r="J993" s="191"/>
      <c r="K993" s="191"/>
      <c r="L993" s="191"/>
      <c r="M993" s="191"/>
      <c r="N993" s="191"/>
      <c r="O993" s="191"/>
      <c r="P993" s="191"/>
      <c r="Q993" s="191"/>
      <c r="R993" s="191"/>
      <c r="S993" s="191"/>
      <c r="T993" s="191"/>
      <c r="U993" s="191"/>
      <c r="V993" s="191"/>
      <c r="W993" s="191"/>
      <c r="X993" s="191"/>
      <c r="Y993" s="191"/>
      <c r="Z993" s="191"/>
    </row>
    <row r="994" spans="1:26">
      <c r="A994" s="191"/>
      <c r="B994" s="191"/>
      <c r="C994" s="191"/>
      <c r="D994" s="191"/>
      <c r="E994" s="191"/>
      <c r="F994" s="191"/>
      <c r="G994" s="191"/>
      <c r="H994" s="191"/>
      <c r="I994" s="191"/>
      <c r="J994" s="191"/>
      <c r="K994" s="191"/>
      <c r="L994" s="191"/>
      <c r="M994" s="191"/>
      <c r="N994" s="191"/>
      <c r="O994" s="191"/>
      <c r="P994" s="191"/>
      <c r="Q994" s="191"/>
      <c r="R994" s="191"/>
      <c r="S994" s="191"/>
      <c r="T994" s="191"/>
      <c r="U994" s="191"/>
      <c r="V994" s="191"/>
      <c r="W994" s="191"/>
      <c r="X994" s="191"/>
      <c r="Y994" s="191"/>
      <c r="Z994" s="191"/>
    </row>
    <row r="995" spans="1:26">
      <c r="A995" s="191"/>
      <c r="B995" s="191"/>
      <c r="C995" s="191"/>
      <c r="D995" s="191"/>
      <c r="E995" s="191"/>
      <c r="F995" s="191"/>
      <c r="G995" s="191"/>
      <c r="H995" s="191"/>
      <c r="I995" s="191"/>
      <c r="J995" s="191"/>
      <c r="K995" s="191"/>
      <c r="L995" s="191"/>
      <c r="M995" s="191"/>
      <c r="N995" s="191"/>
      <c r="O995" s="191"/>
      <c r="P995" s="191"/>
      <c r="Q995" s="191"/>
      <c r="R995" s="191"/>
      <c r="S995" s="191"/>
      <c r="T995" s="191"/>
      <c r="U995" s="191"/>
      <c r="V995" s="191"/>
      <c r="W995" s="191"/>
      <c r="X995" s="191"/>
      <c r="Y995" s="191"/>
      <c r="Z995" s="191"/>
    </row>
    <row r="996" spans="1:26">
      <c r="A996" s="191"/>
      <c r="B996" s="191"/>
      <c r="C996" s="191"/>
      <c r="D996" s="191"/>
      <c r="E996" s="191"/>
      <c r="F996" s="191"/>
      <c r="G996" s="191"/>
      <c r="H996" s="191"/>
      <c r="I996" s="191"/>
      <c r="J996" s="191"/>
      <c r="K996" s="191"/>
      <c r="L996" s="191"/>
      <c r="M996" s="191"/>
      <c r="N996" s="191"/>
      <c r="O996" s="191"/>
      <c r="P996" s="191"/>
      <c r="Q996" s="191"/>
      <c r="R996" s="191"/>
      <c r="S996" s="191"/>
      <c r="T996" s="191"/>
      <c r="U996" s="191"/>
      <c r="V996" s="191"/>
      <c r="W996" s="191"/>
      <c r="X996" s="191"/>
      <c r="Y996" s="191"/>
      <c r="Z996" s="191"/>
    </row>
    <row r="997" spans="1:26">
      <c r="A997" s="191"/>
      <c r="B997" s="191"/>
      <c r="C997" s="191"/>
      <c r="D997" s="191"/>
      <c r="E997" s="191"/>
      <c r="F997" s="191"/>
      <c r="G997" s="191"/>
      <c r="H997" s="191"/>
      <c r="I997" s="191"/>
      <c r="J997" s="191"/>
      <c r="K997" s="191"/>
      <c r="L997" s="191"/>
      <c r="M997" s="191"/>
      <c r="N997" s="191"/>
      <c r="O997" s="191"/>
      <c r="P997" s="191"/>
      <c r="Q997" s="191"/>
      <c r="R997" s="191"/>
      <c r="S997" s="191"/>
      <c r="T997" s="191"/>
      <c r="U997" s="191"/>
      <c r="V997" s="191"/>
      <c r="W997" s="191"/>
      <c r="X997" s="191"/>
      <c r="Y997" s="191"/>
      <c r="Z997" s="191"/>
    </row>
    <row r="998" spans="1:26">
      <c r="A998" s="191"/>
      <c r="B998" s="191"/>
      <c r="C998" s="191"/>
      <c r="D998" s="191"/>
      <c r="E998" s="191"/>
      <c r="F998" s="191"/>
      <c r="G998" s="191"/>
      <c r="H998" s="191"/>
      <c r="I998" s="191"/>
      <c r="J998" s="191"/>
      <c r="K998" s="191"/>
      <c r="L998" s="191"/>
      <c r="M998" s="191"/>
      <c r="N998" s="191"/>
      <c r="O998" s="191"/>
      <c r="P998" s="191"/>
      <c r="Q998" s="191"/>
      <c r="R998" s="191"/>
      <c r="S998" s="191"/>
      <c r="T998" s="191"/>
      <c r="U998" s="191"/>
      <c r="V998" s="191"/>
      <c r="W998" s="191"/>
      <c r="X998" s="191"/>
      <c r="Y998" s="191"/>
      <c r="Z998" s="191"/>
    </row>
    <row r="999" spans="1:26">
      <c r="A999" s="191"/>
      <c r="B999" s="191"/>
      <c r="C999" s="191"/>
      <c r="D999" s="191"/>
      <c r="E999" s="191"/>
      <c r="F999" s="191"/>
      <c r="G999" s="191"/>
      <c r="H999" s="191"/>
      <c r="I999" s="191"/>
      <c r="J999" s="191"/>
      <c r="K999" s="191"/>
      <c r="L999" s="191"/>
      <c r="M999" s="191"/>
      <c r="N999" s="191"/>
      <c r="O999" s="191"/>
      <c r="P999" s="191"/>
      <c r="Q999" s="191"/>
      <c r="R999" s="191"/>
      <c r="S999" s="191"/>
      <c r="T999" s="191"/>
      <c r="U999" s="191"/>
      <c r="V999" s="191"/>
      <c r="W999" s="191"/>
      <c r="X999" s="191"/>
      <c r="Y999" s="191"/>
      <c r="Z999" s="191"/>
    </row>
    <row r="1000" spans="1:26">
      <c r="A1000" s="191"/>
      <c r="B1000" s="191"/>
      <c r="C1000" s="191"/>
      <c r="D1000" s="191"/>
      <c r="E1000" s="191"/>
      <c r="F1000" s="191"/>
      <c r="G1000" s="191"/>
      <c r="H1000" s="191"/>
      <c r="I1000" s="191"/>
      <c r="J1000" s="191"/>
      <c r="K1000" s="191"/>
      <c r="L1000" s="191"/>
      <c r="M1000" s="191"/>
      <c r="N1000" s="191"/>
      <c r="O1000" s="191"/>
      <c r="P1000" s="191"/>
      <c r="Q1000" s="191"/>
      <c r="R1000" s="191"/>
      <c r="S1000" s="191"/>
      <c r="T1000" s="191"/>
      <c r="U1000" s="191"/>
      <c r="V1000" s="191"/>
      <c r="W1000" s="191"/>
      <c r="X1000" s="191"/>
      <c r="Y1000" s="191"/>
      <c r="Z1000" s="191"/>
    </row>
  </sheetData>
  <sheetProtection algorithmName="SHA-512" hashValue="RRJQWwh+cppBQRMPydwlK1MlxIY4/4mFBvqd4g2e8bBq3fhTbn+KGxMreJY1FO4c5NE4gGLRooNe7HVu70VtGQ==" saltValue="j5kozSrQFJp0ROENuP2u8g==" spinCount="100000" sheet="1" objects="1" scenarios="1"/>
  <conditionalFormatting sqref="G24:G25">
    <cfRule type="notContainsBlanks" dxfId="47" priority="1">
      <formula>LEN(TRIM(G24))&gt;0</formula>
    </cfRule>
  </conditionalFormatting>
  <conditionalFormatting sqref="G34">
    <cfRule type="notContainsBlanks" dxfId="46" priority="2">
      <formula>LEN(TRIM(G34))&gt;0</formula>
    </cfRule>
  </conditionalFormatting>
  <conditionalFormatting sqref="G7:G81">
    <cfRule type="notContainsBlanks" dxfId="45" priority="3">
      <formula>LEN(TRIM(G7))&gt;0</formula>
    </cfRule>
  </conditionalFormatting>
  <dataValidations count="65">
    <dataValidation type="list" allowBlank="1" showErrorMessage="1" sqref="G42" xr:uid="{00000000-0002-0000-0200-000000000000}">
      <formula1>$M$42:$Q$42</formula1>
    </dataValidation>
    <dataValidation type="list" allowBlank="1" showErrorMessage="1" sqref="G63" xr:uid="{00000000-0002-0000-0200-000001000000}">
      <formula1>$M$63:$Q$63</formula1>
    </dataValidation>
    <dataValidation type="list" allowBlank="1" showErrorMessage="1" sqref="G21" xr:uid="{00000000-0002-0000-0200-000002000000}">
      <formula1>$M$21:$Q$21</formula1>
    </dataValidation>
    <dataValidation type="list" allowBlank="1" showErrorMessage="1" sqref="G19" xr:uid="{00000000-0002-0000-0200-000003000000}">
      <formula1>$M$19:$Q$19</formula1>
    </dataValidation>
    <dataValidation type="list" allowBlank="1" showErrorMessage="1" sqref="G60" xr:uid="{00000000-0002-0000-0200-000004000000}">
      <formula1>$M$60:$Q$60</formula1>
    </dataValidation>
    <dataValidation type="list" allowBlank="1" showErrorMessage="1" sqref="G7" xr:uid="{00000000-0002-0000-0200-000005000000}">
      <formula1>$M$7:$Q$7</formula1>
    </dataValidation>
    <dataValidation type="list" allowBlank="1" showErrorMessage="1" sqref="G81" xr:uid="{00000000-0002-0000-0200-000006000000}">
      <formula1>$M$81:$Q$81</formula1>
    </dataValidation>
    <dataValidation type="list" allowBlank="1" showErrorMessage="1" sqref="G37" xr:uid="{00000000-0002-0000-0200-000007000000}">
      <formula1>$M$37:$Q$37</formula1>
    </dataValidation>
    <dataValidation type="list" allowBlank="1" showErrorMessage="1" sqref="G16" xr:uid="{00000000-0002-0000-0200-000008000000}">
      <formula1>$M$16:$Q$16</formula1>
    </dataValidation>
    <dataValidation type="list" allowBlank="1" showErrorMessage="1" sqref="G79" xr:uid="{00000000-0002-0000-0200-000009000000}">
      <formula1>$M$79:$Q$79</formula1>
    </dataValidation>
    <dataValidation type="list" allowBlank="1" showErrorMessage="1" sqref="G34" xr:uid="{00000000-0002-0000-0200-00000A000000}">
      <formula1>$M$34:$Q$34</formula1>
    </dataValidation>
    <dataValidation type="list" allowBlank="1" showErrorMessage="1" sqref="G55" xr:uid="{00000000-0002-0000-0200-00000B000000}">
      <formula1>$M$55:$Q$55</formula1>
    </dataValidation>
    <dataValidation type="list" allowBlank="1" showErrorMessage="1" sqref="G13" xr:uid="{00000000-0002-0000-0200-00000C000000}">
      <formula1>$M$13:$Q$13</formula1>
    </dataValidation>
    <dataValidation type="list" allowBlank="1" showErrorMessage="1" sqref="G76" xr:uid="{00000000-0002-0000-0200-00000D000000}">
      <formula1>$M$76:$Q$76</formula1>
    </dataValidation>
    <dataValidation type="list" allowBlank="1" showErrorMessage="1" sqref="G31" xr:uid="{00000000-0002-0000-0200-00000E000000}">
      <formula1>$M$31:$Q$31</formula1>
    </dataValidation>
    <dataValidation type="list" allowBlank="1" showErrorMessage="1" sqref="G52" xr:uid="{00000000-0002-0000-0200-00000F000000}">
      <formula1>$M$52:$Q$52</formula1>
    </dataValidation>
    <dataValidation type="list" allowBlank="1" showErrorMessage="1" sqref="G73" xr:uid="{00000000-0002-0000-0200-000010000000}">
      <formula1>$M$73:$Q$73</formula1>
    </dataValidation>
    <dataValidation type="list" allowBlank="1" showErrorMessage="1" sqref="G29" xr:uid="{00000000-0002-0000-0200-000011000000}">
      <formula1>$M$29:$Q$29</formula1>
    </dataValidation>
    <dataValidation type="list" allowBlank="1" showErrorMessage="1" sqref="G59" xr:uid="{00000000-0002-0000-0200-000012000000}">
      <formula1>$M$59:$Q$59</formula1>
    </dataValidation>
    <dataValidation type="list" allowBlank="1" showErrorMessage="1" sqref="G17" xr:uid="{00000000-0002-0000-0200-000013000000}">
      <formula1>$M$17:$Q$17</formula1>
    </dataValidation>
    <dataValidation type="list" allowBlank="1" showErrorMessage="1" sqref="G70" xr:uid="{00000000-0002-0000-0200-000014000000}">
      <formula1>$M$70:$Q$70</formula1>
    </dataValidation>
    <dataValidation type="list" allowBlank="1" showErrorMessage="1" sqref="G47" xr:uid="{00000000-0002-0000-0200-000015000000}">
      <formula1>$M$47:$Q$47</formula1>
    </dataValidation>
    <dataValidation type="list" allowBlank="1" showErrorMessage="1" sqref="G77" xr:uid="{00000000-0002-0000-0200-000016000000}">
      <formula1>$M$77:$Q$77</formula1>
    </dataValidation>
    <dataValidation type="list" allowBlank="1" showErrorMessage="1" sqref="G35" xr:uid="{00000000-0002-0000-0200-000017000000}">
      <formula1>$M$35:$Q$35</formula1>
    </dataValidation>
    <dataValidation type="list" allowBlank="1" showErrorMessage="1" sqref="G23" xr:uid="{00000000-0002-0000-0200-000018000000}">
      <formula1>$M$23:$Q$23</formula1>
    </dataValidation>
    <dataValidation type="list" allowBlank="1" showErrorMessage="1" sqref="G65" xr:uid="{00000000-0002-0000-0200-000019000000}">
      <formula1>$M$65:$Q$65</formula1>
    </dataValidation>
    <dataValidation type="list" allowBlank="1" showErrorMessage="1" sqref="G53" xr:uid="{00000000-0002-0000-0200-00001A000000}">
      <formula1>$M$53:$Q$53</formula1>
    </dataValidation>
    <dataValidation type="list" allowBlank="1" showErrorMessage="1" sqref="G11" xr:uid="{00000000-0002-0000-0200-00001B000000}">
      <formula1>$M$11:$Q$11</formula1>
    </dataValidation>
    <dataValidation type="list" allowBlank="1" showErrorMessage="1" sqref="G41" xr:uid="{00000000-0002-0000-0200-00001C000000}">
      <formula1>$M$41:$Q$41</formula1>
    </dataValidation>
    <dataValidation type="list" allowBlank="1" showErrorMessage="1" sqref="G71" xr:uid="{00000000-0002-0000-0200-00001D000000}">
      <formula1>$M$71:$Q$71</formula1>
    </dataValidation>
    <dataValidation type="list" allowBlank="1" showErrorMessage="1" sqref="G36" xr:uid="{00000000-0002-0000-0200-00001E000000}">
      <formula1>$M$36:$Q$36</formula1>
    </dataValidation>
    <dataValidation type="list" allowBlank="1" showErrorMessage="1" sqref="G78" xr:uid="{00000000-0002-0000-0200-00001F000000}">
      <formula1>$M$78:$Q$78</formula1>
    </dataValidation>
    <dataValidation type="list" allowBlank="1" showErrorMessage="1" sqref="G9:G10" xr:uid="{00000000-0002-0000-0200-000020000000}">
      <formula1>$M$9:$Q$9</formula1>
    </dataValidation>
    <dataValidation type="list" allowBlank="1" showErrorMessage="1" sqref="G66" xr:uid="{00000000-0002-0000-0200-000021000000}">
      <formula1>$M$66:$Q$66</formula1>
    </dataValidation>
    <dataValidation type="list" allowBlank="1" showErrorMessage="1" sqref="G24:G25" xr:uid="{00000000-0002-0000-0200-000022000000}">
      <formula1>$M$24:$Q$24</formula1>
    </dataValidation>
    <dataValidation type="list" allowBlank="1" showErrorMessage="1" sqref="G12" xr:uid="{00000000-0002-0000-0200-000023000000}">
      <formula1>$M$12:$Q$12</formula1>
    </dataValidation>
    <dataValidation type="list" allowBlank="1" showErrorMessage="1" sqref="G33" xr:uid="{00000000-0002-0000-0200-000024000000}">
      <formula1>$M$33:$Q$33</formula1>
    </dataValidation>
    <dataValidation type="list" allowBlank="1" showErrorMessage="1" sqref="G54" xr:uid="{00000000-0002-0000-0200-000025000000}">
      <formula1>$M$54:$Q$54</formula1>
    </dataValidation>
    <dataValidation type="list" allowBlank="1" showErrorMessage="1" sqref="G72" xr:uid="{00000000-0002-0000-0200-000026000000}">
      <formula1>$M$72:$Q$72</formula1>
    </dataValidation>
    <dataValidation type="list" allowBlank="1" showErrorMessage="1" sqref="G30" xr:uid="{00000000-0002-0000-0200-000027000000}">
      <formula1>$M$30:$Q$30</formula1>
    </dataValidation>
    <dataValidation type="list" allowBlank="1" showErrorMessage="1" sqref="G51" xr:uid="{00000000-0002-0000-0200-000028000000}">
      <formula1>$M$51:$Q$51</formula1>
    </dataValidation>
    <dataValidation type="list" allowBlank="1" showErrorMessage="1" sqref="G28" xr:uid="{00000000-0002-0000-0200-000029000000}">
      <formula1>$M$28:$Q$28</formula1>
    </dataValidation>
    <dataValidation type="list" allowBlank="1" showInputMessage="1" prompt="Please select option from drop down" sqref="F83" xr:uid="{00000000-0002-0000-0200-00002A000000}">
      <formula1>"YES,NO"</formula1>
    </dataValidation>
    <dataValidation type="list" allowBlank="1" showErrorMessage="1" sqref="G49" xr:uid="{00000000-0002-0000-0200-00002B000000}">
      <formula1>$M$49:$Q$49</formula1>
    </dataValidation>
    <dataValidation type="list" allowBlank="1" showErrorMessage="1" sqref="G46" xr:uid="{00000000-0002-0000-0200-00002C000000}">
      <formula1>$M$46:$Q$46</formula1>
    </dataValidation>
    <dataValidation type="list" allowBlank="1" showErrorMessage="1" sqref="G67" xr:uid="{00000000-0002-0000-0200-00002D000000}">
      <formula1>$M$67:$Q$67</formula1>
    </dataValidation>
    <dataValidation type="list" allowBlank="1" showErrorMessage="1" sqref="G8" xr:uid="{00000000-0002-0000-0200-00002E000000}">
      <formula1>$M$8:$Q$8</formula1>
    </dataValidation>
    <dataValidation type="list" allowBlank="1" showErrorMessage="1" sqref="G64" xr:uid="{00000000-0002-0000-0200-00002F000000}">
      <formula1>$M$64:$Q$64</formula1>
    </dataValidation>
    <dataValidation type="list" allowBlank="1" showErrorMessage="1" sqref="G43" xr:uid="{00000000-0002-0000-0200-000030000000}">
      <formula1>$M$43:$Q$43</formula1>
    </dataValidation>
    <dataValidation type="list" allowBlank="1" showErrorMessage="1" sqref="G61" xr:uid="{00000000-0002-0000-0200-000031000000}">
      <formula1>$M$61:$Q$61</formula1>
    </dataValidation>
    <dataValidation type="list" allowBlank="1" showErrorMessage="1" sqref="G40" xr:uid="{00000000-0002-0000-0200-000032000000}">
      <formula1>$M$40:$Q$40</formula1>
    </dataValidation>
    <dataValidation type="list" allowBlank="1" showErrorMessage="1" sqref="G56" xr:uid="{00000000-0002-0000-0200-000033000000}">
      <formula1>$M$56:$Q$56</formula1>
    </dataValidation>
    <dataValidation type="list" allowBlank="1" showErrorMessage="1" sqref="G14" xr:uid="{00000000-0002-0000-0200-000034000000}">
      <formula1>$M$14:$Q$14</formula1>
    </dataValidation>
    <dataValidation type="list" allowBlank="1" showErrorMessage="1" sqref="G74" xr:uid="{00000000-0002-0000-0200-000035000000}">
      <formula1>$M$74:$Q$74</formula1>
    </dataValidation>
    <dataValidation type="list" allowBlank="1" showErrorMessage="1" sqref="G32" xr:uid="{00000000-0002-0000-0200-000036000000}">
      <formula1>$M$32:$Q$32</formula1>
    </dataValidation>
    <dataValidation type="list" allowBlank="1" showErrorMessage="1" sqref="G20" xr:uid="{00000000-0002-0000-0200-000037000000}">
      <formula1>$M$20:$Q$20</formula1>
    </dataValidation>
    <dataValidation type="list" allowBlank="1" showErrorMessage="1" sqref="G62" xr:uid="{00000000-0002-0000-0200-000038000000}">
      <formula1>$M$62:$Q$62</formula1>
    </dataValidation>
    <dataValidation type="list" allowBlank="1" showErrorMessage="1" sqref="G39" xr:uid="{00000000-0002-0000-0200-000039000000}">
      <formula1>$M$39:$Q$39</formula1>
    </dataValidation>
    <dataValidation type="list" allowBlank="1" showErrorMessage="1" sqref="G50" xr:uid="{00000000-0002-0000-0200-00003A000000}">
      <formula1>$M$50:$Q$50</formula1>
    </dataValidation>
    <dataValidation type="list" allowBlank="1" showErrorMessage="1" sqref="G69" xr:uid="{00000000-0002-0000-0200-00003B000000}">
      <formula1>$M$69:$Q$69</formula1>
    </dataValidation>
    <dataValidation type="list" allowBlank="1" showErrorMessage="1" sqref="G27" xr:uid="{00000000-0002-0000-0200-00003C000000}">
      <formula1>$M$27:$Q$27</formula1>
    </dataValidation>
    <dataValidation type="list" allowBlank="1" showErrorMessage="1" sqref="G80" xr:uid="{00000000-0002-0000-0200-00003D000000}">
      <formula1>$M$80:$Q$80</formula1>
    </dataValidation>
    <dataValidation type="list" allowBlank="1" showErrorMessage="1" sqref="G15" xr:uid="{00000000-0002-0000-0200-00003E000000}">
      <formula1>$M$15:$Q$15</formula1>
    </dataValidation>
    <dataValidation type="list" allowBlank="1" showErrorMessage="1" sqref="G57" xr:uid="{00000000-0002-0000-0200-00003F000000}">
      <formula1>$M$57:$Q$57</formula1>
    </dataValidation>
    <dataValidation type="list" allowBlank="1" showErrorMessage="1" sqref="G45" xr:uid="{00000000-0002-0000-0200-000040000000}">
      <formula1>$M$45:$Q$45</formula1>
    </dataValidation>
  </dataValidations>
  <hyperlinks>
    <hyperlink ref="F5" location="HELP!C80" display="?" xr:uid="{00000000-0004-0000-0200-000000000000}"/>
    <hyperlink ref="F7" location="HELP!a3" display="?" xr:uid="{00000000-0004-0000-0200-000001000000}"/>
    <hyperlink ref="F8" location="HELP!a4" display="?" xr:uid="{00000000-0004-0000-0200-000002000000}"/>
    <hyperlink ref="F9" location="HELP!a5" display="?" xr:uid="{00000000-0004-0000-0200-000003000000}"/>
    <hyperlink ref="F10" location="HELP!a6" display="?" xr:uid="{00000000-0004-0000-0200-000004000000}"/>
    <hyperlink ref="F11" location="HELP!a7" display="?" xr:uid="{00000000-0004-0000-0200-000005000000}"/>
    <hyperlink ref="F12" location="HELP!a8" display="?" xr:uid="{00000000-0004-0000-0200-000006000000}"/>
    <hyperlink ref="F13" location="HELP!a9" display="?" xr:uid="{00000000-0004-0000-0200-000007000000}"/>
    <hyperlink ref="F14" location="HELP!a10" display="?" xr:uid="{00000000-0004-0000-0200-000008000000}"/>
    <hyperlink ref="F15" location="HELP!a11" display="?" xr:uid="{00000000-0004-0000-0200-000009000000}"/>
    <hyperlink ref="F16" location="HELP!a12" display="?" xr:uid="{00000000-0004-0000-0200-00000A000000}"/>
    <hyperlink ref="F17" location="HELP!a13" display="?" xr:uid="{00000000-0004-0000-0200-00000B000000}"/>
    <hyperlink ref="F19" location="HELP!a15" display="?" xr:uid="{00000000-0004-0000-0200-00000C000000}"/>
    <hyperlink ref="F20" location="HELP!a16" display="?" xr:uid="{00000000-0004-0000-0200-00000D000000}"/>
    <hyperlink ref="F21" location="HELP!a17" display="?" xr:uid="{00000000-0004-0000-0200-00000E000000}"/>
    <hyperlink ref="F23" location="HELP!a19" display="?" xr:uid="{00000000-0004-0000-0200-00000F000000}"/>
    <hyperlink ref="F24" location="HELP!a20" display="?" xr:uid="{00000000-0004-0000-0200-000010000000}"/>
    <hyperlink ref="F25" location="HELP!a21" display="?" xr:uid="{00000000-0004-0000-0200-000011000000}"/>
    <hyperlink ref="F27" location="HELP!a23" display="?" xr:uid="{00000000-0004-0000-0200-000012000000}"/>
    <hyperlink ref="F28" location="HELP!a24" display="?" xr:uid="{00000000-0004-0000-0200-000013000000}"/>
    <hyperlink ref="F29" location="HELP!a25" display="?" xr:uid="{00000000-0004-0000-0200-000014000000}"/>
    <hyperlink ref="F30" location="HELP!a26" display="?" xr:uid="{00000000-0004-0000-0200-000015000000}"/>
    <hyperlink ref="F31" location="HELP!a27" display="?" xr:uid="{00000000-0004-0000-0200-000016000000}"/>
    <hyperlink ref="F32" location="HELP!a28" display="?" xr:uid="{00000000-0004-0000-0200-000017000000}"/>
    <hyperlink ref="F33" location="HELP!a29" display="?" xr:uid="{00000000-0004-0000-0200-000018000000}"/>
    <hyperlink ref="F34" location="HELP!a30" display="?" xr:uid="{00000000-0004-0000-0200-000019000000}"/>
    <hyperlink ref="F35" location="HELP!a31" display="?" xr:uid="{00000000-0004-0000-0200-00001A000000}"/>
    <hyperlink ref="F36" location="HELP!a32" display="?" xr:uid="{00000000-0004-0000-0200-00001B000000}"/>
    <hyperlink ref="F37" location="HELP!a33" display="?" xr:uid="{00000000-0004-0000-0200-00001C000000}"/>
    <hyperlink ref="F39" location="HELP!a35" display="?" xr:uid="{00000000-0004-0000-0200-00001D000000}"/>
    <hyperlink ref="F40" location="HELP!a36" display="?" xr:uid="{00000000-0004-0000-0200-00001E000000}"/>
    <hyperlink ref="F41" location="HELP!a37" display="?" xr:uid="{00000000-0004-0000-0200-00001F000000}"/>
    <hyperlink ref="F42" location="HELP!a38" display="?" xr:uid="{00000000-0004-0000-0200-000020000000}"/>
    <hyperlink ref="F43" location="HELP!a39" display="?" xr:uid="{00000000-0004-0000-0200-000021000000}"/>
    <hyperlink ref="F45" location="HELP!a41" display="?" xr:uid="{00000000-0004-0000-0200-000022000000}"/>
    <hyperlink ref="F46" location="HELP!a42" display="?" xr:uid="{00000000-0004-0000-0200-000023000000}"/>
    <hyperlink ref="F47" location="HELP!a43" display="?" xr:uid="{00000000-0004-0000-0200-000024000000}"/>
    <hyperlink ref="F49" location="HELP!a45" display="?" xr:uid="{00000000-0004-0000-0200-000025000000}"/>
    <hyperlink ref="F50" location="HELP!a46" display="?" xr:uid="{00000000-0004-0000-0200-000026000000}"/>
    <hyperlink ref="F51" location="HELP!a47" display="?" xr:uid="{00000000-0004-0000-0200-000027000000}"/>
    <hyperlink ref="F52" location="HELP!a48" display="?" xr:uid="{00000000-0004-0000-0200-000028000000}"/>
    <hyperlink ref="F53" location="HELP!a49" display="?" xr:uid="{00000000-0004-0000-0200-000029000000}"/>
    <hyperlink ref="F54" location="HELP!a50" display="?" xr:uid="{00000000-0004-0000-0200-00002A000000}"/>
    <hyperlink ref="F55" location="HELP!a51" display="?" xr:uid="{00000000-0004-0000-0200-00002B000000}"/>
    <hyperlink ref="F56" location="HELP!a52" display="?" xr:uid="{00000000-0004-0000-0200-00002C000000}"/>
    <hyperlink ref="F57" location="HELP!a53" display="?" xr:uid="{00000000-0004-0000-0200-00002D000000}"/>
    <hyperlink ref="F59" location="HELP!a55" display="?" xr:uid="{00000000-0004-0000-0200-00002E000000}"/>
    <hyperlink ref="F60" location="HELP!a56" display="?" xr:uid="{00000000-0004-0000-0200-00002F000000}"/>
    <hyperlink ref="F61" location="HELP!a57" display="?" xr:uid="{00000000-0004-0000-0200-000030000000}"/>
    <hyperlink ref="F62" location="HELP!a58" display="?" xr:uid="{00000000-0004-0000-0200-000031000000}"/>
    <hyperlink ref="F63" location="HELP!a59" display="?" xr:uid="{00000000-0004-0000-0200-000032000000}"/>
    <hyperlink ref="F64" location="HELP!a60" display="?" xr:uid="{00000000-0004-0000-0200-000033000000}"/>
    <hyperlink ref="F65" location="HELP!a61" display="?" xr:uid="{00000000-0004-0000-0200-000034000000}"/>
    <hyperlink ref="F66" location="HELP!a62" display="?" xr:uid="{00000000-0004-0000-0200-000035000000}"/>
    <hyperlink ref="F67" location="HELP!a63" display="?" xr:uid="{00000000-0004-0000-0200-000036000000}"/>
    <hyperlink ref="F69" location="HELP!a65" display="?" xr:uid="{00000000-0004-0000-0200-000037000000}"/>
    <hyperlink ref="F70" location="HELP!a66" display="?" xr:uid="{00000000-0004-0000-0200-000038000000}"/>
    <hyperlink ref="F71" location="HELP!a67" display="?" xr:uid="{00000000-0004-0000-0200-000039000000}"/>
    <hyperlink ref="F72" location="HELP!a68" display="?" xr:uid="{00000000-0004-0000-0200-00003A000000}"/>
    <hyperlink ref="F73" location="HELP!a69" display="?" xr:uid="{00000000-0004-0000-0200-00003B000000}"/>
    <hyperlink ref="F74" location="HELP!a70" display="?" xr:uid="{00000000-0004-0000-0200-00003C000000}"/>
    <hyperlink ref="F76" location="HELP!a72" display="?" xr:uid="{00000000-0004-0000-0200-00003D000000}"/>
    <hyperlink ref="F77" location="HELP!a73" display="?" xr:uid="{00000000-0004-0000-0200-00003E000000}"/>
    <hyperlink ref="F78" location="HELP!a74" display="?" xr:uid="{00000000-0004-0000-0200-00003F000000}"/>
    <hyperlink ref="F79" location="HELP!a75" display="?" xr:uid="{00000000-0004-0000-0200-000040000000}"/>
    <hyperlink ref="F80" location="HELP!a76" display="?" xr:uid="{00000000-0004-0000-0200-000041000000}"/>
    <hyperlink ref="F81" location="HELP!a77" display="?" xr:uid="{00000000-0004-0000-0200-000042000000}"/>
  </hyperlinks>
  <pageMargins left="0.25" right="0.25" top="0.75" bottom="0.75" header="0" footer="0"/>
  <pageSetup paperSize="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outlinePr summaryBelow="0" summaryRight="0"/>
  </sheetPr>
  <dimension ref="A1:Z1000"/>
  <sheetViews>
    <sheetView workbookViewId="0">
      <pane ySplit="1" topLeftCell="A2" activePane="bottomLeft" state="frozen"/>
      <selection pane="bottomLeft"/>
    </sheetView>
  </sheetViews>
  <sheetFormatPr defaultColWidth="14.42578125" defaultRowHeight="15"/>
  <cols>
    <col min="1" max="1" width="3.42578125" style="193" customWidth="1"/>
    <col min="2" max="2" width="46.7109375" style="193" customWidth="1"/>
    <col min="3" max="3" width="164.5703125" style="193" customWidth="1"/>
    <col min="4" max="4" width="5" style="193" customWidth="1"/>
    <col min="5" max="5" width="2.7109375" style="193" customWidth="1"/>
    <col min="6" max="6" width="14.42578125" style="193" hidden="1" customWidth="1"/>
    <col min="7" max="23" width="14.42578125" style="193" customWidth="1"/>
    <col min="24" max="16384" width="14.42578125" style="193"/>
  </cols>
  <sheetData>
    <row r="1" spans="1:26" ht="23.25">
      <c r="A1" s="323"/>
      <c r="B1" s="324" t="s">
        <v>1</v>
      </c>
      <c r="C1" s="324" t="s">
        <v>15</v>
      </c>
      <c r="D1" s="325"/>
      <c r="E1" s="325"/>
      <c r="F1" s="325" t="s">
        <v>16</v>
      </c>
      <c r="G1" s="325"/>
      <c r="H1" s="325"/>
      <c r="I1" s="325"/>
      <c r="J1" s="325"/>
      <c r="K1" s="325"/>
      <c r="L1" s="325"/>
      <c r="M1" s="325"/>
      <c r="N1" s="325"/>
      <c r="O1" s="325"/>
      <c r="P1" s="325"/>
      <c r="Q1" s="325"/>
      <c r="R1" s="325"/>
      <c r="S1" s="325"/>
      <c r="T1" s="325"/>
      <c r="U1" s="325"/>
      <c r="V1" s="325"/>
      <c r="W1" s="325"/>
      <c r="X1" s="326"/>
      <c r="Y1" s="326"/>
      <c r="Z1" s="326"/>
    </row>
    <row r="2" spans="1:26" ht="15.75">
      <c r="A2" s="327" t="s">
        <v>11</v>
      </c>
      <c r="B2" s="328" t="str">
        <f>QADATA!F8</f>
        <v>POLICY</v>
      </c>
      <c r="C2" s="328"/>
      <c r="D2" s="329"/>
      <c r="E2" s="329"/>
      <c r="F2" s="330" t="s">
        <v>17</v>
      </c>
      <c r="G2" s="329"/>
      <c r="H2" s="329"/>
      <c r="I2" s="329"/>
      <c r="J2" s="329"/>
      <c r="K2" s="329"/>
      <c r="L2" s="329"/>
      <c r="M2" s="329"/>
      <c r="N2" s="329"/>
      <c r="O2" s="329"/>
      <c r="P2" s="329"/>
      <c r="Q2" s="329"/>
      <c r="R2" s="329"/>
      <c r="S2" s="329"/>
      <c r="T2" s="329"/>
      <c r="U2" s="329"/>
      <c r="V2" s="329"/>
      <c r="W2" s="329"/>
      <c r="X2" s="203"/>
      <c r="Y2" s="203"/>
      <c r="Z2" s="203"/>
    </row>
    <row r="3" spans="1:26" ht="47.25">
      <c r="A3" s="327">
        <v>1</v>
      </c>
      <c r="B3" s="331" t="str">
        <f>QADATA!F9</f>
        <v>Does your company have a Freedom of Association and Right to Collective Bargaining policy in place?</v>
      </c>
      <c r="C3" s="332" t="s">
        <v>19</v>
      </c>
      <c r="D3" s="329"/>
      <c r="E3" s="329"/>
      <c r="F3" s="333" t="str">
        <f t="shared" ref="F3:F77" si="0">"#gid=1312646253&amp;range=a"&amp;ROW(B3)</f>
        <v>#gid=1312646253&amp;range=a3</v>
      </c>
      <c r="G3" s="329"/>
      <c r="H3" s="329"/>
      <c r="I3" s="329"/>
      <c r="J3" s="329"/>
      <c r="K3" s="329"/>
      <c r="L3" s="329"/>
      <c r="M3" s="329"/>
      <c r="N3" s="329"/>
      <c r="O3" s="329"/>
      <c r="P3" s="329"/>
      <c r="Q3" s="329"/>
      <c r="R3" s="329"/>
      <c r="S3" s="329"/>
      <c r="T3" s="329"/>
      <c r="U3" s="329"/>
      <c r="V3" s="329"/>
      <c r="W3" s="329"/>
      <c r="X3" s="203"/>
      <c r="Y3" s="203"/>
      <c r="Z3" s="203"/>
    </row>
    <row r="4" spans="1:26" ht="47.25">
      <c r="A4" s="327">
        <v>2</v>
      </c>
      <c r="B4" s="331" t="str">
        <f>QADATA!F10</f>
        <v>Does your company have a Wages, Working Hours and Other Conditions of Work policy in place?</v>
      </c>
      <c r="C4" s="332" t="s">
        <v>21</v>
      </c>
      <c r="D4" s="329"/>
      <c r="E4" s="329"/>
      <c r="F4" s="333" t="str">
        <f t="shared" si="0"/>
        <v>#gid=1312646253&amp;range=a4</v>
      </c>
      <c r="G4" s="329"/>
      <c r="H4" s="329"/>
      <c r="I4" s="329"/>
      <c r="J4" s="329"/>
      <c r="K4" s="329"/>
      <c r="L4" s="329"/>
      <c r="M4" s="329"/>
      <c r="N4" s="329"/>
      <c r="O4" s="329"/>
      <c r="P4" s="329"/>
      <c r="Q4" s="329"/>
      <c r="R4" s="329"/>
      <c r="S4" s="329"/>
      <c r="T4" s="329"/>
      <c r="U4" s="329"/>
      <c r="V4" s="329"/>
      <c r="W4" s="329"/>
      <c r="X4" s="203"/>
      <c r="Y4" s="203"/>
      <c r="Z4" s="203"/>
    </row>
    <row r="5" spans="1:26" ht="31.5">
      <c r="A5" s="327">
        <v>3</v>
      </c>
      <c r="B5" s="331" t="str">
        <f>QADATA!F11</f>
        <v>Does your company have a Forced and Compulsory Labour policy in place?</v>
      </c>
      <c r="C5" s="332" t="s">
        <v>22</v>
      </c>
      <c r="D5" s="329"/>
      <c r="E5" s="329"/>
      <c r="F5" s="333" t="str">
        <f t="shared" si="0"/>
        <v>#gid=1312646253&amp;range=a5</v>
      </c>
      <c r="G5" s="329"/>
      <c r="H5" s="329"/>
      <c r="I5" s="329"/>
      <c r="J5" s="329"/>
      <c r="K5" s="329"/>
      <c r="L5" s="329"/>
      <c r="M5" s="329"/>
      <c r="N5" s="329"/>
      <c r="O5" s="329"/>
      <c r="P5" s="329"/>
      <c r="Q5" s="329"/>
      <c r="R5" s="329"/>
      <c r="S5" s="329"/>
      <c r="T5" s="329"/>
      <c r="U5" s="329"/>
      <c r="V5" s="329"/>
      <c r="W5" s="329"/>
      <c r="X5" s="203"/>
      <c r="Y5" s="203"/>
      <c r="Z5" s="203"/>
    </row>
    <row r="6" spans="1:26" ht="31.5">
      <c r="A6" s="327">
        <v>4</v>
      </c>
      <c r="B6" s="331" t="str">
        <f>QADATA!F12</f>
        <v>Does your company have a Child Labour policy in place?</v>
      </c>
      <c r="C6" s="332" t="s">
        <v>23</v>
      </c>
      <c r="D6" s="329"/>
      <c r="E6" s="329"/>
      <c r="F6" s="333" t="str">
        <f t="shared" si="0"/>
        <v>#gid=1312646253&amp;range=a6</v>
      </c>
      <c r="G6" s="329"/>
      <c r="H6" s="329"/>
      <c r="I6" s="329"/>
      <c r="J6" s="329"/>
      <c r="K6" s="329"/>
      <c r="L6" s="329"/>
      <c r="M6" s="329"/>
      <c r="N6" s="329"/>
      <c r="O6" s="329"/>
      <c r="P6" s="329"/>
      <c r="Q6" s="329"/>
      <c r="R6" s="329"/>
      <c r="S6" s="329"/>
      <c r="T6" s="329"/>
      <c r="U6" s="329"/>
      <c r="V6" s="329"/>
      <c r="W6" s="329"/>
      <c r="X6" s="203"/>
      <c r="Y6" s="203"/>
      <c r="Z6" s="203"/>
    </row>
    <row r="7" spans="1:26" ht="94.5">
      <c r="A7" s="327">
        <v>5</v>
      </c>
      <c r="B7" s="331" t="str">
        <f>QADATA!F13</f>
        <v>Does your company have an Anti Discrimination policy in place?</v>
      </c>
      <c r="C7" s="332" t="s">
        <v>25</v>
      </c>
      <c r="D7" s="329"/>
      <c r="E7" s="329"/>
      <c r="F7" s="333" t="str">
        <f t="shared" si="0"/>
        <v>#gid=1312646253&amp;range=a7</v>
      </c>
      <c r="G7" s="329"/>
      <c r="H7" s="329"/>
      <c r="I7" s="329"/>
      <c r="J7" s="329"/>
      <c r="K7" s="329"/>
      <c r="L7" s="329"/>
      <c r="M7" s="329"/>
      <c r="N7" s="329"/>
      <c r="O7" s="329"/>
      <c r="P7" s="329"/>
      <c r="Q7" s="329"/>
      <c r="R7" s="329"/>
      <c r="S7" s="329"/>
      <c r="T7" s="329"/>
      <c r="U7" s="329"/>
      <c r="V7" s="329"/>
      <c r="W7" s="329"/>
      <c r="X7" s="203"/>
      <c r="Y7" s="203"/>
      <c r="Z7" s="203"/>
    </row>
    <row r="8" spans="1:26" ht="63">
      <c r="A8" s="327">
        <v>6</v>
      </c>
      <c r="B8" s="331" t="str">
        <f>QADATA!F14</f>
        <v>Does your company have a Quality Management Policy in place?</v>
      </c>
      <c r="C8" s="332" t="s">
        <v>26</v>
      </c>
      <c r="D8" s="329"/>
      <c r="E8" s="329"/>
      <c r="F8" s="333" t="str">
        <f t="shared" si="0"/>
        <v>#gid=1312646253&amp;range=a8</v>
      </c>
      <c r="G8" s="329"/>
      <c r="H8" s="329"/>
      <c r="I8" s="329"/>
      <c r="J8" s="329"/>
      <c r="K8" s="329"/>
      <c r="L8" s="329"/>
      <c r="M8" s="329"/>
      <c r="N8" s="329"/>
      <c r="O8" s="329"/>
      <c r="P8" s="329"/>
      <c r="Q8" s="329"/>
      <c r="R8" s="329"/>
      <c r="S8" s="329"/>
      <c r="T8" s="329"/>
      <c r="U8" s="329"/>
      <c r="V8" s="329"/>
      <c r="W8" s="329"/>
      <c r="X8" s="203"/>
      <c r="Y8" s="203"/>
      <c r="Z8" s="203"/>
    </row>
    <row r="9" spans="1:26" ht="47.25">
      <c r="A9" s="327">
        <v>7</v>
      </c>
      <c r="B9" s="331" t="str">
        <f>QADATA!F15</f>
        <v>Does your company have an Environmental Policy in place?</v>
      </c>
      <c r="C9" s="332" t="s">
        <v>27</v>
      </c>
      <c r="D9" s="329"/>
      <c r="E9" s="329"/>
      <c r="F9" s="333" t="str">
        <f t="shared" si="0"/>
        <v>#gid=1312646253&amp;range=a9</v>
      </c>
      <c r="G9" s="329"/>
      <c r="H9" s="329"/>
      <c r="I9" s="329"/>
      <c r="J9" s="329"/>
      <c r="K9" s="329"/>
      <c r="L9" s="329"/>
      <c r="M9" s="329"/>
      <c r="N9" s="329"/>
      <c r="O9" s="329"/>
      <c r="P9" s="329"/>
      <c r="Q9" s="329"/>
      <c r="R9" s="329"/>
      <c r="S9" s="329"/>
      <c r="T9" s="329"/>
      <c r="U9" s="329"/>
      <c r="V9" s="329"/>
      <c r="W9" s="329"/>
      <c r="X9" s="203"/>
      <c r="Y9" s="203"/>
      <c r="Z9" s="203"/>
    </row>
    <row r="10" spans="1:26" ht="78.75">
      <c r="A10" s="327">
        <v>8</v>
      </c>
      <c r="B10" s="331" t="str">
        <f>QADATA!F16</f>
        <v>Does your company have a Health and Safety policy in place?</v>
      </c>
      <c r="C10" s="332" t="s">
        <v>28</v>
      </c>
      <c r="D10" s="329"/>
      <c r="E10" s="329"/>
      <c r="F10" s="333" t="str">
        <f t="shared" si="0"/>
        <v>#gid=1312646253&amp;range=a10</v>
      </c>
      <c r="G10" s="329"/>
      <c r="H10" s="329"/>
      <c r="I10" s="329"/>
      <c r="J10" s="329"/>
      <c r="K10" s="329"/>
      <c r="L10" s="329"/>
      <c r="M10" s="329"/>
      <c r="N10" s="329"/>
      <c r="O10" s="329"/>
      <c r="P10" s="329"/>
      <c r="Q10" s="329"/>
      <c r="R10" s="329"/>
      <c r="S10" s="329"/>
      <c r="T10" s="329"/>
      <c r="U10" s="329"/>
      <c r="V10" s="329"/>
      <c r="W10" s="329"/>
      <c r="X10" s="203"/>
      <c r="Y10" s="203"/>
      <c r="Z10" s="203"/>
    </row>
    <row r="11" spans="1:26" ht="31.5">
      <c r="A11" s="327">
        <v>9</v>
      </c>
      <c r="B11" s="331" t="str">
        <f>QADATA!F17</f>
        <v>Does your company have a Code of Conduct (or ethical conduct policy)?</v>
      </c>
      <c r="C11" s="332" t="s">
        <v>30</v>
      </c>
      <c r="D11" s="329"/>
      <c r="E11" s="329"/>
      <c r="F11" s="333" t="str">
        <f t="shared" si="0"/>
        <v>#gid=1312646253&amp;range=a11</v>
      </c>
      <c r="G11" s="329"/>
      <c r="H11" s="329"/>
      <c r="I11" s="329"/>
      <c r="J11" s="329"/>
      <c r="K11" s="329"/>
      <c r="L11" s="329"/>
      <c r="M11" s="329"/>
      <c r="N11" s="329"/>
      <c r="O11" s="329"/>
      <c r="P11" s="329"/>
      <c r="Q11" s="329"/>
      <c r="R11" s="329"/>
      <c r="S11" s="329"/>
      <c r="T11" s="329"/>
      <c r="U11" s="329"/>
      <c r="V11" s="329"/>
      <c r="W11" s="329"/>
      <c r="X11" s="203"/>
      <c r="Y11" s="203"/>
      <c r="Z11" s="203"/>
    </row>
    <row r="12" spans="1:26" ht="47.25">
      <c r="A12" s="327">
        <v>10</v>
      </c>
      <c r="B12" s="331" t="str">
        <f>QADATA!F18</f>
        <v>Does your company have a Corporate Social Responsibility policy?</v>
      </c>
      <c r="C12" s="332" t="s">
        <v>31</v>
      </c>
      <c r="D12" s="329"/>
      <c r="E12" s="329"/>
      <c r="F12" s="333" t="str">
        <f t="shared" si="0"/>
        <v>#gid=1312646253&amp;range=a12</v>
      </c>
      <c r="G12" s="329"/>
      <c r="H12" s="329"/>
      <c r="I12" s="329"/>
      <c r="J12" s="329"/>
      <c r="K12" s="329"/>
      <c r="L12" s="329"/>
      <c r="M12" s="329"/>
      <c r="N12" s="329"/>
      <c r="O12" s="329"/>
      <c r="P12" s="329"/>
      <c r="Q12" s="329"/>
      <c r="R12" s="329"/>
      <c r="S12" s="329"/>
      <c r="T12" s="329"/>
      <c r="U12" s="329"/>
      <c r="V12" s="329"/>
      <c r="W12" s="329"/>
      <c r="X12" s="203"/>
      <c r="Y12" s="203"/>
      <c r="Z12" s="203"/>
    </row>
    <row r="13" spans="1:26" ht="47.25">
      <c r="A13" s="334">
        <v>11</v>
      </c>
      <c r="B13" s="331" t="str">
        <f>QADATA!F19</f>
        <v>Does your company have a policy related to conflict minerals?</v>
      </c>
      <c r="C13" s="332" t="s">
        <v>32</v>
      </c>
      <c r="D13" s="329"/>
      <c r="E13" s="329"/>
      <c r="F13" s="333" t="str">
        <f t="shared" si="0"/>
        <v>#gid=1312646253&amp;range=a13</v>
      </c>
      <c r="G13" s="329"/>
      <c r="H13" s="329"/>
      <c r="I13" s="329"/>
      <c r="J13" s="329"/>
      <c r="K13" s="329"/>
      <c r="L13" s="329"/>
      <c r="M13" s="329"/>
      <c r="N13" s="329"/>
      <c r="O13" s="329"/>
      <c r="P13" s="329"/>
      <c r="Q13" s="329"/>
      <c r="R13" s="329"/>
      <c r="S13" s="329"/>
      <c r="T13" s="329"/>
      <c r="U13" s="329"/>
      <c r="V13" s="329"/>
      <c r="W13" s="329"/>
      <c r="X13" s="203"/>
      <c r="Y13" s="203"/>
      <c r="Z13" s="203"/>
    </row>
    <row r="14" spans="1:26" ht="15.75">
      <c r="A14" s="327" t="s">
        <v>12</v>
      </c>
      <c r="B14" s="327" t="str">
        <f>QADATA!F20</f>
        <v>MANAGEMENT SYSTEMS</v>
      </c>
      <c r="C14" s="327"/>
      <c r="D14" s="329"/>
      <c r="E14" s="329"/>
      <c r="F14" s="333" t="str">
        <f t="shared" si="0"/>
        <v>#gid=1312646253&amp;range=a14</v>
      </c>
      <c r="G14" s="329"/>
      <c r="H14" s="329"/>
      <c r="I14" s="329"/>
      <c r="J14" s="329"/>
      <c r="K14" s="329"/>
      <c r="L14" s="329"/>
      <c r="M14" s="329"/>
      <c r="N14" s="329"/>
      <c r="O14" s="329"/>
      <c r="P14" s="329"/>
      <c r="Q14" s="329"/>
      <c r="R14" s="329"/>
      <c r="S14" s="329"/>
      <c r="T14" s="329"/>
      <c r="U14" s="329"/>
      <c r="V14" s="329"/>
      <c r="W14" s="329"/>
      <c r="X14" s="203"/>
      <c r="Y14" s="203"/>
      <c r="Z14" s="203"/>
    </row>
    <row r="15" spans="1:26" ht="47.25">
      <c r="A15" s="327">
        <v>12</v>
      </c>
      <c r="B15" s="331" t="str">
        <f>QADATA!F21</f>
        <v xml:space="preserve">Does your company have a certified formal, documented Quality Management System? </v>
      </c>
      <c r="C15" s="332" t="s">
        <v>34</v>
      </c>
      <c r="D15" s="329"/>
      <c r="E15" s="329"/>
      <c r="F15" s="333" t="str">
        <f t="shared" si="0"/>
        <v>#gid=1312646253&amp;range=a15</v>
      </c>
      <c r="G15" s="329"/>
      <c r="H15" s="329"/>
      <c r="I15" s="329"/>
      <c r="J15" s="329"/>
      <c r="K15" s="329"/>
      <c r="L15" s="329"/>
      <c r="M15" s="329"/>
      <c r="N15" s="329"/>
      <c r="O15" s="329"/>
      <c r="P15" s="329"/>
      <c r="Q15" s="329"/>
      <c r="R15" s="329"/>
      <c r="S15" s="329"/>
      <c r="T15" s="329"/>
      <c r="U15" s="329"/>
      <c r="V15" s="329"/>
      <c r="W15" s="329"/>
      <c r="X15" s="203"/>
      <c r="Y15" s="203"/>
      <c r="Z15" s="203"/>
    </row>
    <row r="16" spans="1:26" ht="47.25">
      <c r="A16" s="327">
        <v>13</v>
      </c>
      <c r="B16" s="331" t="str">
        <f>QADATA!F22</f>
        <v xml:space="preserve">Does your company have a certified formal, documented Environmental Management System? </v>
      </c>
      <c r="C16" s="332" t="s">
        <v>34</v>
      </c>
      <c r="D16" s="329"/>
      <c r="E16" s="329"/>
      <c r="F16" s="333" t="str">
        <f t="shared" si="0"/>
        <v>#gid=1312646253&amp;range=a16</v>
      </c>
      <c r="G16" s="329"/>
      <c r="H16" s="329"/>
      <c r="I16" s="329"/>
      <c r="J16" s="329"/>
      <c r="K16" s="329"/>
      <c r="L16" s="329"/>
      <c r="M16" s="329"/>
      <c r="N16" s="329"/>
      <c r="O16" s="329"/>
      <c r="P16" s="329"/>
      <c r="Q16" s="329"/>
      <c r="R16" s="329"/>
      <c r="S16" s="329"/>
      <c r="T16" s="329"/>
      <c r="U16" s="329"/>
      <c r="V16" s="329"/>
      <c r="W16" s="329"/>
      <c r="X16" s="203"/>
      <c r="Y16" s="203"/>
      <c r="Z16" s="203"/>
    </row>
    <row r="17" spans="1:26" ht="47.25">
      <c r="A17" s="327">
        <v>14</v>
      </c>
      <c r="B17" s="331" t="str">
        <f>QADATA!F23</f>
        <v xml:space="preserve">Does your company have a certified formal, documented Health and Safety Management System? </v>
      </c>
      <c r="C17" s="332" t="s">
        <v>34</v>
      </c>
      <c r="D17" s="329"/>
      <c r="E17" s="329"/>
      <c r="F17" s="333" t="str">
        <f t="shared" si="0"/>
        <v>#gid=1312646253&amp;range=a17</v>
      </c>
      <c r="G17" s="329"/>
      <c r="H17" s="329"/>
      <c r="I17" s="329"/>
      <c r="J17" s="329"/>
      <c r="K17" s="329"/>
      <c r="L17" s="329"/>
      <c r="M17" s="329"/>
      <c r="N17" s="329"/>
      <c r="O17" s="329"/>
      <c r="P17" s="329"/>
      <c r="Q17" s="329"/>
      <c r="R17" s="329"/>
      <c r="S17" s="329"/>
      <c r="T17" s="329"/>
      <c r="U17" s="329"/>
      <c r="V17" s="329"/>
      <c r="W17" s="329"/>
      <c r="X17" s="203"/>
      <c r="Y17" s="203"/>
      <c r="Z17" s="203"/>
    </row>
    <row r="18" spans="1:26" ht="15.75">
      <c r="A18" s="327" t="s">
        <v>13</v>
      </c>
      <c r="B18" s="327" t="str">
        <f>QADATA!F24</f>
        <v>HUMAN RIGHTS</v>
      </c>
      <c r="C18" s="327"/>
      <c r="D18" s="329"/>
      <c r="E18" s="329"/>
      <c r="F18" s="333" t="str">
        <f t="shared" si="0"/>
        <v>#gid=1312646253&amp;range=a18</v>
      </c>
      <c r="G18" s="329"/>
      <c r="H18" s="329"/>
      <c r="I18" s="329"/>
      <c r="J18" s="329"/>
      <c r="K18" s="329"/>
      <c r="L18" s="329"/>
      <c r="M18" s="329"/>
      <c r="N18" s="329"/>
      <c r="O18" s="329"/>
      <c r="P18" s="329"/>
      <c r="Q18" s="329"/>
      <c r="R18" s="329"/>
      <c r="S18" s="329"/>
      <c r="T18" s="329"/>
      <c r="U18" s="329"/>
      <c r="V18" s="329"/>
      <c r="W18" s="329"/>
      <c r="X18" s="203"/>
      <c r="Y18" s="203"/>
      <c r="Z18" s="203"/>
    </row>
    <row r="19" spans="1:26" ht="63">
      <c r="A19" s="327">
        <v>15</v>
      </c>
      <c r="B19" s="331" t="str">
        <f>QADATA!F25</f>
        <v>Does your company have a framework / procedures in place to commit to the UN Guiding principles for Business &amp; Human Rights?</v>
      </c>
      <c r="C19" s="332" t="s">
        <v>36</v>
      </c>
      <c r="D19" s="329"/>
      <c r="E19" s="329"/>
      <c r="F19" s="333" t="str">
        <f t="shared" si="0"/>
        <v>#gid=1312646253&amp;range=a19</v>
      </c>
      <c r="G19" s="329"/>
      <c r="H19" s="329"/>
      <c r="I19" s="329"/>
      <c r="J19" s="329"/>
      <c r="K19" s="329"/>
      <c r="L19" s="329"/>
      <c r="M19" s="329"/>
      <c r="N19" s="329"/>
      <c r="O19" s="329"/>
      <c r="P19" s="329"/>
      <c r="Q19" s="329"/>
      <c r="R19" s="329"/>
      <c r="S19" s="329"/>
      <c r="T19" s="329"/>
      <c r="U19" s="329"/>
      <c r="V19" s="329"/>
      <c r="W19" s="329"/>
      <c r="X19" s="203"/>
      <c r="Y19" s="203"/>
      <c r="Z19" s="203"/>
    </row>
    <row r="20" spans="1:26" ht="94.5">
      <c r="A20" s="327">
        <v>16</v>
      </c>
      <c r="B20" s="331" t="str">
        <f>QADATA!F26</f>
        <v>Does your company have a mechanism for preventing, reporting and investigating cases of Human Rights abuses?</v>
      </c>
      <c r="C20" s="332" t="s">
        <v>37</v>
      </c>
      <c r="D20" s="329"/>
      <c r="E20" s="329"/>
      <c r="F20" s="333" t="str">
        <f t="shared" si="0"/>
        <v>#gid=1312646253&amp;range=a20</v>
      </c>
      <c r="G20" s="329"/>
      <c r="H20" s="329"/>
      <c r="I20" s="329"/>
      <c r="J20" s="329"/>
      <c r="K20" s="329"/>
      <c r="L20" s="329"/>
      <c r="M20" s="329"/>
      <c r="N20" s="329"/>
      <c r="O20" s="329"/>
      <c r="P20" s="329"/>
      <c r="Q20" s="329"/>
      <c r="R20" s="329"/>
      <c r="S20" s="329"/>
      <c r="T20" s="329"/>
      <c r="U20" s="329"/>
      <c r="V20" s="329"/>
      <c r="W20" s="329"/>
      <c r="X20" s="203"/>
      <c r="Y20" s="203"/>
      <c r="Z20" s="203"/>
    </row>
    <row r="21" spans="1:26" ht="126">
      <c r="A21" s="327">
        <v>17</v>
      </c>
      <c r="B21" s="331" t="str">
        <f>QADATA!F27</f>
        <v>Does your company have a mechanism for preventing, reporting and investigating cases of Sexual Exploitation and Abuse?</v>
      </c>
      <c r="C21" s="332" t="s">
        <v>38</v>
      </c>
      <c r="D21" s="329"/>
      <c r="E21" s="329"/>
      <c r="F21" s="333" t="str">
        <f t="shared" si="0"/>
        <v>#gid=1312646253&amp;range=a21</v>
      </c>
      <c r="G21" s="329"/>
      <c r="H21" s="329"/>
      <c r="I21" s="329"/>
      <c r="J21" s="329"/>
      <c r="K21" s="329"/>
      <c r="L21" s="329"/>
      <c r="M21" s="329"/>
      <c r="N21" s="329"/>
      <c r="O21" s="329"/>
      <c r="P21" s="329"/>
      <c r="Q21" s="329"/>
      <c r="R21" s="329"/>
      <c r="S21" s="329"/>
      <c r="T21" s="329"/>
      <c r="U21" s="329"/>
      <c r="V21" s="329"/>
      <c r="W21" s="329"/>
      <c r="X21" s="203"/>
      <c r="Y21" s="203"/>
      <c r="Z21" s="203"/>
    </row>
    <row r="22" spans="1:26" ht="15.75">
      <c r="A22" s="327" t="s">
        <v>14</v>
      </c>
      <c r="B22" s="327" t="str">
        <f>QADATA!F28</f>
        <v>LABOUR STANDARDS</v>
      </c>
      <c r="C22" s="327" t="s">
        <v>40</v>
      </c>
      <c r="D22" s="329"/>
      <c r="E22" s="329"/>
      <c r="F22" s="333" t="str">
        <f t="shared" si="0"/>
        <v>#gid=1312646253&amp;range=a22</v>
      </c>
      <c r="G22" s="329"/>
      <c r="H22" s="329"/>
      <c r="I22" s="329"/>
      <c r="J22" s="329"/>
      <c r="K22" s="329"/>
      <c r="L22" s="329"/>
      <c r="M22" s="329"/>
      <c r="N22" s="329"/>
      <c r="O22" s="329"/>
      <c r="P22" s="329"/>
      <c r="Q22" s="329"/>
      <c r="R22" s="329"/>
      <c r="S22" s="329"/>
      <c r="T22" s="329"/>
      <c r="U22" s="329"/>
      <c r="V22" s="329"/>
      <c r="W22" s="329"/>
      <c r="X22" s="203"/>
      <c r="Y22" s="203"/>
      <c r="Z22" s="203"/>
    </row>
    <row r="23" spans="1:26" ht="31.5">
      <c r="A23" s="327">
        <v>18</v>
      </c>
      <c r="B23" s="331" t="str">
        <f>QADATA!F29</f>
        <v>How does your company ensure that you pay minimum wage to your employees?</v>
      </c>
      <c r="C23" s="332" t="s">
        <v>41</v>
      </c>
      <c r="D23" s="329"/>
      <c r="E23" s="329"/>
      <c r="F23" s="333" t="str">
        <f t="shared" si="0"/>
        <v>#gid=1312646253&amp;range=a23</v>
      </c>
      <c r="G23" s="329"/>
      <c r="H23" s="329"/>
      <c r="I23" s="329"/>
      <c r="J23" s="329"/>
      <c r="K23" s="329"/>
      <c r="L23" s="329"/>
      <c r="M23" s="329"/>
      <c r="N23" s="329"/>
      <c r="O23" s="329"/>
      <c r="P23" s="329"/>
      <c r="Q23" s="329"/>
      <c r="R23" s="329"/>
      <c r="S23" s="329"/>
      <c r="T23" s="329"/>
      <c r="U23" s="329"/>
      <c r="V23" s="329"/>
      <c r="W23" s="329"/>
      <c r="X23" s="203"/>
      <c r="Y23" s="203"/>
      <c r="Z23" s="203"/>
    </row>
    <row r="24" spans="1:26" ht="78.75">
      <c r="A24" s="327">
        <v>19</v>
      </c>
      <c r="B24" s="331" t="str">
        <f>QADATA!F30</f>
        <v>How does your company ensure it pay its employees in a non-discriminatory manner (e.g. paying different working groups such as women, people with disabilities, etc… different pay for the same tasks)?</v>
      </c>
      <c r="C24" s="332" t="s">
        <v>44</v>
      </c>
      <c r="D24" s="329"/>
      <c r="E24" s="329"/>
      <c r="F24" s="333" t="str">
        <f t="shared" si="0"/>
        <v>#gid=1312646253&amp;range=a24</v>
      </c>
      <c r="G24" s="329"/>
      <c r="H24" s="329"/>
      <c r="I24" s="329"/>
      <c r="J24" s="329"/>
      <c r="K24" s="329"/>
      <c r="L24" s="329"/>
      <c r="M24" s="329"/>
      <c r="N24" s="329"/>
      <c r="O24" s="329"/>
      <c r="P24" s="329"/>
      <c r="Q24" s="329"/>
      <c r="R24" s="329"/>
      <c r="S24" s="329"/>
      <c r="T24" s="329"/>
      <c r="U24" s="329"/>
      <c r="V24" s="329"/>
      <c r="W24" s="329"/>
      <c r="X24" s="203"/>
      <c r="Y24" s="203"/>
      <c r="Z24" s="203"/>
    </row>
    <row r="25" spans="1:26" ht="47.25">
      <c r="A25" s="327">
        <v>20</v>
      </c>
      <c r="B25" s="331" t="str">
        <f>QADATA!F31</f>
        <v>Does your company have a complaints system in place to address concerns or issues from employees / workers / others?</v>
      </c>
      <c r="C25" s="332" t="s">
        <v>46</v>
      </c>
      <c r="D25" s="329"/>
      <c r="E25" s="329"/>
      <c r="F25" s="333" t="str">
        <f t="shared" si="0"/>
        <v>#gid=1312646253&amp;range=a25</v>
      </c>
      <c r="G25" s="329"/>
      <c r="H25" s="329"/>
      <c r="I25" s="329"/>
      <c r="J25" s="329"/>
      <c r="K25" s="329"/>
      <c r="L25" s="329"/>
      <c r="M25" s="329"/>
      <c r="N25" s="329"/>
      <c r="O25" s="329"/>
      <c r="P25" s="329"/>
      <c r="Q25" s="329"/>
      <c r="R25" s="329"/>
      <c r="S25" s="329"/>
      <c r="T25" s="329"/>
      <c r="U25" s="329"/>
      <c r="V25" s="329"/>
      <c r="W25" s="329"/>
      <c r="X25" s="203"/>
      <c r="Y25" s="203"/>
      <c r="Z25" s="203"/>
    </row>
    <row r="26" spans="1:26" ht="47.25">
      <c r="A26" s="327">
        <v>21</v>
      </c>
      <c r="B26" s="331" t="str">
        <f>QADATA!F32</f>
        <v>Does your company have an Overtime work policy in place or staff are not allowed to work overtime?</v>
      </c>
      <c r="C26" s="332" t="s">
        <v>47</v>
      </c>
      <c r="D26" s="329"/>
      <c r="E26" s="329"/>
      <c r="F26" s="333" t="str">
        <f t="shared" si="0"/>
        <v>#gid=1312646253&amp;range=a26</v>
      </c>
      <c r="G26" s="329"/>
      <c r="H26" s="329"/>
      <c r="I26" s="329"/>
      <c r="J26" s="329"/>
      <c r="K26" s="329"/>
      <c r="L26" s="329"/>
      <c r="M26" s="329"/>
      <c r="N26" s="329"/>
      <c r="O26" s="329"/>
      <c r="P26" s="329"/>
      <c r="Q26" s="329"/>
      <c r="R26" s="329"/>
      <c r="S26" s="329"/>
      <c r="T26" s="329"/>
      <c r="U26" s="329"/>
      <c r="V26" s="329"/>
      <c r="W26" s="329"/>
      <c r="X26" s="203"/>
      <c r="Y26" s="203"/>
      <c r="Z26" s="203"/>
    </row>
    <row r="27" spans="1:26" ht="47.25">
      <c r="A27" s="327">
        <v>22</v>
      </c>
      <c r="B27" s="331" t="str">
        <f>QADATA!F33</f>
        <v>What is the approach of your company regarding keeping original identification documents of your workers / employees?</v>
      </c>
      <c r="C27" s="332" t="s">
        <v>49</v>
      </c>
      <c r="D27" s="329"/>
      <c r="E27" s="329"/>
      <c r="F27" s="333" t="str">
        <f t="shared" si="0"/>
        <v>#gid=1312646253&amp;range=a27</v>
      </c>
      <c r="G27" s="329"/>
      <c r="H27" s="329"/>
      <c r="I27" s="329"/>
      <c r="J27" s="329"/>
      <c r="K27" s="329"/>
      <c r="L27" s="329"/>
      <c r="M27" s="329"/>
      <c r="N27" s="329"/>
      <c r="O27" s="329"/>
      <c r="P27" s="329"/>
      <c r="Q27" s="329"/>
      <c r="R27" s="329"/>
      <c r="S27" s="329"/>
      <c r="T27" s="329"/>
      <c r="U27" s="329"/>
      <c r="V27" s="329"/>
      <c r="W27" s="329"/>
      <c r="X27" s="203"/>
      <c r="Y27" s="203"/>
      <c r="Z27" s="203"/>
    </row>
    <row r="28" spans="1:26" ht="47.25">
      <c r="A28" s="327">
        <v>23</v>
      </c>
      <c r="B28" s="331" t="str">
        <f>QADATA!F34</f>
        <v>Do you have a procedure in place at time of employment to verify age of prospective employees?</v>
      </c>
      <c r="C28" s="332" t="s">
        <v>52</v>
      </c>
      <c r="D28" s="329"/>
      <c r="E28" s="329"/>
      <c r="F28" s="333" t="str">
        <f t="shared" si="0"/>
        <v>#gid=1312646253&amp;range=a28</v>
      </c>
      <c r="G28" s="329"/>
      <c r="H28" s="329"/>
      <c r="I28" s="329"/>
      <c r="J28" s="329"/>
      <c r="K28" s="329"/>
      <c r="L28" s="329"/>
      <c r="M28" s="329"/>
      <c r="N28" s="329"/>
      <c r="O28" s="329"/>
      <c r="P28" s="329"/>
      <c r="Q28" s="329"/>
      <c r="R28" s="329"/>
      <c r="S28" s="329"/>
      <c r="T28" s="329"/>
      <c r="U28" s="329"/>
      <c r="V28" s="329"/>
      <c r="W28" s="329"/>
      <c r="X28" s="203"/>
      <c r="Y28" s="203"/>
      <c r="Z28" s="203"/>
    </row>
    <row r="29" spans="1:26" ht="63">
      <c r="A29" s="327">
        <v>24</v>
      </c>
      <c r="B29" s="331" t="str">
        <f>QADATA!F35</f>
        <v>Are your employees selected based on gender, ethnicity, sexual orientation or political belief?</v>
      </c>
      <c r="C29" s="332" t="s">
        <v>53</v>
      </c>
      <c r="D29" s="329"/>
      <c r="E29" s="329"/>
      <c r="F29" s="333" t="str">
        <f t="shared" si="0"/>
        <v>#gid=1312646253&amp;range=a29</v>
      </c>
      <c r="G29" s="329"/>
      <c r="H29" s="329"/>
      <c r="I29" s="329"/>
      <c r="J29" s="329"/>
      <c r="K29" s="329"/>
      <c r="L29" s="329"/>
      <c r="M29" s="329"/>
      <c r="N29" s="329"/>
      <c r="O29" s="329"/>
      <c r="P29" s="329"/>
      <c r="Q29" s="329"/>
      <c r="R29" s="329"/>
      <c r="S29" s="329"/>
      <c r="T29" s="329"/>
      <c r="U29" s="329"/>
      <c r="V29" s="329"/>
      <c r="W29" s="329"/>
      <c r="X29" s="203"/>
      <c r="Y29" s="203"/>
      <c r="Z29" s="203"/>
    </row>
    <row r="30" spans="1:26" ht="47.25">
      <c r="A30" s="327">
        <v>25</v>
      </c>
      <c r="B30" s="331" t="str">
        <f>QADATA!F36</f>
        <v>Are terms of employment communicated and agreed upon with an employee, written and in a local language?</v>
      </c>
      <c r="C30" s="332" t="s">
        <v>55</v>
      </c>
      <c r="D30" s="329"/>
      <c r="E30" s="329"/>
      <c r="F30" s="333" t="str">
        <f t="shared" si="0"/>
        <v>#gid=1312646253&amp;range=a30</v>
      </c>
      <c r="G30" s="329"/>
      <c r="H30" s="329"/>
      <c r="I30" s="329"/>
      <c r="J30" s="329"/>
      <c r="K30" s="329"/>
      <c r="L30" s="329"/>
      <c r="M30" s="329"/>
      <c r="N30" s="329"/>
      <c r="O30" s="329"/>
      <c r="P30" s="329"/>
      <c r="Q30" s="329"/>
      <c r="R30" s="329"/>
      <c r="S30" s="329"/>
      <c r="T30" s="329"/>
      <c r="U30" s="329"/>
      <c r="V30" s="329"/>
      <c r="W30" s="329"/>
      <c r="X30" s="203"/>
      <c r="Y30" s="203"/>
      <c r="Z30" s="203"/>
    </row>
    <row r="31" spans="1:26" ht="47.25">
      <c r="A31" s="327">
        <v>26</v>
      </c>
      <c r="B31" s="331" t="str">
        <f>QADATA!F37</f>
        <v>Are payments of salary made according to the contract, directly to the employee and on a regular basis?</v>
      </c>
      <c r="C31" s="332" t="s">
        <v>57</v>
      </c>
      <c r="D31" s="329"/>
      <c r="E31" s="329"/>
      <c r="F31" s="333" t="str">
        <f t="shared" si="0"/>
        <v>#gid=1312646253&amp;range=a31</v>
      </c>
      <c r="G31" s="329"/>
      <c r="H31" s="329"/>
      <c r="I31" s="329"/>
      <c r="J31" s="329"/>
      <c r="K31" s="329"/>
      <c r="L31" s="329"/>
      <c r="M31" s="329"/>
      <c r="N31" s="329"/>
      <c r="O31" s="329"/>
      <c r="P31" s="329"/>
      <c r="Q31" s="329"/>
      <c r="R31" s="329"/>
      <c r="S31" s="329"/>
      <c r="T31" s="329"/>
      <c r="U31" s="329"/>
      <c r="V31" s="329"/>
      <c r="W31" s="329"/>
      <c r="X31" s="203"/>
      <c r="Y31" s="203"/>
      <c r="Z31" s="203"/>
    </row>
    <row r="32" spans="1:26" ht="47.25">
      <c r="A32" s="327">
        <v>27</v>
      </c>
      <c r="B32" s="331" t="str">
        <f>QADATA!F38</f>
        <v>Are employees made aware of deductions (e.g. welfare, tax, accommodation etc..) and agree to them?</v>
      </c>
      <c r="C32" s="332" t="s">
        <v>58</v>
      </c>
      <c r="D32" s="329"/>
      <c r="E32" s="329"/>
      <c r="F32" s="333" t="str">
        <f t="shared" si="0"/>
        <v>#gid=1312646253&amp;range=a32</v>
      </c>
      <c r="G32" s="329"/>
      <c r="H32" s="329"/>
      <c r="I32" s="329"/>
      <c r="J32" s="329"/>
      <c r="K32" s="329"/>
      <c r="L32" s="329"/>
      <c r="M32" s="329"/>
      <c r="N32" s="329"/>
      <c r="O32" s="329"/>
      <c r="P32" s="329"/>
      <c r="Q32" s="329"/>
      <c r="R32" s="329"/>
      <c r="S32" s="329"/>
      <c r="T32" s="329"/>
      <c r="U32" s="329"/>
      <c r="V32" s="329"/>
      <c r="W32" s="329"/>
      <c r="X32" s="203"/>
      <c r="Y32" s="203"/>
      <c r="Z32" s="203"/>
    </row>
    <row r="33" spans="1:26" ht="47.25">
      <c r="A33" s="327">
        <v>28</v>
      </c>
      <c r="B33" s="331" t="str">
        <f>QADATA!F39</f>
        <v>Are employee payments properly documented?</v>
      </c>
      <c r="C33" s="332" t="s">
        <v>60</v>
      </c>
      <c r="D33" s="329"/>
      <c r="E33" s="329"/>
      <c r="F33" s="333" t="str">
        <f t="shared" si="0"/>
        <v>#gid=1312646253&amp;range=a33</v>
      </c>
      <c r="G33" s="329"/>
      <c r="H33" s="329"/>
      <c r="I33" s="329"/>
      <c r="J33" s="329"/>
      <c r="K33" s="329"/>
      <c r="L33" s="329"/>
      <c r="M33" s="329"/>
      <c r="N33" s="329"/>
      <c r="O33" s="329"/>
      <c r="P33" s="329"/>
      <c r="Q33" s="329"/>
      <c r="R33" s="329"/>
      <c r="S33" s="329"/>
      <c r="T33" s="329"/>
      <c r="U33" s="329"/>
      <c r="V33" s="329"/>
      <c r="W33" s="329"/>
      <c r="X33" s="203"/>
      <c r="Y33" s="203"/>
      <c r="Z33" s="203"/>
    </row>
    <row r="34" spans="1:26" ht="15.75">
      <c r="A34" s="327" t="s">
        <v>18</v>
      </c>
      <c r="B34" s="327" t="str">
        <f>QADATA!F40</f>
        <v xml:space="preserve">EQUAL OPPORTUNITY </v>
      </c>
      <c r="C34" s="327" t="s">
        <v>61</v>
      </c>
      <c r="D34" s="329"/>
      <c r="E34" s="329"/>
      <c r="F34" s="333" t="str">
        <f t="shared" si="0"/>
        <v>#gid=1312646253&amp;range=a34</v>
      </c>
      <c r="G34" s="329"/>
      <c r="H34" s="329"/>
      <c r="I34" s="329"/>
      <c r="J34" s="329"/>
      <c r="K34" s="329"/>
      <c r="L34" s="329"/>
      <c r="M34" s="329"/>
      <c r="N34" s="329"/>
      <c r="O34" s="329"/>
      <c r="P34" s="329"/>
      <c r="Q34" s="329"/>
      <c r="R34" s="329"/>
      <c r="S34" s="329"/>
      <c r="T34" s="329"/>
      <c r="U34" s="329"/>
      <c r="V34" s="329"/>
      <c r="W34" s="329"/>
      <c r="X34" s="203"/>
      <c r="Y34" s="203"/>
      <c r="Z34" s="203"/>
    </row>
    <row r="35" spans="1:26" ht="141.75">
      <c r="A35" s="327">
        <v>29</v>
      </c>
      <c r="B35" s="331" t="str">
        <f>QADATA!F41</f>
        <v>Does your company have a mechanism in place for reporting, investigating and addressing harassment</v>
      </c>
      <c r="C35" s="332" t="s">
        <v>62</v>
      </c>
      <c r="D35" s="329"/>
      <c r="E35" s="329"/>
      <c r="F35" s="333" t="str">
        <f t="shared" si="0"/>
        <v>#gid=1312646253&amp;range=a35</v>
      </c>
      <c r="G35" s="329"/>
      <c r="H35" s="329"/>
      <c r="I35" s="329"/>
      <c r="J35" s="329"/>
      <c r="K35" s="329"/>
      <c r="L35" s="329"/>
      <c r="M35" s="329"/>
      <c r="N35" s="329"/>
      <c r="O35" s="329"/>
      <c r="P35" s="329"/>
      <c r="Q35" s="329"/>
      <c r="R35" s="329"/>
      <c r="S35" s="329"/>
      <c r="T35" s="329"/>
      <c r="U35" s="329"/>
      <c r="V35" s="329"/>
      <c r="W35" s="329"/>
      <c r="X35" s="203"/>
      <c r="Y35" s="203"/>
      <c r="Z35" s="203"/>
    </row>
    <row r="36" spans="1:26" ht="94.5">
      <c r="A36" s="327">
        <v>30</v>
      </c>
      <c r="B36" s="331" t="str">
        <f>QADATA!F42</f>
        <v>Does your company encourage diversity and inclusion in the workplace?</v>
      </c>
      <c r="C36" s="332" t="s">
        <v>63</v>
      </c>
      <c r="D36" s="335"/>
      <c r="E36" s="335"/>
      <c r="F36" s="333" t="str">
        <f t="shared" si="0"/>
        <v>#gid=1312646253&amp;range=a36</v>
      </c>
      <c r="G36" s="329"/>
      <c r="H36" s="329"/>
      <c r="I36" s="329"/>
      <c r="J36" s="329"/>
      <c r="K36" s="329"/>
      <c r="L36" s="329"/>
      <c r="M36" s="329"/>
      <c r="N36" s="329"/>
      <c r="O36" s="329"/>
      <c r="P36" s="329"/>
      <c r="Q36" s="329"/>
      <c r="R36" s="329"/>
      <c r="S36" s="329"/>
      <c r="T36" s="329"/>
      <c r="U36" s="329"/>
      <c r="V36" s="329"/>
      <c r="W36" s="329"/>
      <c r="X36" s="203"/>
      <c r="Y36" s="203"/>
      <c r="Z36" s="203"/>
    </row>
    <row r="37" spans="1:26" ht="31.5">
      <c r="A37" s="327">
        <v>31</v>
      </c>
      <c r="B37" s="331" t="str">
        <f>QADATA!F43</f>
        <v xml:space="preserve">What percentage (%) of current total staff are women? Please provide your best estimate. </v>
      </c>
      <c r="C37" s="332" t="s">
        <v>64</v>
      </c>
      <c r="D37" s="329"/>
      <c r="E37" s="329"/>
      <c r="F37" s="333" t="str">
        <f t="shared" si="0"/>
        <v>#gid=1312646253&amp;range=a37</v>
      </c>
      <c r="G37" s="329"/>
      <c r="H37" s="329"/>
      <c r="I37" s="329"/>
      <c r="J37" s="329"/>
      <c r="K37" s="329"/>
      <c r="L37" s="329"/>
      <c r="M37" s="329"/>
      <c r="N37" s="329"/>
      <c r="O37" s="329"/>
      <c r="P37" s="329"/>
      <c r="Q37" s="329"/>
      <c r="R37" s="329"/>
      <c r="S37" s="329"/>
      <c r="T37" s="329"/>
      <c r="U37" s="329"/>
      <c r="V37" s="329"/>
      <c r="W37" s="329"/>
      <c r="X37" s="203"/>
      <c r="Y37" s="203"/>
      <c r="Z37" s="203"/>
    </row>
    <row r="38" spans="1:26" ht="47.25">
      <c r="A38" s="327">
        <v>32</v>
      </c>
      <c r="B38" s="331" t="str">
        <f>QADATA!F44</f>
        <v xml:space="preserve">What percentage (%) of current key staff (leadership) are women? Please provide your best estimate. </v>
      </c>
      <c r="C38" s="332" t="s">
        <v>64</v>
      </c>
      <c r="D38" s="329"/>
      <c r="E38" s="329"/>
      <c r="F38" s="333" t="str">
        <f t="shared" si="0"/>
        <v>#gid=1312646253&amp;range=a38</v>
      </c>
      <c r="G38" s="329"/>
      <c r="H38" s="329"/>
      <c r="I38" s="329"/>
      <c r="J38" s="329"/>
      <c r="K38" s="329"/>
      <c r="L38" s="329"/>
      <c r="M38" s="329"/>
      <c r="N38" s="329"/>
      <c r="O38" s="329"/>
      <c r="P38" s="329"/>
      <c r="Q38" s="329"/>
      <c r="R38" s="329"/>
      <c r="S38" s="329"/>
      <c r="T38" s="329"/>
      <c r="U38" s="329"/>
      <c r="V38" s="329"/>
      <c r="W38" s="329"/>
      <c r="X38" s="203"/>
      <c r="Y38" s="203"/>
      <c r="Z38" s="203"/>
    </row>
    <row r="39" spans="1:26" ht="31.5">
      <c r="A39" s="327">
        <v>33</v>
      </c>
      <c r="B39" s="331" t="str">
        <f>QADATA!F45</f>
        <v xml:space="preserve">What percentage (%) of staff have a disability? Please provide your best estimate. </v>
      </c>
      <c r="C39" s="336" t="s">
        <v>65</v>
      </c>
      <c r="D39" s="329"/>
      <c r="E39" s="329"/>
      <c r="F39" s="333" t="str">
        <f t="shared" si="0"/>
        <v>#gid=1312646253&amp;range=a39</v>
      </c>
      <c r="G39" s="329"/>
      <c r="H39" s="329"/>
      <c r="I39" s="329"/>
      <c r="J39" s="329"/>
      <c r="K39" s="329"/>
      <c r="L39" s="329"/>
      <c r="M39" s="329"/>
      <c r="N39" s="329"/>
      <c r="O39" s="329"/>
      <c r="P39" s="329"/>
      <c r="Q39" s="329"/>
      <c r="R39" s="329"/>
      <c r="S39" s="329"/>
      <c r="T39" s="329"/>
      <c r="U39" s="329"/>
      <c r="V39" s="329"/>
      <c r="W39" s="329"/>
      <c r="X39" s="203"/>
      <c r="Y39" s="203"/>
      <c r="Z39" s="203"/>
    </row>
    <row r="40" spans="1:26" ht="15.75">
      <c r="A40" s="327" t="s">
        <v>42</v>
      </c>
      <c r="B40" s="327" t="str">
        <f>QADATA!F46</f>
        <v>QUALITY MANAGEMENT</v>
      </c>
      <c r="C40" s="327" t="s">
        <v>66</v>
      </c>
      <c r="D40" s="329"/>
      <c r="E40" s="329"/>
      <c r="F40" s="333" t="str">
        <f t="shared" si="0"/>
        <v>#gid=1312646253&amp;range=a40</v>
      </c>
      <c r="G40" s="329"/>
      <c r="H40" s="329"/>
      <c r="I40" s="329"/>
      <c r="J40" s="329"/>
      <c r="K40" s="329"/>
      <c r="L40" s="329"/>
      <c r="M40" s="329"/>
      <c r="N40" s="329"/>
      <c r="O40" s="329"/>
      <c r="P40" s="329"/>
      <c r="Q40" s="329"/>
      <c r="R40" s="329"/>
      <c r="S40" s="329"/>
      <c r="T40" s="329"/>
      <c r="U40" s="329"/>
      <c r="V40" s="329"/>
      <c r="W40" s="329"/>
      <c r="X40" s="203"/>
      <c r="Y40" s="203"/>
      <c r="Z40" s="203"/>
    </row>
    <row r="41" spans="1:26" ht="31.5">
      <c r="A41" s="334">
        <v>34</v>
      </c>
      <c r="B41" s="331" t="str">
        <f>QADATA!F47</f>
        <v xml:space="preserve">Are quality inspections carried out on products / goods / services that your company provides? </v>
      </c>
      <c r="C41" s="332" t="s">
        <v>67</v>
      </c>
      <c r="D41" s="329"/>
      <c r="E41" s="329"/>
      <c r="F41" s="333" t="str">
        <f t="shared" si="0"/>
        <v>#gid=1312646253&amp;range=a41</v>
      </c>
      <c r="G41" s="329"/>
      <c r="H41" s="329"/>
      <c r="I41" s="329"/>
      <c r="J41" s="329"/>
      <c r="K41" s="329"/>
      <c r="L41" s="329"/>
      <c r="M41" s="329"/>
      <c r="N41" s="329"/>
      <c r="O41" s="329"/>
      <c r="P41" s="329"/>
      <c r="Q41" s="329"/>
      <c r="R41" s="329"/>
      <c r="S41" s="329"/>
      <c r="T41" s="329"/>
      <c r="U41" s="329"/>
      <c r="V41" s="329"/>
      <c r="W41" s="329"/>
      <c r="X41" s="203"/>
      <c r="Y41" s="203"/>
      <c r="Z41" s="203"/>
    </row>
    <row r="42" spans="1:26" ht="31.5">
      <c r="A42" s="334">
        <v>35</v>
      </c>
      <c r="B42" s="331" t="str">
        <f>QADATA!F48</f>
        <v xml:space="preserve">Is quality control reporting made on products / goods / services that your company provides? </v>
      </c>
      <c r="C42" s="332" t="s">
        <v>68</v>
      </c>
      <c r="D42" s="329"/>
      <c r="E42" s="329"/>
      <c r="F42" s="333" t="str">
        <f t="shared" si="0"/>
        <v>#gid=1312646253&amp;range=a42</v>
      </c>
      <c r="G42" s="329"/>
      <c r="H42" s="329"/>
      <c r="I42" s="329"/>
      <c r="J42" s="329"/>
      <c r="K42" s="329"/>
      <c r="L42" s="329"/>
      <c r="M42" s="329"/>
      <c r="N42" s="329"/>
      <c r="O42" s="329"/>
      <c r="P42" s="329"/>
      <c r="Q42" s="329"/>
      <c r="R42" s="329"/>
      <c r="S42" s="329"/>
      <c r="T42" s="329"/>
      <c r="U42" s="329"/>
      <c r="V42" s="329"/>
      <c r="W42" s="329"/>
      <c r="X42" s="203"/>
      <c r="Y42" s="203"/>
      <c r="Z42" s="203"/>
    </row>
    <row r="43" spans="1:26" ht="47.25">
      <c r="A43" s="327">
        <v>36</v>
      </c>
      <c r="B43" s="331" t="str">
        <f>QADATA!F49</f>
        <v>Does your company evaluate and improve the quality of your output (products / goods  / service) towards continuous improvement?</v>
      </c>
      <c r="C43" s="332" t="s">
        <v>69</v>
      </c>
      <c r="D43" s="329"/>
      <c r="E43" s="329"/>
      <c r="F43" s="333" t="str">
        <f t="shared" si="0"/>
        <v>#gid=1312646253&amp;range=a43</v>
      </c>
      <c r="G43" s="329"/>
      <c r="H43" s="329"/>
      <c r="I43" s="329"/>
      <c r="J43" s="329"/>
      <c r="K43" s="329"/>
      <c r="L43" s="329"/>
      <c r="M43" s="329"/>
      <c r="N43" s="329"/>
      <c r="O43" s="329"/>
      <c r="P43" s="329"/>
      <c r="Q43" s="329"/>
      <c r="R43" s="329"/>
      <c r="S43" s="329"/>
      <c r="T43" s="329"/>
      <c r="U43" s="329"/>
      <c r="V43" s="329"/>
      <c r="W43" s="329"/>
      <c r="X43" s="203"/>
      <c r="Y43" s="203"/>
      <c r="Z43" s="203"/>
    </row>
    <row r="44" spans="1:26" ht="15.75">
      <c r="A44" s="327" t="s">
        <v>70</v>
      </c>
      <c r="B44" s="327" t="str">
        <f>QADATA!F50</f>
        <v>ENVIRONMENTAL MANAGEMENT</v>
      </c>
      <c r="C44" s="327" t="s">
        <v>71</v>
      </c>
      <c r="D44" s="329"/>
      <c r="E44" s="329"/>
      <c r="F44" s="333" t="str">
        <f t="shared" si="0"/>
        <v>#gid=1312646253&amp;range=a44</v>
      </c>
      <c r="G44" s="329"/>
      <c r="H44" s="329"/>
      <c r="I44" s="329"/>
      <c r="J44" s="329"/>
      <c r="K44" s="329"/>
      <c r="L44" s="329"/>
      <c r="M44" s="329"/>
      <c r="N44" s="329"/>
      <c r="O44" s="329"/>
      <c r="P44" s="329"/>
      <c r="Q44" s="329"/>
      <c r="R44" s="329"/>
      <c r="S44" s="329"/>
      <c r="T44" s="329"/>
      <c r="U44" s="329"/>
      <c r="V44" s="329"/>
      <c r="W44" s="329"/>
      <c r="X44" s="203"/>
      <c r="Y44" s="203"/>
      <c r="Z44" s="203"/>
    </row>
    <row r="45" spans="1:26" ht="47.25">
      <c r="A45" s="334">
        <v>37</v>
      </c>
      <c r="B45" s="331" t="str">
        <f>QADATA!F51</f>
        <v>Are inspections (and or assessments) carried out on the impact that the company products / goods / services have on the environment?</v>
      </c>
      <c r="C45" s="332" t="s">
        <v>67</v>
      </c>
      <c r="D45" s="329"/>
      <c r="E45" s="329"/>
      <c r="F45" s="333" t="str">
        <f t="shared" si="0"/>
        <v>#gid=1312646253&amp;range=a45</v>
      </c>
      <c r="G45" s="329"/>
      <c r="H45" s="329"/>
      <c r="I45" s="329"/>
      <c r="J45" s="329"/>
      <c r="K45" s="329"/>
      <c r="L45" s="329"/>
      <c r="M45" s="329"/>
      <c r="N45" s="329"/>
      <c r="O45" s="329"/>
      <c r="P45" s="329"/>
      <c r="Q45" s="329"/>
      <c r="R45" s="329"/>
      <c r="S45" s="329"/>
      <c r="T45" s="329"/>
      <c r="U45" s="329"/>
      <c r="V45" s="329"/>
      <c r="W45" s="329"/>
      <c r="X45" s="203"/>
      <c r="Y45" s="203"/>
      <c r="Z45" s="203"/>
    </row>
    <row r="46" spans="1:26" ht="47.25">
      <c r="A46" s="334">
        <v>38</v>
      </c>
      <c r="B46" s="331" t="str">
        <f>QADATA!F52</f>
        <v xml:space="preserve">Is reporting done on the impact of your company's products / goods / services on the environment? </v>
      </c>
      <c r="C46" s="332" t="s">
        <v>72</v>
      </c>
      <c r="D46" s="329"/>
      <c r="E46" s="329"/>
      <c r="F46" s="333" t="str">
        <f t="shared" si="0"/>
        <v>#gid=1312646253&amp;range=a46</v>
      </c>
      <c r="G46" s="329"/>
      <c r="H46" s="329"/>
      <c r="I46" s="329"/>
      <c r="J46" s="329"/>
      <c r="K46" s="329"/>
      <c r="L46" s="329"/>
      <c r="M46" s="329"/>
      <c r="N46" s="329"/>
      <c r="O46" s="329"/>
      <c r="P46" s="329"/>
      <c r="Q46" s="329"/>
      <c r="R46" s="329"/>
      <c r="S46" s="329"/>
      <c r="T46" s="329"/>
      <c r="U46" s="329"/>
      <c r="V46" s="329"/>
      <c r="W46" s="329"/>
      <c r="X46" s="203"/>
      <c r="Y46" s="203"/>
      <c r="Z46" s="203"/>
    </row>
    <row r="47" spans="1:26" ht="31.5">
      <c r="A47" s="327">
        <v>39</v>
      </c>
      <c r="B47" s="331" t="str">
        <f>QADATA!F53</f>
        <v>Is recycling (and or re-use) regularly practised by your company?</v>
      </c>
      <c r="C47" s="332" t="s">
        <v>74</v>
      </c>
      <c r="D47" s="329"/>
      <c r="E47" s="329"/>
      <c r="F47" s="333" t="str">
        <f t="shared" si="0"/>
        <v>#gid=1312646253&amp;range=a47</v>
      </c>
      <c r="G47" s="329"/>
      <c r="H47" s="329"/>
      <c r="I47" s="329"/>
      <c r="J47" s="329"/>
      <c r="K47" s="329"/>
      <c r="L47" s="329"/>
      <c r="M47" s="329"/>
      <c r="N47" s="329"/>
      <c r="O47" s="329"/>
      <c r="P47" s="329"/>
      <c r="Q47" s="329"/>
      <c r="R47" s="329"/>
      <c r="S47" s="329"/>
      <c r="T47" s="329"/>
      <c r="U47" s="329"/>
      <c r="V47" s="329"/>
      <c r="W47" s="329"/>
      <c r="X47" s="203"/>
      <c r="Y47" s="203"/>
      <c r="Z47" s="203"/>
    </row>
    <row r="48" spans="1:26" ht="63">
      <c r="A48" s="327">
        <v>40</v>
      </c>
      <c r="B48" s="331" t="str">
        <f>QADATA!F54</f>
        <v>Are hazardous materials and chemicals managed (monitored, handled, transported, stored, recycled, reused and/ or disposed appropriately)?</v>
      </c>
      <c r="C48" s="332" t="s">
        <v>75</v>
      </c>
      <c r="D48" s="329"/>
      <c r="E48" s="329"/>
      <c r="F48" s="333" t="str">
        <f t="shared" si="0"/>
        <v>#gid=1312646253&amp;range=a48</v>
      </c>
      <c r="G48" s="329"/>
      <c r="H48" s="329"/>
      <c r="I48" s="329"/>
      <c r="J48" s="329"/>
      <c r="K48" s="329"/>
      <c r="L48" s="329"/>
      <c r="M48" s="329"/>
      <c r="N48" s="329"/>
      <c r="O48" s="329"/>
      <c r="P48" s="329"/>
      <c r="Q48" s="329"/>
      <c r="R48" s="329"/>
      <c r="S48" s="329"/>
      <c r="T48" s="329"/>
      <c r="U48" s="329"/>
      <c r="V48" s="329"/>
      <c r="W48" s="329"/>
      <c r="X48" s="203"/>
      <c r="Y48" s="203"/>
      <c r="Z48" s="203"/>
    </row>
    <row r="49" spans="1:26" ht="63">
      <c r="A49" s="327">
        <v>41</v>
      </c>
      <c r="B49" s="331" t="str">
        <f>QADATA!F55</f>
        <v>Is solid waste (non-hazardous) monitored, handled, transported, stored, recycled, reused and/ or disposed appropriately?</v>
      </c>
      <c r="C49" s="332" t="s">
        <v>76</v>
      </c>
      <c r="D49" s="329"/>
      <c r="E49" s="329"/>
      <c r="F49" s="333" t="str">
        <f t="shared" si="0"/>
        <v>#gid=1312646253&amp;range=a49</v>
      </c>
      <c r="G49" s="329"/>
      <c r="H49" s="329"/>
      <c r="I49" s="329"/>
      <c r="J49" s="329"/>
      <c r="K49" s="329"/>
      <c r="L49" s="329"/>
      <c r="M49" s="329"/>
      <c r="N49" s="329"/>
      <c r="O49" s="329"/>
      <c r="P49" s="329"/>
      <c r="Q49" s="329"/>
      <c r="R49" s="329"/>
      <c r="S49" s="329"/>
      <c r="T49" s="329"/>
      <c r="U49" s="329"/>
      <c r="V49" s="329"/>
      <c r="W49" s="329"/>
      <c r="X49" s="203"/>
      <c r="Y49" s="203"/>
      <c r="Z49" s="203"/>
    </row>
    <row r="50" spans="1:26" ht="47.25">
      <c r="A50" s="327">
        <v>42</v>
      </c>
      <c r="B50" s="331" t="str">
        <f>QADATA!F56</f>
        <v>Is wastewater monitored, handled, transported and/ or treated for disposal or discharge appropriately?</v>
      </c>
      <c r="C50" s="332" t="s">
        <v>78</v>
      </c>
      <c r="D50" s="329"/>
      <c r="E50" s="329"/>
      <c r="F50" s="333" t="str">
        <f t="shared" si="0"/>
        <v>#gid=1312646253&amp;range=a50</v>
      </c>
      <c r="G50" s="329"/>
      <c r="H50" s="329"/>
      <c r="I50" s="329"/>
      <c r="J50" s="329"/>
      <c r="K50" s="329"/>
      <c r="L50" s="329"/>
      <c r="M50" s="329"/>
      <c r="N50" s="329"/>
      <c r="O50" s="329"/>
      <c r="P50" s="329"/>
      <c r="Q50" s="329"/>
      <c r="R50" s="329"/>
      <c r="S50" s="329"/>
      <c r="T50" s="329"/>
      <c r="U50" s="329"/>
      <c r="V50" s="329"/>
      <c r="W50" s="329"/>
      <c r="X50" s="203"/>
      <c r="Y50" s="203"/>
      <c r="Z50" s="203"/>
    </row>
    <row r="51" spans="1:26" ht="31.5">
      <c r="A51" s="327">
        <v>43</v>
      </c>
      <c r="B51" s="331" t="str">
        <f>QADATA!F57</f>
        <v>Is water consumption monitored and controlled as a resource appropriately?</v>
      </c>
      <c r="C51" s="332" t="s">
        <v>79</v>
      </c>
      <c r="D51" s="329"/>
      <c r="E51" s="329"/>
      <c r="F51" s="333" t="str">
        <f t="shared" si="0"/>
        <v>#gid=1312646253&amp;range=a51</v>
      </c>
      <c r="G51" s="329"/>
      <c r="H51" s="329"/>
      <c r="I51" s="329"/>
      <c r="J51" s="329"/>
      <c r="K51" s="329"/>
      <c r="L51" s="329"/>
      <c r="M51" s="329"/>
      <c r="N51" s="329"/>
      <c r="O51" s="329"/>
      <c r="P51" s="329"/>
      <c r="Q51" s="329"/>
      <c r="R51" s="329"/>
      <c r="S51" s="329"/>
      <c r="T51" s="329"/>
      <c r="U51" s="329"/>
      <c r="V51" s="329"/>
      <c r="W51" s="329"/>
      <c r="X51" s="203"/>
      <c r="Y51" s="203"/>
      <c r="Z51" s="203"/>
    </row>
    <row r="52" spans="1:26" ht="31.5">
      <c r="A52" s="327">
        <v>44</v>
      </c>
      <c r="B52" s="331" t="str">
        <f>QADATA!F58</f>
        <v>Is energy consumption recorded by your company?</v>
      </c>
      <c r="C52" s="332" t="s">
        <v>80</v>
      </c>
      <c r="D52" s="329"/>
      <c r="E52" s="329"/>
      <c r="F52" s="333" t="str">
        <f t="shared" si="0"/>
        <v>#gid=1312646253&amp;range=a52</v>
      </c>
      <c r="G52" s="329"/>
      <c r="H52" s="329"/>
      <c r="I52" s="329"/>
      <c r="J52" s="329"/>
      <c r="K52" s="329"/>
      <c r="L52" s="329"/>
      <c r="M52" s="329"/>
      <c r="N52" s="329"/>
      <c r="O52" s="329"/>
      <c r="P52" s="329"/>
      <c r="Q52" s="329"/>
      <c r="R52" s="329"/>
      <c r="S52" s="329"/>
      <c r="T52" s="329"/>
      <c r="U52" s="329"/>
      <c r="V52" s="329"/>
      <c r="W52" s="329"/>
      <c r="X52" s="203"/>
      <c r="Y52" s="203"/>
      <c r="Z52" s="203"/>
    </row>
    <row r="53" spans="1:26" ht="63">
      <c r="A53" s="327">
        <v>45</v>
      </c>
      <c r="B53" s="331" t="str">
        <f>QADATA!F59</f>
        <v>Does your company have documented targets to reduce its impact on the environment (this includes for example emissions and energy consumption)?</v>
      </c>
      <c r="C53" s="332" t="s">
        <v>81</v>
      </c>
      <c r="D53" s="329"/>
      <c r="E53" s="329"/>
      <c r="F53" s="333" t="str">
        <f t="shared" si="0"/>
        <v>#gid=1312646253&amp;range=a53</v>
      </c>
      <c r="G53" s="329"/>
      <c r="H53" s="329"/>
      <c r="I53" s="329"/>
      <c r="J53" s="329"/>
      <c r="K53" s="329"/>
      <c r="L53" s="329"/>
      <c r="M53" s="329"/>
      <c r="N53" s="329"/>
      <c r="O53" s="329"/>
      <c r="P53" s="329"/>
      <c r="Q53" s="329"/>
      <c r="R53" s="329"/>
      <c r="S53" s="329"/>
      <c r="T53" s="329"/>
      <c r="U53" s="329"/>
      <c r="V53" s="329"/>
      <c r="W53" s="329"/>
      <c r="X53" s="203"/>
      <c r="Y53" s="203"/>
      <c r="Z53" s="203"/>
    </row>
    <row r="54" spans="1:26" ht="15.75">
      <c r="A54" s="327" t="s">
        <v>82</v>
      </c>
      <c r="B54" s="327" t="str">
        <f>QADATA!F60</f>
        <v>HEALTH &amp; SAFETY</v>
      </c>
      <c r="C54" s="327" t="s">
        <v>83</v>
      </c>
      <c r="D54" s="329"/>
      <c r="E54" s="329"/>
      <c r="F54" s="333" t="str">
        <f t="shared" si="0"/>
        <v>#gid=1312646253&amp;range=a54</v>
      </c>
      <c r="G54" s="329"/>
      <c r="H54" s="329"/>
      <c r="I54" s="329"/>
      <c r="J54" s="329"/>
      <c r="K54" s="329"/>
      <c r="L54" s="329"/>
      <c r="M54" s="329"/>
      <c r="N54" s="329"/>
      <c r="O54" s="329"/>
      <c r="P54" s="329"/>
      <c r="Q54" s="329"/>
      <c r="R54" s="329"/>
      <c r="S54" s="329"/>
      <c r="T54" s="329"/>
      <c r="U54" s="329"/>
      <c r="V54" s="329"/>
      <c r="W54" s="329"/>
      <c r="X54" s="203"/>
      <c r="Y54" s="203"/>
      <c r="Z54" s="203"/>
    </row>
    <row r="55" spans="1:26" ht="94.5">
      <c r="A55" s="334">
        <v>46</v>
      </c>
      <c r="B55" s="331" t="str">
        <f>QADATA!F61</f>
        <v>Are Risk Assessments used by your company with regard to Health &amp; Safety?</v>
      </c>
      <c r="C55" s="332" t="s">
        <v>84</v>
      </c>
      <c r="D55" s="329"/>
      <c r="E55" s="329"/>
      <c r="F55" s="333" t="str">
        <f t="shared" si="0"/>
        <v>#gid=1312646253&amp;range=a55</v>
      </c>
      <c r="G55" s="329"/>
      <c r="H55" s="329"/>
      <c r="I55" s="329"/>
      <c r="J55" s="329"/>
      <c r="K55" s="329"/>
      <c r="L55" s="329"/>
      <c r="M55" s="329"/>
      <c r="N55" s="329"/>
      <c r="O55" s="329"/>
      <c r="P55" s="329"/>
      <c r="Q55" s="329"/>
      <c r="R55" s="329"/>
      <c r="S55" s="329"/>
      <c r="T55" s="329"/>
      <c r="U55" s="329"/>
      <c r="V55" s="329"/>
      <c r="W55" s="329"/>
      <c r="X55" s="203"/>
      <c r="Y55" s="203"/>
      <c r="Z55" s="203"/>
    </row>
    <row r="56" spans="1:26" ht="47.25">
      <c r="A56" s="334">
        <v>47</v>
      </c>
      <c r="B56" s="331" t="str">
        <f>QADATA!F62</f>
        <v>Is Health &amp; Safety training provided to your employees?</v>
      </c>
      <c r="C56" s="332" t="s">
        <v>85</v>
      </c>
      <c r="D56" s="329"/>
      <c r="E56" s="329"/>
      <c r="F56" s="333" t="str">
        <f t="shared" si="0"/>
        <v>#gid=1312646253&amp;range=a56</v>
      </c>
      <c r="G56" s="329"/>
      <c r="H56" s="329"/>
      <c r="I56" s="329"/>
      <c r="J56" s="329"/>
      <c r="K56" s="329"/>
      <c r="L56" s="329"/>
      <c r="M56" s="329"/>
      <c r="N56" s="329"/>
      <c r="O56" s="329"/>
      <c r="P56" s="329"/>
      <c r="Q56" s="329"/>
      <c r="R56" s="329"/>
      <c r="S56" s="329"/>
      <c r="T56" s="329"/>
      <c r="U56" s="329"/>
      <c r="V56" s="329"/>
      <c r="W56" s="329"/>
      <c r="X56" s="203"/>
      <c r="Y56" s="203"/>
      <c r="Z56" s="203"/>
    </row>
    <row r="57" spans="1:26" ht="47.25">
      <c r="A57" s="327">
        <v>48</v>
      </c>
      <c r="B57" s="331" t="str">
        <f>QADATA!F63</f>
        <v>Are internal inspection such as safety inspections / audits conducted by your company? This may include by a 3rd party.</v>
      </c>
      <c r="C57" s="332" t="s">
        <v>67</v>
      </c>
      <c r="D57" s="329"/>
      <c r="E57" s="329"/>
      <c r="F57" s="333" t="str">
        <f t="shared" si="0"/>
        <v>#gid=1312646253&amp;range=a57</v>
      </c>
      <c r="G57" s="329"/>
      <c r="H57" s="329"/>
      <c r="I57" s="329"/>
      <c r="J57" s="329"/>
      <c r="K57" s="329"/>
      <c r="L57" s="329"/>
      <c r="M57" s="329"/>
      <c r="N57" s="329"/>
      <c r="O57" s="329"/>
      <c r="P57" s="329"/>
      <c r="Q57" s="329"/>
      <c r="R57" s="329"/>
      <c r="S57" s="329"/>
      <c r="T57" s="329"/>
      <c r="U57" s="329"/>
      <c r="V57" s="329"/>
      <c r="W57" s="329"/>
      <c r="X57" s="203"/>
      <c r="Y57" s="203"/>
      <c r="Z57" s="203"/>
    </row>
    <row r="58" spans="1:26" ht="63">
      <c r="A58" s="334">
        <v>49</v>
      </c>
      <c r="B58" s="331" t="str">
        <f>QADATA!F64</f>
        <v>Does your company conduct accident / incident investigations?</v>
      </c>
      <c r="C58" s="332" t="s">
        <v>86</v>
      </c>
      <c r="D58" s="329"/>
      <c r="E58" s="329"/>
      <c r="F58" s="333" t="str">
        <f t="shared" si="0"/>
        <v>#gid=1312646253&amp;range=a58</v>
      </c>
      <c r="G58" s="329"/>
      <c r="H58" s="329"/>
      <c r="I58" s="329"/>
      <c r="J58" s="329"/>
      <c r="K58" s="329"/>
      <c r="L58" s="329"/>
      <c r="M58" s="329"/>
      <c r="N58" s="329"/>
      <c r="O58" s="329"/>
      <c r="P58" s="329"/>
      <c r="Q58" s="329"/>
      <c r="R58" s="329"/>
      <c r="S58" s="329"/>
      <c r="T58" s="329"/>
      <c r="U58" s="329"/>
      <c r="V58" s="329"/>
      <c r="W58" s="329"/>
      <c r="X58" s="203"/>
      <c r="Y58" s="203"/>
      <c r="Z58" s="203"/>
    </row>
    <row r="59" spans="1:26" ht="47.25">
      <c r="A59" s="327">
        <v>50</v>
      </c>
      <c r="B59" s="331" t="str">
        <f>QADATA!F65</f>
        <v>Is appropriate Personal Protective Equipment provided to employees (if applicable)?</v>
      </c>
      <c r="C59" s="332" t="s">
        <v>87</v>
      </c>
      <c r="D59" s="329"/>
      <c r="E59" s="329"/>
      <c r="F59" s="333" t="str">
        <f t="shared" si="0"/>
        <v>#gid=1312646253&amp;range=a59</v>
      </c>
      <c r="G59" s="329"/>
      <c r="H59" s="329"/>
      <c r="I59" s="329"/>
      <c r="J59" s="329"/>
      <c r="K59" s="329"/>
      <c r="L59" s="329"/>
      <c r="M59" s="329"/>
      <c r="N59" s="329"/>
      <c r="O59" s="329"/>
      <c r="P59" s="329"/>
      <c r="Q59" s="329"/>
      <c r="R59" s="329"/>
      <c r="S59" s="329"/>
      <c r="T59" s="329"/>
      <c r="U59" s="329"/>
      <c r="V59" s="329"/>
      <c r="W59" s="329"/>
      <c r="X59" s="203"/>
      <c r="Y59" s="203"/>
      <c r="Z59" s="203"/>
    </row>
    <row r="60" spans="1:26" ht="47.25">
      <c r="A60" s="327">
        <v>51</v>
      </c>
      <c r="B60" s="331" t="str">
        <f>QADATA!F66</f>
        <v>Does your company have any First Aid trained employees?</v>
      </c>
      <c r="C60" s="332" t="s">
        <v>88</v>
      </c>
      <c r="D60" s="329"/>
      <c r="E60" s="329"/>
      <c r="F60" s="333" t="str">
        <f t="shared" si="0"/>
        <v>#gid=1312646253&amp;range=a60</v>
      </c>
      <c r="G60" s="329"/>
      <c r="H60" s="329"/>
      <c r="I60" s="329"/>
      <c r="J60" s="329"/>
      <c r="K60" s="329"/>
      <c r="L60" s="329"/>
      <c r="M60" s="329"/>
      <c r="N60" s="329"/>
      <c r="O60" s="329"/>
      <c r="P60" s="329"/>
      <c r="Q60" s="329"/>
      <c r="R60" s="329"/>
      <c r="S60" s="329"/>
      <c r="T60" s="329"/>
      <c r="U60" s="329"/>
      <c r="V60" s="329"/>
      <c r="W60" s="329"/>
      <c r="X60" s="203"/>
      <c r="Y60" s="203"/>
      <c r="Z60" s="203"/>
    </row>
    <row r="61" spans="1:26" ht="31.5">
      <c r="A61" s="327">
        <v>52</v>
      </c>
      <c r="B61" s="331" t="str">
        <f>QADATA!F67</f>
        <v>Are First Aid boxes (equipment) available at your company?</v>
      </c>
      <c r="C61" s="332" t="s">
        <v>89</v>
      </c>
      <c r="D61" s="329"/>
      <c r="E61" s="329"/>
      <c r="F61" s="333" t="str">
        <f t="shared" si="0"/>
        <v>#gid=1312646253&amp;range=a61</v>
      </c>
      <c r="G61" s="329"/>
      <c r="H61" s="329"/>
      <c r="I61" s="329"/>
      <c r="J61" s="329"/>
      <c r="K61" s="329"/>
      <c r="L61" s="329"/>
      <c r="M61" s="329"/>
      <c r="N61" s="329"/>
      <c r="O61" s="329"/>
      <c r="P61" s="329"/>
      <c r="Q61" s="329"/>
      <c r="R61" s="329"/>
      <c r="S61" s="329"/>
      <c r="T61" s="329"/>
      <c r="U61" s="329"/>
      <c r="V61" s="329"/>
      <c r="W61" s="329"/>
      <c r="X61" s="203"/>
      <c r="Y61" s="203"/>
      <c r="Z61" s="203"/>
    </row>
    <row r="62" spans="1:26" ht="31.5">
      <c r="A62" s="327">
        <v>53</v>
      </c>
      <c r="B62" s="331" t="str">
        <f>QADATA!F68</f>
        <v>Are emergency evacuation drills and / or trainings conducted with all employees?</v>
      </c>
      <c r="C62" s="332" t="s">
        <v>90</v>
      </c>
      <c r="D62" s="329"/>
      <c r="E62" s="329"/>
      <c r="F62" s="333" t="str">
        <f t="shared" si="0"/>
        <v>#gid=1312646253&amp;range=a62</v>
      </c>
      <c r="G62" s="329"/>
      <c r="H62" s="329"/>
      <c r="I62" s="329"/>
      <c r="J62" s="329"/>
      <c r="K62" s="329"/>
      <c r="L62" s="329"/>
      <c r="M62" s="329"/>
      <c r="N62" s="329"/>
      <c r="O62" s="329"/>
      <c r="P62" s="329"/>
      <c r="Q62" s="329"/>
      <c r="R62" s="329"/>
      <c r="S62" s="329"/>
      <c r="T62" s="329"/>
      <c r="U62" s="329"/>
      <c r="V62" s="329"/>
      <c r="W62" s="329"/>
      <c r="X62" s="203"/>
      <c r="Y62" s="203"/>
      <c r="Z62" s="203"/>
    </row>
    <row r="63" spans="1:26" ht="31.5">
      <c r="A63" s="327">
        <v>54</v>
      </c>
      <c r="B63" s="331" t="str">
        <f>QADATA!F69</f>
        <v>Is fire fighting equipment available and maintained?</v>
      </c>
      <c r="C63" s="332" t="s">
        <v>91</v>
      </c>
      <c r="D63" s="329"/>
      <c r="E63" s="329"/>
      <c r="F63" s="333" t="str">
        <f t="shared" si="0"/>
        <v>#gid=1312646253&amp;range=a63</v>
      </c>
      <c r="G63" s="329"/>
      <c r="H63" s="329"/>
      <c r="I63" s="329"/>
      <c r="J63" s="329"/>
      <c r="K63" s="329"/>
      <c r="L63" s="329"/>
      <c r="M63" s="329"/>
      <c r="N63" s="329"/>
      <c r="O63" s="329"/>
      <c r="P63" s="329"/>
      <c r="Q63" s="329"/>
      <c r="R63" s="329"/>
      <c r="S63" s="329"/>
      <c r="T63" s="329"/>
      <c r="U63" s="329"/>
      <c r="V63" s="329"/>
      <c r="W63" s="329"/>
      <c r="X63" s="203"/>
      <c r="Y63" s="203"/>
      <c r="Z63" s="203"/>
    </row>
    <row r="64" spans="1:26" ht="15.75">
      <c r="A64" s="327" t="s">
        <v>92</v>
      </c>
      <c r="B64" s="327" t="str">
        <f>QADATA!F70</f>
        <v>CONTRACTORS / SUBCONTRACTORS</v>
      </c>
      <c r="C64" s="327" t="s">
        <v>93</v>
      </c>
      <c r="D64" s="329"/>
      <c r="E64" s="329"/>
      <c r="F64" s="333" t="str">
        <f t="shared" si="0"/>
        <v>#gid=1312646253&amp;range=a64</v>
      </c>
      <c r="G64" s="329"/>
      <c r="H64" s="329"/>
      <c r="I64" s="329"/>
      <c r="J64" s="329"/>
      <c r="K64" s="329"/>
      <c r="L64" s="329"/>
      <c r="M64" s="329"/>
      <c r="N64" s="329"/>
      <c r="O64" s="329"/>
      <c r="P64" s="329"/>
      <c r="Q64" s="329"/>
      <c r="R64" s="329"/>
      <c r="S64" s="329"/>
      <c r="T64" s="329"/>
      <c r="U64" s="329"/>
      <c r="V64" s="329"/>
      <c r="W64" s="329"/>
      <c r="X64" s="203"/>
      <c r="Y64" s="203"/>
      <c r="Z64" s="203"/>
    </row>
    <row r="65" spans="1:26" ht="63">
      <c r="A65" s="327">
        <v>55</v>
      </c>
      <c r="B65" s="331" t="str">
        <f>QADATA!F71</f>
        <v>To what extent does your company use contractors / subcontractors / 3rd party contractors / outsourced work (e.g. component suppliers, cleaning, security, etc. services)?</v>
      </c>
      <c r="C65" s="332" t="s">
        <v>94</v>
      </c>
      <c r="D65" s="329"/>
      <c r="E65" s="329"/>
      <c r="F65" s="333" t="str">
        <f t="shared" si="0"/>
        <v>#gid=1312646253&amp;range=a65</v>
      </c>
      <c r="G65" s="329"/>
      <c r="H65" s="329"/>
      <c r="I65" s="329"/>
      <c r="J65" s="329"/>
      <c r="K65" s="329"/>
      <c r="L65" s="329"/>
      <c r="M65" s="329"/>
      <c r="N65" s="329"/>
      <c r="O65" s="329"/>
      <c r="P65" s="329"/>
      <c r="Q65" s="329"/>
      <c r="R65" s="329"/>
      <c r="S65" s="329"/>
      <c r="T65" s="329"/>
      <c r="U65" s="329"/>
      <c r="V65" s="329"/>
      <c r="W65" s="329"/>
      <c r="X65" s="203"/>
      <c r="Y65" s="203"/>
      <c r="Z65" s="203"/>
    </row>
    <row r="66" spans="1:26" ht="78.75">
      <c r="A66" s="327">
        <v>56</v>
      </c>
      <c r="B66" s="331" t="str">
        <f>QADATA!F72</f>
        <v>Does your company do any form of supply chain mapping?</v>
      </c>
      <c r="C66" s="332" t="s">
        <v>95</v>
      </c>
      <c r="D66" s="329"/>
      <c r="E66" s="329"/>
      <c r="F66" s="333" t="str">
        <f t="shared" si="0"/>
        <v>#gid=1312646253&amp;range=a66</v>
      </c>
      <c r="G66" s="329"/>
      <c r="H66" s="329"/>
      <c r="I66" s="329"/>
      <c r="J66" s="329"/>
      <c r="K66" s="329"/>
      <c r="L66" s="329"/>
      <c r="M66" s="329"/>
      <c r="N66" s="329"/>
      <c r="O66" s="329"/>
      <c r="P66" s="329"/>
      <c r="Q66" s="329"/>
      <c r="R66" s="329"/>
      <c r="S66" s="329"/>
      <c r="T66" s="329"/>
      <c r="U66" s="329"/>
      <c r="V66" s="329"/>
      <c r="W66" s="329"/>
      <c r="X66" s="203"/>
      <c r="Y66" s="203"/>
      <c r="Z66" s="203"/>
    </row>
    <row r="67" spans="1:26" ht="63">
      <c r="A67" s="327">
        <v>57</v>
      </c>
      <c r="B67" s="331" t="str">
        <f>QADATA!F73</f>
        <v>Does your company have a documented procedure for the selection of contractors / subcontractors / 3rd party contractors / outsourced work?</v>
      </c>
      <c r="C67" s="332" t="s">
        <v>96</v>
      </c>
      <c r="D67" s="329"/>
      <c r="E67" s="329"/>
      <c r="F67" s="333" t="str">
        <f t="shared" si="0"/>
        <v>#gid=1312646253&amp;range=a67</v>
      </c>
      <c r="G67" s="329"/>
      <c r="H67" s="329"/>
      <c r="I67" s="329"/>
      <c r="J67" s="329"/>
      <c r="K67" s="329"/>
      <c r="L67" s="329"/>
      <c r="M67" s="329"/>
      <c r="N67" s="329"/>
      <c r="O67" s="329"/>
      <c r="P67" s="329"/>
      <c r="Q67" s="329"/>
      <c r="R67" s="329"/>
      <c r="S67" s="329"/>
      <c r="T67" s="329"/>
      <c r="U67" s="329"/>
      <c r="V67" s="329"/>
      <c r="W67" s="329"/>
      <c r="X67" s="203"/>
      <c r="Y67" s="203"/>
      <c r="Z67" s="203"/>
    </row>
    <row r="68" spans="1:26" ht="47.25">
      <c r="A68" s="327">
        <v>58</v>
      </c>
      <c r="B68" s="331" t="str">
        <f>QADATA!F74</f>
        <v>Does your company usually sign written contracts with contractors /  subcontractor / third party  providers?</v>
      </c>
      <c r="C68" s="332" t="s">
        <v>97</v>
      </c>
      <c r="D68" s="329"/>
      <c r="E68" s="329"/>
      <c r="F68" s="333" t="str">
        <f t="shared" si="0"/>
        <v>#gid=1312646253&amp;range=a68</v>
      </c>
      <c r="G68" s="329"/>
      <c r="H68" s="329"/>
      <c r="I68" s="329"/>
      <c r="J68" s="329"/>
      <c r="K68" s="329"/>
      <c r="L68" s="329"/>
      <c r="M68" s="329"/>
      <c r="N68" s="329"/>
      <c r="O68" s="329"/>
      <c r="P68" s="329"/>
      <c r="Q68" s="329"/>
      <c r="R68" s="329"/>
      <c r="S68" s="329"/>
      <c r="T68" s="329"/>
      <c r="U68" s="329"/>
      <c r="V68" s="329"/>
      <c r="W68" s="329"/>
      <c r="X68" s="203"/>
      <c r="Y68" s="203"/>
      <c r="Z68" s="203"/>
    </row>
    <row r="69" spans="1:26" ht="47.25">
      <c r="A69" s="327">
        <v>59</v>
      </c>
      <c r="B69" s="331" t="str">
        <f>QADATA!F75</f>
        <v>Does your company have a method to validate and verify contractors / subcontractors own policies, or the adoption of your policies?</v>
      </c>
      <c r="C69" s="332" t="s">
        <v>97</v>
      </c>
      <c r="D69" s="329"/>
      <c r="E69" s="329"/>
      <c r="F69" s="333" t="str">
        <f t="shared" si="0"/>
        <v>#gid=1312646253&amp;range=a69</v>
      </c>
      <c r="G69" s="329"/>
      <c r="H69" s="329"/>
      <c r="I69" s="329"/>
      <c r="J69" s="329"/>
      <c r="K69" s="329"/>
      <c r="L69" s="329"/>
      <c r="M69" s="329"/>
      <c r="N69" s="329"/>
      <c r="O69" s="329"/>
      <c r="P69" s="329"/>
      <c r="Q69" s="329"/>
      <c r="R69" s="329"/>
      <c r="S69" s="329"/>
      <c r="T69" s="329"/>
      <c r="U69" s="329"/>
      <c r="V69" s="329"/>
      <c r="W69" s="329"/>
      <c r="X69" s="203"/>
      <c r="Y69" s="203"/>
      <c r="Z69" s="203"/>
    </row>
    <row r="70" spans="1:26" ht="63">
      <c r="A70" s="327">
        <v>60</v>
      </c>
      <c r="B70" s="331" t="str">
        <f>QADATA!F76</f>
        <v>Do you require your subcontractors / third party  providers to provide copies of relevant certificates or licenses for the contracted products / services?</v>
      </c>
      <c r="C70" s="332" t="s">
        <v>97</v>
      </c>
      <c r="D70" s="329"/>
      <c r="E70" s="329"/>
      <c r="F70" s="333" t="str">
        <f t="shared" si="0"/>
        <v>#gid=1312646253&amp;range=a70</v>
      </c>
      <c r="G70" s="329"/>
      <c r="H70" s="329"/>
      <c r="I70" s="329"/>
      <c r="J70" s="329"/>
      <c r="K70" s="329"/>
      <c r="L70" s="329"/>
      <c r="M70" s="329"/>
      <c r="N70" s="329"/>
      <c r="O70" s="329"/>
      <c r="P70" s="329"/>
      <c r="Q70" s="329"/>
      <c r="R70" s="329"/>
      <c r="S70" s="329"/>
      <c r="T70" s="329"/>
      <c r="U70" s="329"/>
      <c r="V70" s="329"/>
      <c r="W70" s="329"/>
      <c r="X70" s="203"/>
      <c r="Y70" s="203"/>
      <c r="Z70" s="203"/>
    </row>
    <row r="71" spans="1:26" ht="15.75">
      <c r="A71" s="327" t="s">
        <v>98</v>
      </c>
      <c r="B71" s="327" t="str">
        <f>QADATA!F77</f>
        <v>COMPANY CONDUCT</v>
      </c>
      <c r="C71" s="327" t="s">
        <v>99</v>
      </c>
      <c r="D71" s="329"/>
      <c r="E71" s="329"/>
      <c r="F71" s="333" t="str">
        <f t="shared" si="0"/>
        <v>#gid=1312646253&amp;range=a71</v>
      </c>
      <c r="G71" s="329"/>
      <c r="H71" s="329"/>
      <c r="I71" s="329"/>
      <c r="J71" s="329"/>
      <c r="K71" s="329"/>
      <c r="L71" s="329"/>
      <c r="M71" s="329"/>
      <c r="N71" s="329"/>
      <c r="O71" s="329"/>
      <c r="P71" s="329"/>
      <c r="Q71" s="329"/>
      <c r="R71" s="329"/>
      <c r="S71" s="329"/>
      <c r="T71" s="329"/>
      <c r="U71" s="329"/>
      <c r="V71" s="329"/>
      <c r="W71" s="329"/>
      <c r="X71" s="203"/>
      <c r="Y71" s="203"/>
      <c r="Z71" s="203"/>
    </row>
    <row r="72" spans="1:26" ht="31.5">
      <c r="A72" s="327">
        <v>61</v>
      </c>
      <c r="B72" s="331" t="str">
        <f>QADATA!F78</f>
        <v>Does your company participate in Corporate Social Responsibility initiatives / activities?</v>
      </c>
      <c r="C72" s="332" t="s">
        <v>100</v>
      </c>
      <c r="D72" s="329"/>
      <c r="E72" s="329"/>
      <c r="F72" s="333" t="str">
        <f t="shared" si="0"/>
        <v>#gid=1312646253&amp;range=a72</v>
      </c>
      <c r="G72" s="329"/>
      <c r="H72" s="329"/>
      <c r="I72" s="329"/>
      <c r="J72" s="329"/>
      <c r="K72" s="329"/>
      <c r="L72" s="329"/>
      <c r="M72" s="329"/>
      <c r="N72" s="329"/>
      <c r="O72" s="329"/>
      <c r="P72" s="329"/>
      <c r="Q72" s="329"/>
      <c r="R72" s="329"/>
      <c r="S72" s="329"/>
      <c r="T72" s="329"/>
      <c r="U72" s="329"/>
      <c r="V72" s="329"/>
      <c r="W72" s="329"/>
      <c r="X72" s="203"/>
      <c r="Y72" s="203"/>
      <c r="Z72" s="203"/>
    </row>
    <row r="73" spans="1:26" ht="31.5">
      <c r="A73" s="327">
        <v>62</v>
      </c>
      <c r="B73" s="331" t="str">
        <f>QADATA!F79</f>
        <v>Does your company use gifts or hospitality as an accepted practice?</v>
      </c>
      <c r="C73" s="332" t="s">
        <v>101</v>
      </c>
      <c r="D73" s="329"/>
      <c r="E73" s="329"/>
      <c r="F73" s="333" t="str">
        <f t="shared" si="0"/>
        <v>#gid=1312646253&amp;range=a73</v>
      </c>
      <c r="G73" s="329"/>
      <c r="H73" s="329"/>
      <c r="I73" s="329"/>
      <c r="J73" s="329"/>
      <c r="K73" s="329"/>
      <c r="L73" s="329"/>
      <c r="M73" s="329"/>
      <c r="N73" s="329"/>
      <c r="O73" s="329"/>
      <c r="P73" s="329"/>
      <c r="Q73" s="329"/>
      <c r="R73" s="329"/>
      <c r="S73" s="329"/>
      <c r="T73" s="329"/>
      <c r="U73" s="329"/>
      <c r="V73" s="329"/>
      <c r="W73" s="329"/>
      <c r="X73" s="203"/>
      <c r="Y73" s="203"/>
      <c r="Z73" s="203"/>
    </row>
    <row r="74" spans="1:26" ht="31.5">
      <c r="A74" s="327">
        <v>63</v>
      </c>
      <c r="B74" s="331" t="s">
        <v>102</v>
      </c>
      <c r="C74" s="332" t="s">
        <v>103</v>
      </c>
      <c r="D74" s="329"/>
      <c r="E74" s="329"/>
      <c r="F74" s="333" t="str">
        <f t="shared" si="0"/>
        <v>#gid=1312646253&amp;range=a74</v>
      </c>
      <c r="G74" s="329"/>
      <c r="H74" s="329"/>
      <c r="I74" s="329"/>
      <c r="J74" s="329"/>
      <c r="K74" s="329"/>
      <c r="L74" s="329"/>
      <c r="M74" s="329"/>
      <c r="N74" s="329"/>
      <c r="O74" s="329"/>
      <c r="P74" s="329"/>
      <c r="Q74" s="329"/>
      <c r="R74" s="329"/>
      <c r="S74" s="329"/>
      <c r="T74" s="329"/>
      <c r="U74" s="329"/>
      <c r="V74" s="329"/>
      <c r="W74" s="329"/>
      <c r="X74" s="203"/>
      <c r="Y74" s="203"/>
      <c r="Z74" s="203"/>
    </row>
    <row r="75" spans="1:26" ht="47.25">
      <c r="A75" s="327">
        <v>64</v>
      </c>
      <c r="B75" s="331" t="str">
        <f>QADATA!F81</f>
        <v>Is your company ever forced or put in a position to make payment outside of the conventional channels to facilitate works?</v>
      </c>
      <c r="C75" s="332" t="s">
        <v>104</v>
      </c>
      <c r="D75" s="329"/>
      <c r="E75" s="329"/>
      <c r="F75" s="333" t="str">
        <f t="shared" si="0"/>
        <v>#gid=1312646253&amp;range=a75</v>
      </c>
      <c r="G75" s="329"/>
      <c r="H75" s="329"/>
      <c r="I75" s="329"/>
      <c r="J75" s="329"/>
      <c r="K75" s="329"/>
      <c r="L75" s="329"/>
      <c r="M75" s="329"/>
      <c r="N75" s="329"/>
      <c r="O75" s="329"/>
      <c r="P75" s="329"/>
      <c r="Q75" s="329"/>
      <c r="R75" s="329"/>
      <c r="S75" s="329"/>
      <c r="T75" s="329"/>
      <c r="U75" s="329"/>
      <c r="V75" s="329"/>
      <c r="W75" s="329"/>
      <c r="X75" s="203"/>
      <c r="Y75" s="203"/>
      <c r="Z75" s="203"/>
    </row>
    <row r="76" spans="1:26" ht="63">
      <c r="A76" s="327">
        <v>65</v>
      </c>
      <c r="B76" s="331" t="str">
        <f>QADATA!F82</f>
        <v>Does your company engage in the sale or manufacture of anti-personnel mines or components utilised in the manufacture of anti-personnel mines?</v>
      </c>
      <c r="C76" s="332" t="s">
        <v>105</v>
      </c>
      <c r="D76" s="329"/>
      <c r="E76" s="329"/>
      <c r="F76" s="333" t="str">
        <f t="shared" si="0"/>
        <v>#gid=1312646253&amp;range=a76</v>
      </c>
      <c r="G76" s="329"/>
      <c r="H76" s="329"/>
      <c r="I76" s="329"/>
      <c r="J76" s="329"/>
      <c r="K76" s="329"/>
      <c r="L76" s="329"/>
      <c r="M76" s="329"/>
      <c r="N76" s="329"/>
      <c r="O76" s="329"/>
      <c r="P76" s="329"/>
      <c r="Q76" s="329"/>
      <c r="R76" s="329"/>
      <c r="S76" s="329"/>
      <c r="T76" s="329"/>
      <c r="U76" s="329"/>
      <c r="V76" s="329"/>
      <c r="W76" s="329"/>
      <c r="X76" s="203"/>
      <c r="Y76" s="203"/>
      <c r="Z76" s="203"/>
    </row>
    <row r="77" spans="1:26" ht="78.75">
      <c r="A77" s="327">
        <v>66</v>
      </c>
      <c r="B77" s="331" t="str">
        <f>QADATA!F83</f>
        <v>Does your company have a policy in place regarding the use of services of current or former UN personnel for the preparation of bid or proposals for the UN?</v>
      </c>
      <c r="C77" s="332" t="s">
        <v>106</v>
      </c>
      <c r="D77" s="329"/>
      <c r="E77" s="329"/>
      <c r="F77" s="333" t="str">
        <f t="shared" si="0"/>
        <v>#gid=1312646253&amp;range=a77</v>
      </c>
      <c r="G77" s="329"/>
      <c r="H77" s="329"/>
      <c r="I77" s="329"/>
      <c r="J77" s="329"/>
      <c r="K77" s="329"/>
      <c r="L77" s="329"/>
      <c r="M77" s="329"/>
      <c r="N77" s="329"/>
      <c r="O77" s="329"/>
      <c r="P77" s="329"/>
      <c r="Q77" s="329"/>
      <c r="R77" s="329"/>
      <c r="S77" s="329"/>
      <c r="T77" s="329"/>
      <c r="U77" s="329"/>
      <c r="V77" s="329"/>
      <c r="W77" s="329"/>
      <c r="X77" s="203"/>
      <c r="Y77" s="203"/>
      <c r="Z77" s="203"/>
    </row>
    <row r="78" spans="1:26" ht="15.75">
      <c r="A78" s="337"/>
      <c r="B78" s="338"/>
      <c r="C78" s="339"/>
      <c r="D78" s="329"/>
      <c r="E78" s="329"/>
      <c r="F78" s="333"/>
      <c r="G78" s="329"/>
      <c r="H78" s="329"/>
      <c r="I78" s="329"/>
      <c r="J78" s="329"/>
      <c r="K78" s="329"/>
      <c r="L78" s="329"/>
      <c r="M78" s="329"/>
      <c r="N78" s="329"/>
      <c r="O78" s="329"/>
      <c r="P78" s="329"/>
      <c r="Q78" s="329"/>
      <c r="R78" s="329"/>
      <c r="S78" s="329"/>
      <c r="T78" s="329"/>
      <c r="U78" s="329"/>
      <c r="V78" s="329"/>
      <c r="W78" s="329"/>
      <c r="X78" s="203"/>
      <c r="Y78" s="203"/>
      <c r="Z78" s="203"/>
    </row>
    <row r="79" spans="1:26" ht="15.75">
      <c r="A79" s="337"/>
      <c r="B79" s="337"/>
      <c r="C79" s="340"/>
      <c r="D79" s="329"/>
      <c r="E79" s="329"/>
      <c r="F79" s="333"/>
      <c r="G79" s="329"/>
      <c r="H79" s="329"/>
      <c r="I79" s="329"/>
      <c r="J79" s="329"/>
      <c r="K79" s="329"/>
      <c r="L79" s="329"/>
      <c r="M79" s="329"/>
      <c r="N79" s="329"/>
      <c r="O79" s="329"/>
      <c r="P79" s="329"/>
      <c r="Q79" s="329"/>
      <c r="R79" s="329"/>
      <c r="S79" s="329"/>
      <c r="T79" s="329"/>
      <c r="U79" s="329"/>
      <c r="V79" s="329"/>
      <c r="W79" s="329"/>
      <c r="X79" s="203"/>
      <c r="Y79" s="203"/>
      <c r="Z79" s="203"/>
    </row>
    <row r="80" spans="1:26" ht="15.75">
      <c r="A80" s="341"/>
      <c r="B80" s="327" t="s">
        <v>107</v>
      </c>
      <c r="C80" s="342"/>
      <c r="D80" s="329"/>
      <c r="E80" s="329"/>
      <c r="F80" s="330"/>
      <c r="G80" s="329"/>
      <c r="H80" s="329"/>
      <c r="I80" s="329"/>
      <c r="J80" s="329"/>
      <c r="K80" s="329"/>
      <c r="L80" s="329"/>
      <c r="M80" s="329"/>
      <c r="N80" s="329"/>
      <c r="O80" s="329"/>
      <c r="P80" s="329"/>
      <c r="Q80" s="329"/>
      <c r="R80" s="329"/>
      <c r="S80" s="329"/>
      <c r="T80" s="329"/>
      <c r="U80" s="329"/>
      <c r="V80" s="329"/>
      <c r="W80" s="329"/>
      <c r="X80" s="203"/>
      <c r="Y80" s="203"/>
      <c r="Z80" s="203"/>
    </row>
    <row r="81" spans="1:26" ht="63">
      <c r="A81" s="343"/>
      <c r="B81" s="344" t="str">
        <f>HYPERLINK("http://www.un.org/Depts/mine/UNDocs/ban_trty.htm","Antipersonnel mines")</f>
        <v>Antipersonnel mines</v>
      </c>
      <c r="C81" s="332" t="s">
        <v>108</v>
      </c>
      <c r="D81" s="329"/>
      <c r="E81" s="329"/>
      <c r="F81" s="333"/>
      <c r="G81" s="329"/>
      <c r="H81" s="329"/>
      <c r="I81" s="329"/>
      <c r="J81" s="329"/>
      <c r="K81" s="329"/>
      <c r="L81" s="329"/>
      <c r="M81" s="329"/>
      <c r="N81" s="329"/>
      <c r="O81" s="329"/>
      <c r="P81" s="329"/>
      <c r="Q81" s="329"/>
      <c r="R81" s="329"/>
      <c r="S81" s="329"/>
      <c r="T81" s="329"/>
      <c r="U81" s="329"/>
      <c r="V81" s="329"/>
      <c r="W81" s="329"/>
      <c r="X81" s="203"/>
      <c r="Y81" s="203"/>
      <c r="Z81" s="203"/>
    </row>
    <row r="82" spans="1:26" ht="15.75">
      <c r="A82" s="340"/>
      <c r="B82" s="345" t="s">
        <v>109</v>
      </c>
      <c r="C82" s="346" t="s">
        <v>110</v>
      </c>
      <c r="D82" s="329"/>
      <c r="E82" s="329"/>
      <c r="F82" s="333"/>
      <c r="G82" s="329"/>
      <c r="H82" s="329"/>
      <c r="I82" s="329"/>
      <c r="J82" s="329"/>
      <c r="K82" s="329"/>
      <c r="L82" s="329"/>
      <c r="M82" s="329"/>
      <c r="N82" s="329"/>
      <c r="O82" s="329"/>
      <c r="P82" s="329"/>
      <c r="Q82" s="329"/>
      <c r="R82" s="329"/>
      <c r="S82" s="329"/>
      <c r="T82" s="329"/>
      <c r="U82" s="329"/>
      <c r="V82" s="329"/>
      <c r="W82" s="329"/>
      <c r="X82" s="203"/>
      <c r="Y82" s="203"/>
      <c r="Z82" s="203"/>
    </row>
    <row r="83" spans="1:26" ht="31.5">
      <c r="A83" s="340"/>
      <c r="B83" s="347" t="str">
        <f>HYPERLINK("https://www.ilo.org/ipec/facts/lang--en/index.htm","Child Labour ")</f>
        <v xml:space="preserve">Child Labour </v>
      </c>
      <c r="C83" s="346" t="s">
        <v>111</v>
      </c>
      <c r="D83" s="329"/>
      <c r="E83" s="329"/>
      <c r="F83" s="333"/>
      <c r="G83" s="329"/>
      <c r="H83" s="329"/>
      <c r="I83" s="329"/>
      <c r="J83" s="329"/>
      <c r="K83" s="329"/>
      <c r="L83" s="329"/>
      <c r="M83" s="329"/>
      <c r="N83" s="329"/>
      <c r="O83" s="329"/>
      <c r="P83" s="329"/>
      <c r="Q83" s="329"/>
      <c r="R83" s="329"/>
      <c r="S83" s="329"/>
      <c r="T83" s="329"/>
      <c r="U83" s="329"/>
      <c r="V83" s="329"/>
      <c r="W83" s="329"/>
      <c r="X83" s="203"/>
      <c r="Y83" s="203"/>
      <c r="Z83" s="203"/>
    </row>
    <row r="84" spans="1:26" ht="63">
      <c r="A84" s="340"/>
      <c r="B84" s="348" t="s">
        <v>112</v>
      </c>
      <c r="C84" s="346" t="s">
        <v>113</v>
      </c>
      <c r="D84" s="329"/>
      <c r="E84" s="329"/>
      <c r="F84" s="333"/>
      <c r="G84" s="329"/>
      <c r="H84" s="329"/>
      <c r="I84" s="329"/>
      <c r="J84" s="329"/>
      <c r="K84" s="329"/>
      <c r="L84" s="329"/>
      <c r="M84" s="329"/>
      <c r="N84" s="329"/>
      <c r="O84" s="329"/>
      <c r="P84" s="329"/>
      <c r="Q84" s="329"/>
      <c r="R84" s="329"/>
      <c r="S84" s="329"/>
      <c r="T84" s="329"/>
      <c r="U84" s="329"/>
      <c r="V84" s="329"/>
      <c r="W84" s="329"/>
      <c r="X84" s="203"/>
      <c r="Y84" s="203"/>
      <c r="Z84" s="203"/>
    </row>
    <row r="85" spans="1:26" ht="47.25">
      <c r="A85" s="340"/>
      <c r="B85" s="349" t="str">
        <f>HYPERLINK("http://www.responsiblemineralsinitiative.org/conflict-minerals-reporting-template/","Conflict Minerals report template")</f>
        <v>Conflict Minerals report template</v>
      </c>
      <c r="C85" s="346" t="s">
        <v>114</v>
      </c>
      <c r="D85" s="329"/>
      <c r="E85" s="329"/>
      <c r="F85" s="333"/>
      <c r="G85" s="329"/>
      <c r="H85" s="329"/>
      <c r="I85" s="329"/>
      <c r="J85" s="329"/>
      <c r="K85" s="329"/>
      <c r="L85" s="329"/>
      <c r="M85" s="329"/>
      <c r="N85" s="329"/>
      <c r="O85" s="329"/>
      <c r="P85" s="329"/>
      <c r="Q85" s="329"/>
      <c r="R85" s="329"/>
      <c r="S85" s="329"/>
      <c r="T85" s="329"/>
      <c r="U85" s="329"/>
      <c r="V85" s="329"/>
      <c r="W85" s="329"/>
      <c r="X85" s="203"/>
      <c r="Y85" s="203"/>
      <c r="Z85" s="203"/>
    </row>
    <row r="86" spans="1:26" ht="31.5">
      <c r="A86" s="340"/>
      <c r="B86" s="348" t="s">
        <v>115</v>
      </c>
      <c r="C86" s="346" t="s">
        <v>116</v>
      </c>
      <c r="D86" s="329"/>
      <c r="E86" s="329"/>
      <c r="F86" s="333"/>
      <c r="G86" s="329"/>
      <c r="H86" s="329"/>
      <c r="I86" s="329"/>
      <c r="J86" s="329"/>
      <c r="K86" s="329"/>
      <c r="L86" s="329"/>
      <c r="M86" s="329"/>
      <c r="N86" s="329"/>
      <c r="O86" s="329"/>
      <c r="P86" s="329"/>
      <c r="Q86" s="329"/>
      <c r="R86" s="329"/>
      <c r="S86" s="329"/>
      <c r="T86" s="329"/>
      <c r="U86" s="329"/>
      <c r="V86" s="329"/>
      <c r="W86" s="329"/>
      <c r="X86" s="203"/>
      <c r="Y86" s="203"/>
      <c r="Z86" s="203"/>
    </row>
    <row r="87" spans="1:26" ht="63">
      <c r="A87" s="340"/>
      <c r="B87" s="345" t="s">
        <v>117</v>
      </c>
      <c r="C87" s="346" t="s">
        <v>118</v>
      </c>
      <c r="D87" s="329"/>
      <c r="E87" s="329"/>
      <c r="F87" s="333"/>
      <c r="G87" s="329"/>
      <c r="H87" s="329"/>
      <c r="I87" s="329"/>
      <c r="J87" s="329"/>
      <c r="K87" s="329"/>
      <c r="L87" s="329"/>
      <c r="M87" s="329"/>
      <c r="N87" s="329"/>
      <c r="O87" s="329"/>
      <c r="P87" s="329"/>
      <c r="Q87" s="329"/>
      <c r="R87" s="329"/>
      <c r="S87" s="329"/>
      <c r="T87" s="329"/>
      <c r="U87" s="329"/>
      <c r="V87" s="329"/>
      <c r="W87" s="329"/>
      <c r="X87" s="203"/>
      <c r="Y87" s="203"/>
      <c r="Z87" s="203"/>
    </row>
    <row r="88" spans="1:26" ht="63">
      <c r="A88" s="340"/>
      <c r="B88" s="348" t="s">
        <v>119</v>
      </c>
      <c r="C88" s="346" t="s">
        <v>120</v>
      </c>
      <c r="D88" s="329"/>
      <c r="E88" s="329"/>
      <c r="F88" s="333"/>
      <c r="G88" s="329"/>
      <c r="H88" s="329"/>
      <c r="I88" s="329"/>
      <c r="J88" s="329"/>
      <c r="K88" s="329"/>
      <c r="L88" s="329"/>
      <c r="M88" s="329"/>
      <c r="N88" s="329"/>
      <c r="O88" s="329"/>
      <c r="P88" s="329"/>
      <c r="Q88" s="329"/>
      <c r="R88" s="329"/>
      <c r="S88" s="329"/>
      <c r="T88" s="329"/>
      <c r="U88" s="329"/>
      <c r="V88" s="329"/>
      <c r="W88" s="329"/>
      <c r="X88" s="203"/>
      <c r="Y88" s="203"/>
      <c r="Z88" s="203"/>
    </row>
    <row r="89" spans="1:26" ht="31.5">
      <c r="A89" s="340"/>
      <c r="B89" s="348" t="s">
        <v>121</v>
      </c>
      <c r="C89" s="346" t="s">
        <v>122</v>
      </c>
      <c r="D89" s="329"/>
      <c r="E89" s="329"/>
      <c r="F89" s="333"/>
      <c r="G89" s="329"/>
      <c r="H89" s="329"/>
      <c r="I89" s="329"/>
      <c r="J89" s="329"/>
      <c r="K89" s="329"/>
      <c r="L89" s="329"/>
      <c r="M89" s="329"/>
      <c r="N89" s="329"/>
      <c r="O89" s="329"/>
      <c r="P89" s="329"/>
      <c r="Q89" s="329"/>
      <c r="R89" s="329"/>
      <c r="S89" s="329"/>
      <c r="T89" s="329"/>
      <c r="U89" s="329"/>
      <c r="V89" s="329"/>
      <c r="W89" s="329"/>
      <c r="X89" s="203"/>
      <c r="Y89" s="203"/>
      <c r="Z89" s="203"/>
    </row>
    <row r="90" spans="1:26" ht="31.5">
      <c r="A90" s="350"/>
      <c r="B90" s="349" t="str">
        <f>HYPERLINK("https://www.unido.org/our-focus/advancing-economic-competitiveness/competitive-trade-capacities-and-corporate-responsibility/corporate-social-responsibility-market-integration/what-csr","CSR")</f>
        <v>CSR</v>
      </c>
      <c r="C90" s="346" t="s">
        <v>123</v>
      </c>
      <c r="D90" s="329"/>
      <c r="E90" s="329"/>
      <c r="F90" s="333"/>
      <c r="G90" s="329"/>
      <c r="H90" s="329"/>
      <c r="I90" s="329"/>
      <c r="J90" s="329"/>
      <c r="K90" s="329"/>
      <c r="L90" s="329"/>
      <c r="M90" s="329"/>
      <c r="N90" s="329"/>
      <c r="O90" s="329"/>
      <c r="P90" s="329"/>
      <c r="Q90" s="329"/>
      <c r="R90" s="329"/>
      <c r="S90" s="329"/>
      <c r="T90" s="329"/>
      <c r="U90" s="329"/>
      <c r="V90" s="329"/>
      <c r="W90" s="329"/>
      <c r="X90" s="203"/>
      <c r="Y90" s="203"/>
      <c r="Z90" s="203"/>
    </row>
    <row r="91" spans="1:26" ht="47.25">
      <c r="A91" s="350"/>
      <c r="B91" s="348" t="s">
        <v>124</v>
      </c>
      <c r="C91" s="346" t="s">
        <v>125</v>
      </c>
      <c r="D91" s="329"/>
      <c r="E91" s="329"/>
      <c r="F91" s="333"/>
      <c r="G91" s="329"/>
      <c r="H91" s="329"/>
      <c r="I91" s="329"/>
      <c r="J91" s="329"/>
      <c r="K91" s="329"/>
      <c r="L91" s="329"/>
      <c r="M91" s="329"/>
      <c r="N91" s="329"/>
      <c r="O91" s="329"/>
      <c r="P91" s="329"/>
      <c r="Q91" s="329"/>
      <c r="R91" s="329"/>
      <c r="S91" s="329"/>
      <c r="T91" s="329"/>
      <c r="U91" s="329"/>
      <c r="V91" s="329"/>
      <c r="W91" s="329"/>
      <c r="X91" s="203"/>
      <c r="Y91" s="203"/>
      <c r="Z91" s="203"/>
    </row>
    <row r="92" spans="1:26" ht="15.75">
      <c r="A92" s="350"/>
      <c r="B92" s="347" t="str">
        <f>HYPERLINK("https://www.bmu.de/en/topics/sustainability-international/international-environmental-policy/","Environmental Policy")</f>
        <v>Environmental Policy</v>
      </c>
      <c r="C92" s="351" t="s">
        <v>126</v>
      </c>
      <c r="D92" s="329"/>
      <c r="E92" s="329"/>
      <c r="F92" s="333"/>
      <c r="G92" s="329"/>
      <c r="H92" s="329"/>
      <c r="I92" s="329"/>
      <c r="J92" s="329"/>
      <c r="K92" s="329"/>
      <c r="L92" s="329"/>
      <c r="M92" s="329"/>
      <c r="N92" s="329"/>
      <c r="O92" s="329"/>
      <c r="P92" s="329"/>
      <c r="Q92" s="329"/>
      <c r="R92" s="329"/>
      <c r="S92" s="329"/>
      <c r="T92" s="329"/>
      <c r="U92" s="329"/>
      <c r="V92" s="329"/>
      <c r="W92" s="329"/>
      <c r="X92" s="203"/>
      <c r="Y92" s="203"/>
      <c r="Z92" s="203"/>
    </row>
    <row r="93" spans="1:26" ht="15.75">
      <c r="A93" s="350"/>
      <c r="B93" s="347" t="str">
        <f>HYPERLINK("http://www.unwomen.org/en/news/in-focus/csw61/equal-pay","Equal payment ")</f>
        <v xml:space="preserve">Equal payment </v>
      </c>
      <c r="C93" s="346" t="s">
        <v>127</v>
      </c>
      <c r="D93" s="329"/>
      <c r="E93" s="329"/>
      <c r="F93" s="329"/>
      <c r="G93" s="329"/>
      <c r="H93" s="329"/>
      <c r="I93" s="329"/>
      <c r="J93" s="329"/>
      <c r="K93" s="329"/>
      <c r="L93" s="329"/>
      <c r="M93" s="329"/>
      <c r="N93" s="329"/>
      <c r="O93" s="329"/>
      <c r="P93" s="329"/>
      <c r="Q93" s="329"/>
      <c r="R93" s="329"/>
      <c r="S93" s="329"/>
      <c r="T93" s="329"/>
      <c r="U93" s="329"/>
      <c r="V93" s="329"/>
      <c r="W93" s="329"/>
      <c r="X93" s="203"/>
      <c r="Y93" s="203"/>
      <c r="Z93" s="203"/>
    </row>
    <row r="94" spans="1:26" ht="15.75">
      <c r="A94" s="350"/>
      <c r="B94" s="345" t="s">
        <v>128</v>
      </c>
      <c r="C94" s="332" t="s">
        <v>129</v>
      </c>
      <c r="D94" s="329"/>
      <c r="E94" s="329"/>
      <c r="F94" s="329"/>
      <c r="G94" s="329"/>
      <c r="H94" s="329"/>
      <c r="I94" s="329"/>
      <c r="J94" s="329"/>
      <c r="K94" s="329"/>
      <c r="L94" s="329"/>
      <c r="M94" s="329"/>
      <c r="N94" s="329"/>
      <c r="O94" s="329"/>
      <c r="P94" s="329"/>
      <c r="Q94" s="329"/>
      <c r="R94" s="329"/>
      <c r="S94" s="329"/>
      <c r="T94" s="329"/>
      <c r="U94" s="329"/>
      <c r="V94" s="329"/>
      <c r="W94" s="329"/>
      <c r="X94" s="203"/>
      <c r="Y94" s="203"/>
      <c r="Z94" s="203"/>
    </row>
    <row r="95" spans="1:26" ht="47.25">
      <c r="A95" s="352"/>
      <c r="B95" s="348" t="s">
        <v>130</v>
      </c>
      <c r="C95" s="346" t="s">
        <v>131</v>
      </c>
      <c r="D95" s="329"/>
      <c r="E95" s="329"/>
      <c r="F95" s="329"/>
      <c r="G95" s="329"/>
      <c r="H95" s="329"/>
      <c r="I95" s="329"/>
      <c r="J95" s="329"/>
      <c r="K95" s="329"/>
      <c r="L95" s="329"/>
      <c r="M95" s="329"/>
      <c r="N95" s="329"/>
      <c r="O95" s="329"/>
      <c r="P95" s="329"/>
      <c r="Q95" s="329"/>
      <c r="R95" s="329"/>
      <c r="S95" s="329"/>
      <c r="T95" s="329"/>
      <c r="U95" s="329"/>
      <c r="V95" s="329"/>
      <c r="W95" s="329"/>
      <c r="X95" s="203"/>
      <c r="Y95" s="203"/>
      <c r="Z95" s="203"/>
    </row>
    <row r="96" spans="1:26" ht="15.75">
      <c r="A96" s="340"/>
      <c r="B96" s="345" t="s">
        <v>132</v>
      </c>
      <c r="C96" s="346" t="s">
        <v>133</v>
      </c>
      <c r="D96" s="329"/>
      <c r="E96" s="329"/>
      <c r="F96" s="329"/>
      <c r="G96" s="329"/>
      <c r="H96" s="329"/>
      <c r="I96" s="329"/>
      <c r="J96" s="329"/>
      <c r="K96" s="329"/>
      <c r="L96" s="329"/>
      <c r="M96" s="329"/>
      <c r="N96" s="329"/>
      <c r="O96" s="329"/>
      <c r="P96" s="329"/>
      <c r="Q96" s="329"/>
      <c r="R96" s="329"/>
      <c r="S96" s="329"/>
      <c r="T96" s="329"/>
      <c r="U96" s="329"/>
      <c r="V96" s="329"/>
      <c r="W96" s="329"/>
      <c r="X96" s="203"/>
      <c r="Y96" s="203"/>
      <c r="Z96" s="203"/>
    </row>
    <row r="97" spans="1:26" ht="31.5">
      <c r="A97" s="340"/>
      <c r="B97" s="347" t="str">
        <f>HYPERLINK("https://www.un.org/sustainabledevelopment/gender-equality/","Gender Equality")</f>
        <v>Gender Equality</v>
      </c>
      <c r="C97" s="346" t="s">
        <v>134</v>
      </c>
      <c r="D97" s="329"/>
      <c r="E97" s="329"/>
      <c r="F97" s="329"/>
      <c r="G97" s="329"/>
      <c r="H97" s="329"/>
      <c r="I97" s="329"/>
      <c r="J97" s="329"/>
      <c r="K97" s="329"/>
      <c r="L97" s="329"/>
      <c r="M97" s="329"/>
      <c r="N97" s="329"/>
      <c r="O97" s="329"/>
      <c r="P97" s="329"/>
      <c r="Q97" s="329"/>
      <c r="R97" s="329"/>
      <c r="S97" s="329"/>
      <c r="T97" s="329"/>
      <c r="U97" s="329"/>
      <c r="V97" s="329"/>
      <c r="W97" s="329"/>
      <c r="X97" s="203"/>
      <c r="Y97" s="203"/>
      <c r="Z97" s="203"/>
    </row>
    <row r="98" spans="1:26" ht="31.5">
      <c r="A98" s="340"/>
      <c r="B98" s="345" t="s">
        <v>135</v>
      </c>
      <c r="C98" s="332" t="s">
        <v>136</v>
      </c>
      <c r="D98" s="329"/>
      <c r="E98" s="329"/>
      <c r="F98" s="329"/>
      <c r="G98" s="329"/>
      <c r="H98" s="329"/>
      <c r="I98" s="329"/>
      <c r="J98" s="329"/>
      <c r="K98" s="329"/>
      <c r="L98" s="329"/>
      <c r="M98" s="329"/>
      <c r="N98" s="329"/>
      <c r="O98" s="329"/>
      <c r="P98" s="329"/>
      <c r="Q98" s="329"/>
      <c r="R98" s="329"/>
      <c r="S98" s="329"/>
      <c r="T98" s="329"/>
      <c r="U98" s="329"/>
      <c r="V98" s="329"/>
      <c r="W98" s="329"/>
      <c r="X98" s="203"/>
      <c r="Y98" s="203"/>
      <c r="Z98" s="203"/>
    </row>
    <row r="99" spans="1:26" ht="63">
      <c r="A99" s="340"/>
      <c r="B99" s="348" t="s">
        <v>137</v>
      </c>
      <c r="C99" s="346" t="s">
        <v>138</v>
      </c>
      <c r="D99" s="329"/>
      <c r="E99" s="329"/>
      <c r="F99" s="329"/>
      <c r="G99" s="329"/>
      <c r="H99" s="329"/>
      <c r="I99" s="329"/>
      <c r="J99" s="329"/>
      <c r="K99" s="329"/>
      <c r="L99" s="329"/>
      <c r="M99" s="329"/>
      <c r="N99" s="329"/>
      <c r="O99" s="329"/>
      <c r="P99" s="329"/>
      <c r="Q99" s="329"/>
      <c r="R99" s="329"/>
      <c r="S99" s="329"/>
      <c r="T99" s="329"/>
      <c r="U99" s="329"/>
      <c r="V99" s="329"/>
      <c r="W99" s="329"/>
      <c r="X99" s="203"/>
      <c r="Y99" s="203"/>
      <c r="Z99" s="203"/>
    </row>
    <row r="100" spans="1:26" ht="78.75">
      <c r="A100" s="353"/>
      <c r="B100" s="347" t="str">
        <f>HYPERLINK("http://www.un.org/en/udhrbook/pdf/udhr_booklet_en_web.pdf","Human Rights")</f>
        <v>Human Rights</v>
      </c>
      <c r="C100" s="346" t="s">
        <v>139</v>
      </c>
      <c r="D100" s="329"/>
      <c r="E100" s="329"/>
      <c r="F100" s="329"/>
      <c r="G100" s="329"/>
      <c r="H100" s="329"/>
      <c r="I100" s="329"/>
      <c r="J100" s="329"/>
      <c r="K100" s="329"/>
      <c r="L100" s="329"/>
      <c r="M100" s="329"/>
      <c r="N100" s="329"/>
      <c r="O100" s="329"/>
      <c r="P100" s="329"/>
      <c r="Q100" s="329"/>
      <c r="R100" s="329"/>
      <c r="S100" s="329"/>
      <c r="T100" s="329"/>
      <c r="U100" s="329"/>
      <c r="V100" s="329"/>
      <c r="W100" s="329"/>
      <c r="X100" s="203"/>
      <c r="Y100" s="203"/>
      <c r="Z100" s="203"/>
    </row>
    <row r="101" spans="1:26" ht="31.5">
      <c r="A101" s="353"/>
      <c r="B101" s="345" t="s">
        <v>140</v>
      </c>
      <c r="C101" s="346" t="s">
        <v>141</v>
      </c>
      <c r="D101" s="329"/>
      <c r="E101" s="329"/>
      <c r="F101" s="329"/>
      <c r="G101" s="329"/>
      <c r="H101" s="329"/>
      <c r="I101" s="329"/>
      <c r="J101" s="329"/>
      <c r="K101" s="329"/>
      <c r="L101" s="329"/>
      <c r="M101" s="329"/>
      <c r="N101" s="329"/>
      <c r="O101" s="329"/>
      <c r="P101" s="329"/>
      <c r="Q101" s="329"/>
      <c r="R101" s="329"/>
      <c r="S101" s="329"/>
      <c r="T101" s="329"/>
      <c r="U101" s="329"/>
      <c r="V101" s="329"/>
      <c r="W101" s="329"/>
      <c r="X101" s="203"/>
      <c r="Y101" s="203"/>
      <c r="Z101" s="203"/>
    </row>
    <row r="102" spans="1:26" ht="31.5">
      <c r="A102" s="353"/>
      <c r="B102" s="347" t="str">
        <f>HYPERLINK("https://committee.iso.org/iso-9001-quality-management.html","ISO 9000")</f>
        <v>ISO 9000</v>
      </c>
      <c r="C102" s="346" t="s">
        <v>142</v>
      </c>
      <c r="D102" s="329"/>
      <c r="E102" s="329"/>
      <c r="F102" s="329"/>
      <c r="G102" s="329"/>
      <c r="H102" s="329"/>
      <c r="I102" s="329"/>
      <c r="J102" s="329"/>
      <c r="K102" s="329"/>
      <c r="L102" s="329"/>
      <c r="M102" s="329"/>
      <c r="N102" s="329"/>
      <c r="O102" s="329"/>
      <c r="P102" s="329"/>
      <c r="Q102" s="329"/>
      <c r="R102" s="329"/>
      <c r="S102" s="329"/>
      <c r="T102" s="329"/>
      <c r="U102" s="329"/>
      <c r="V102" s="329"/>
      <c r="W102" s="329"/>
      <c r="X102" s="203"/>
      <c r="Y102" s="203"/>
      <c r="Z102" s="203"/>
    </row>
    <row r="103" spans="1:26" ht="47.25">
      <c r="A103" s="329"/>
      <c r="B103" s="345" t="s">
        <v>143</v>
      </c>
      <c r="C103" s="346" t="s">
        <v>144</v>
      </c>
      <c r="D103" s="329"/>
      <c r="E103" s="329"/>
      <c r="F103" s="329"/>
      <c r="G103" s="329"/>
      <c r="H103" s="329"/>
      <c r="I103" s="329"/>
      <c r="J103" s="329"/>
      <c r="K103" s="329"/>
      <c r="L103" s="329"/>
      <c r="M103" s="329"/>
      <c r="N103" s="329"/>
      <c r="O103" s="329"/>
      <c r="P103" s="329"/>
      <c r="Q103" s="329"/>
      <c r="R103" s="329"/>
      <c r="S103" s="329"/>
      <c r="T103" s="329"/>
      <c r="U103" s="329"/>
      <c r="V103" s="329"/>
      <c r="W103" s="329"/>
      <c r="X103" s="203"/>
      <c r="Y103" s="203"/>
      <c r="Z103" s="203"/>
    </row>
    <row r="104" spans="1:26" ht="31.5">
      <c r="A104" s="329"/>
      <c r="B104" s="347" t="str">
        <f>HYPERLINK("https://www.ilo.org/dyn/normlex/en/f?p=NORMLEXPUB:12100:0::NO::P12100_ILO_CODE:C138","Minimum age for work")</f>
        <v>Minimum age for work</v>
      </c>
      <c r="C104" s="332" t="s">
        <v>145</v>
      </c>
      <c r="D104" s="329"/>
      <c r="E104" s="329"/>
      <c r="F104" s="329"/>
      <c r="G104" s="329"/>
      <c r="H104" s="329"/>
      <c r="I104" s="329"/>
      <c r="J104" s="329"/>
      <c r="K104" s="329"/>
      <c r="L104" s="329"/>
      <c r="M104" s="329"/>
      <c r="N104" s="329"/>
      <c r="O104" s="329"/>
      <c r="P104" s="329"/>
      <c r="Q104" s="329"/>
      <c r="R104" s="329"/>
      <c r="S104" s="329"/>
      <c r="T104" s="329"/>
      <c r="U104" s="329"/>
      <c r="V104" s="329"/>
      <c r="W104" s="329"/>
      <c r="X104" s="203"/>
      <c r="Y104" s="203"/>
      <c r="Z104" s="203"/>
    </row>
    <row r="105" spans="1:26" ht="31.5">
      <c r="A105" s="340"/>
      <c r="B105" s="345" t="s">
        <v>146</v>
      </c>
      <c r="C105" s="346" t="s">
        <v>147</v>
      </c>
      <c r="D105" s="329"/>
      <c r="E105" s="329"/>
      <c r="F105" s="329"/>
      <c r="G105" s="329"/>
      <c r="H105" s="329"/>
      <c r="I105" s="329"/>
      <c r="J105" s="329"/>
      <c r="K105" s="329"/>
      <c r="L105" s="329"/>
      <c r="M105" s="329"/>
      <c r="N105" s="329"/>
      <c r="O105" s="329"/>
      <c r="P105" s="329"/>
      <c r="Q105" s="329"/>
      <c r="R105" s="329"/>
      <c r="S105" s="329"/>
      <c r="T105" s="329"/>
      <c r="U105" s="329"/>
      <c r="V105" s="329"/>
      <c r="W105" s="329"/>
      <c r="X105" s="203"/>
      <c r="Y105" s="203"/>
      <c r="Z105" s="203"/>
    </row>
    <row r="106" spans="1:26" ht="31.5">
      <c r="A106" s="340"/>
      <c r="B106" s="347" t="str">
        <f>HYPERLINK("https://www.ohchr.org/en/issues/minorities/pages/internationallaw.aspx","Minority")</f>
        <v>Minority</v>
      </c>
      <c r="C106" s="346" t="s">
        <v>148</v>
      </c>
      <c r="D106" s="329"/>
      <c r="E106" s="329"/>
      <c r="F106" s="329"/>
      <c r="G106" s="329"/>
      <c r="H106" s="329"/>
      <c r="I106" s="329"/>
      <c r="J106" s="329"/>
      <c r="K106" s="329"/>
      <c r="L106" s="329"/>
      <c r="M106" s="329"/>
      <c r="N106" s="329"/>
      <c r="O106" s="329"/>
      <c r="P106" s="329"/>
      <c r="Q106" s="329"/>
      <c r="R106" s="329"/>
      <c r="S106" s="329"/>
      <c r="T106" s="329"/>
      <c r="U106" s="329"/>
      <c r="V106" s="329"/>
      <c r="W106" s="329"/>
      <c r="X106" s="203"/>
      <c r="Y106" s="203"/>
      <c r="Z106" s="203"/>
    </row>
    <row r="107" spans="1:26" ht="110.25">
      <c r="A107" s="340"/>
      <c r="B107" s="345" t="s">
        <v>149</v>
      </c>
      <c r="C107" s="346" t="s">
        <v>150</v>
      </c>
      <c r="D107" s="329"/>
      <c r="E107" s="329"/>
      <c r="F107" s="329"/>
      <c r="G107" s="329"/>
      <c r="H107" s="329"/>
      <c r="I107" s="329"/>
      <c r="J107" s="329"/>
      <c r="K107" s="329"/>
      <c r="L107" s="329"/>
      <c r="M107" s="329"/>
      <c r="N107" s="329"/>
      <c r="O107" s="329"/>
      <c r="P107" s="329"/>
      <c r="Q107" s="329"/>
      <c r="R107" s="329"/>
      <c r="S107" s="329"/>
      <c r="T107" s="329"/>
      <c r="U107" s="329"/>
      <c r="V107" s="329"/>
      <c r="W107" s="329"/>
      <c r="X107" s="203"/>
      <c r="Y107" s="203"/>
      <c r="Z107" s="203"/>
    </row>
    <row r="108" spans="1:26" ht="47.25">
      <c r="A108" s="340"/>
      <c r="B108" s="345" t="s">
        <v>151</v>
      </c>
      <c r="C108" s="346" t="s">
        <v>152</v>
      </c>
      <c r="D108" s="329"/>
      <c r="E108" s="329"/>
      <c r="F108" s="329"/>
      <c r="G108" s="329"/>
      <c r="H108" s="329"/>
      <c r="I108" s="329"/>
      <c r="J108" s="329"/>
      <c r="K108" s="329"/>
      <c r="L108" s="329"/>
      <c r="M108" s="329"/>
      <c r="N108" s="329"/>
      <c r="O108" s="329"/>
      <c r="P108" s="329"/>
      <c r="Q108" s="329"/>
      <c r="R108" s="329"/>
      <c r="S108" s="329"/>
      <c r="T108" s="329"/>
      <c r="U108" s="329"/>
      <c r="V108" s="329"/>
      <c r="W108" s="329"/>
      <c r="X108" s="203"/>
      <c r="Y108" s="203"/>
      <c r="Z108" s="203"/>
    </row>
    <row r="109" spans="1:26" ht="31.5">
      <c r="A109" s="340"/>
      <c r="B109" s="347" t="str">
        <f>HYPERLINK("https://www.unops.org/business-opportunities/vendor-sanctions","Proscribe Practices")</f>
        <v>Proscribe Practices</v>
      </c>
      <c r="C109" s="332" t="s">
        <v>153</v>
      </c>
      <c r="D109" s="329"/>
      <c r="E109" s="329"/>
      <c r="F109" s="329"/>
      <c r="G109" s="329"/>
      <c r="H109" s="329"/>
      <c r="I109" s="329"/>
      <c r="J109" s="329"/>
      <c r="K109" s="329"/>
      <c r="L109" s="329"/>
      <c r="M109" s="329"/>
      <c r="N109" s="329"/>
      <c r="O109" s="329"/>
      <c r="P109" s="329"/>
      <c r="Q109" s="329"/>
      <c r="R109" s="329"/>
      <c r="S109" s="329"/>
      <c r="T109" s="329"/>
      <c r="U109" s="329"/>
      <c r="V109" s="329"/>
      <c r="W109" s="329"/>
      <c r="X109" s="203"/>
      <c r="Y109" s="203"/>
      <c r="Z109" s="203"/>
    </row>
    <row r="110" spans="1:26" ht="15.75">
      <c r="A110" s="340"/>
      <c r="B110" s="345" t="s">
        <v>154</v>
      </c>
      <c r="C110" s="346" t="s">
        <v>155</v>
      </c>
      <c r="D110" s="329"/>
      <c r="E110" s="329"/>
      <c r="F110" s="329"/>
      <c r="G110" s="329"/>
      <c r="H110" s="329"/>
      <c r="I110" s="329"/>
      <c r="J110" s="329"/>
      <c r="K110" s="329"/>
      <c r="L110" s="329"/>
      <c r="M110" s="329"/>
      <c r="N110" s="329"/>
      <c r="O110" s="329"/>
      <c r="P110" s="329"/>
      <c r="Q110" s="329"/>
      <c r="R110" s="329"/>
      <c r="S110" s="329"/>
      <c r="T110" s="329"/>
      <c r="U110" s="329"/>
      <c r="V110" s="329"/>
      <c r="W110" s="329"/>
      <c r="X110" s="203"/>
      <c r="Y110" s="203"/>
      <c r="Z110" s="203"/>
    </row>
    <row r="111" spans="1:26" ht="47.25">
      <c r="A111" s="340"/>
      <c r="B111" s="348" t="s">
        <v>156</v>
      </c>
      <c r="C111" s="346" t="s">
        <v>157</v>
      </c>
      <c r="D111" s="329"/>
      <c r="E111" s="329"/>
      <c r="F111" s="329"/>
      <c r="G111" s="329"/>
      <c r="H111" s="329"/>
      <c r="I111" s="329"/>
      <c r="J111" s="329"/>
      <c r="K111" s="329"/>
      <c r="L111" s="329"/>
      <c r="M111" s="329"/>
      <c r="N111" s="329"/>
      <c r="O111" s="329"/>
      <c r="P111" s="329"/>
      <c r="Q111" s="329"/>
      <c r="R111" s="329"/>
      <c r="S111" s="329"/>
      <c r="T111" s="329"/>
      <c r="U111" s="329"/>
      <c r="V111" s="329"/>
      <c r="W111" s="329"/>
      <c r="X111" s="203"/>
      <c r="Y111" s="203"/>
      <c r="Z111" s="203"/>
    </row>
    <row r="112" spans="1:26" ht="31.5">
      <c r="A112" s="340"/>
      <c r="B112" s="345" t="s">
        <v>158</v>
      </c>
      <c r="C112" s="346" t="s">
        <v>159</v>
      </c>
      <c r="D112" s="329"/>
      <c r="E112" s="329"/>
      <c r="F112" s="329"/>
      <c r="G112" s="329"/>
      <c r="H112" s="329"/>
      <c r="I112" s="329"/>
      <c r="J112" s="329"/>
      <c r="K112" s="329"/>
      <c r="L112" s="329"/>
      <c r="M112" s="329"/>
      <c r="N112" s="329"/>
      <c r="O112" s="329"/>
      <c r="P112" s="329"/>
      <c r="Q112" s="329"/>
      <c r="R112" s="329"/>
      <c r="S112" s="329"/>
      <c r="T112" s="329"/>
      <c r="U112" s="329"/>
      <c r="V112" s="329"/>
      <c r="W112" s="329"/>
      <c r="X112" s="203"/>
      <c r="Y112" s="203"/>
      <c r="Z112" s="203"/>
    </row>
    <row r="113" spans="1:26" ht="15.75">
      <c r="A113" s="340"/>
      <c r="B113" s="345" t="s">
        <v>160</v>
      </c>
      <c r="C113" s="332" t="s">
        <v>161</v>
      </c>
      <c r="D113" s="329"/>
      <c r="E113" s="329"/>
      <c r="F113" s="329"/>
      <c r="G113" s="329"/>
      <c r="H113" s="329"/>
      <c r="I113" s="329"/>
      <c r="J113" s="329"/>
      <c r="K113" s="329"/>
      <c r="L113" s="329"/>
      <c r="M113" s="329"/>
      <c r="N113" s="329"/>
      <c r="O113" s="329"/>
      <c r="P113" s="329"/>
      <c r="Q113" s="329"/>
      <c r="R113" s="329"/>
      <c r="S113" s="329"/>
      <c r="T113" s="329"/>
      <c r="U113" s="329"/>
      <c r="V113" s="329"/>
      <c r="W113" s="329"/>
      <c r="X113" s="203"/>
      <c r="Y113" s="203"/>
      <c r="Z113" s="203"/>
    </row>
    <row r="114" spans="1:26" ht="31.5">
      <c r="A114" s="340"/>
      <c r="B114" s="347" t="str">
        <f>HYPERLINK("https://sustainabledevelopment.un.org/?menu=1300","SDG")</f>
        <v>SDG</v>
      </c>
      <c r="C114" s="332" t="s">
        <v>162</v>
      </c>
      <c r="D114" s="329"/>
      <c r="E114" s="329"/>
      <c r="F114" s="329"/>
      <c r="G114" s="329"/>
      <c r="H114" s="329"/>
      <c r="I114" s="329"/>
      <c r="J114" s="329"/>
      <c r="K114" s="329"/>
      <c r="L114" s="329"/>
      <c r="M114" s="329"/>
      <c r="N114" s="329"/>
      <c r="O114" s="329"/>
      <c r="P114" s="329"/>
      <c r="Q114" s="329"/>
      <c r="R114" s="329"/>
      <c r="S114" s="329"/>
      <c r="T114" s="329"/>
      <c r="U114" s="329"/>
      <c r="V114" s="329"/>
      <c r="W114" s="329"/>
      <c r="X114" s="203"/>
      <c r="Y114" s="203"/>
      <c r="Z114" s="203"/>
    </row>
    <row r="115" spans="1:26" ht="47.25">
      <c r="A115" s="340"/>
      <c r="B115" s="345" t="s">
        <v>163</v>
      </c>
      <c r="C115" s="346" t="s">
        <v>164</v>
      </c>
      <c r="D115" s="329"/>
      <c r="E115" s="329"/>
      <c r="F115" s="329"/>
      <c r="G115" s="329"/>
      <c r="H115" s="329"/>
      <c r="I115" s="329"/>
      <c r="J115" s="329"/>
      <c r="K115" s="329"/>
      <c r="L115" s="329"/>
      <c r="M115" s="329"/>
      <c r="N115" s="329"/>
      <c r="O115" s="329"/>
      <c r="P115" s="329"/>
      <c r="Q115" s="329"/>
      <c r="R115" s="329"/>
      <c r="S115" s="329"/>
      <c r="T115" s="329"/>
      <c r="U115" s="329"/>
      <c r="V115" s="329"/>
      <c r="W115" s="329"/>
      <c r="X115" s="203"/>
      <c r="Y115" s="203"/>
      <c r="Z115" s="203"/>
    </row>
    <row r="116" spans="1:26" ht="63">
      <c r="A116" s="340"/>
      <c r="B116" s="345" t="s">
        <v>165</v>
      </c>
      <c r="C116" s="346" t="s">
        <v>166</v>
      </c>
      <c r="D116" s="329"/>
      <c r="E116" s="329"/>
      <c r="F116" s="329"/>
      <c r="G116" s="329"/>
      <c r="H116" s="329"/>
      <c r="I116" s="329"/>
      <c r="J116" s="329"/>
      <c r="K116" s="329"/>
      <c r="L116" s="329"/>
      <c r="M116" s="329"/>
      <c r="N116" s="329"/>
      <c r="O116" s="329"/>
      <c r="P116" s="329"/>
      <c r="Q116" s="329"/>
      <c r="R116" s="329"/>
      <c r="S116" s="329"/>
      <c r="T116" s="329"/>
      <c r="U116" s="329"/>
      <c r="V116" s="329"/>
      <c r="W116" s="329"/>
      <c r="X116" s="203"/>
      <c r="Y116" s="203"/>
      <c r="Z116" s="203"/>
    </row>
    <row r="117" spans="1:26" ht="15.75">
      <c r="A117" s="340"/>
      <c r="B117" s="347" t="str">
        <f>HYPERLINK("https://www.unglobalcompact.org","UN Global Compact (UNGC)")</f>
        <v>UN Global Compact (UNGC)</v>
      </c>
      <c r="C117" s="346" t="s">
        <v>167</v>
      </c>
      <c r="D117" s="329"/>
      <c r="E117" s="329"/>
      <c r="F117" s="329"/>
      <c r="G117" s="329"/>
      <c r="H117" s="329"/>
      <c r="I117" s="329"/>
      <c r="J117" s="329"/>
      <c r="K117" s="329"/>
      <c r="L117" s="329"/>
      <c r="M117" s="329"/>
      <c r="N117" s="329"/>
      <c r="O117" s="329"/>
      <c r="P117" s="329"/>
      <c r="Q117" s="329"/>
      <c r="R117" s="329"/>
      <c r="S117" s="329"/>
      <c r="T117" s="329"/>
      <c r="U117" s="329"/>
      <c r="V117" s="329"/>
      <c r="W117" s="329"/>
      <c r="X117" s="203"/>
      <c r="Y117" s="203"/>
      <c r="Z117" s="203"/>
    </row>
    <row r="118" spans="1:26" ht="31.5">
      <c r="A118" s="340"/>
      <c r="B118" s="347" t="str">
        <f>HYPERLINK("https://www.ohchr.org/Documents/Publications/GuidingPrinciplesBusinessHR_EN.pdf ","UN Guiding Principles for Business and Human Rights (UNGP)")</f>
        <v>UN Guiding Principles for Business and Human Rights (UNGP)</v>
      </c>
      <c r="C118" s="346" t="s">
        <v>168</v>
      </c>
      <c r="D118" s="329"/>
      <c r="E118" s="329"/>
      <c r="F118" s="329"/>
      <c r="G118" s="329"/>
      <c r="H118" s="329"/>
      <c r="I118" s="329"/>
      <c r="J118" s="329"/>
      <c r="K118" s="329"/>
      <c r="L118" s="329"/>
      <c r="M118" s="329"/>
      <c r="N118" s="329"/>
      <c r="O118" s="329"/>
      <c r="P118" s="329"/>
      <c r="Q118" s="329"/>
      <c r="R118" s="329"/>
      <c r="S118" s="329"/>
      <c r="T118" s="329"/>
      <c r="U118" s="329"/>
      <c r="V118" s="329"/>
      <c r="W118" s="329"/>
      <c r="X118" s="203"/>
      <c r="Y118" s="203"/>
      <c r="Z118" s="203"/>
    </row>
    <row r="119" spans="1:26" ht="31.5">
      <c r="A119" s="329"/>
      <c r="B119" s="347" t="str">
        <f>HYPERLINK("https://www.unops.org/business-opportunities/vendor-sanctions","UN Ineligibility List")</f>
        <v>UN Ineligibility List</v>
      </c>
      <c r="C119" s="332" t="s">
        <v>169</v>
      </c>
      <c r="D119" s="329"/>
      <c r="E119" s="329"/>
      <c r="F119" s="329"/>
      <c r="G119" s="329"/>
      <c r="H119" s="329"/>
      <c r="I119" s="329"/>
      <c r="J119" s="329"/>
      <c r="K119" s="329"/>
      <c r="L119" s="329"/>
      <c r="M119" s="329"/>
      <c r="N119" s="329"/>
      <c r="O119" s="329"/>
      <c r="P119" s="329"/>
      <c r="Q119" s="329"/>
      <c r="R119" s="329"/>
      <c r="S119" s="329"/>
      <c r="T119" s="329"/>
      <c r="U119" s="329"/>
      <c r="V119" s="329"/>
      <c r="W119" s="329"/>
      <c r="X119" s="203"/>
      <c r="Y119" s="203"/>
      <c r="Z119" s="203"/>
    </row>
    <row r="120" spans="1:26" ht="31.5">
      <c r="A120" s="340"/>
      <c r="B120" s="347" t="str">
        <f>HYPERLINK("https://www.un.org/Depts/ptd/sites/www.un.org.Depts.ptd/files/files/attachment/page/pdf/unscc/conduct_english.pdf","UN Supplier Code of Conduct (UNSCC)")</f>
        <v>UN Supplier Code of Conduct (UNSCC)</v>
      </c>
      <c r="C120" s="332" t="s">
        <v>170</v>
      </c>
      <c r="D120" s="329"/>
      <c r="E120" s="329"/>
      <c r="F120" s="329"/>
      <c r="G120" s="329"/>
      <c r="H120" s="329"/>
      <c r="I120" s="329"/>
      <c r="J120" s="329"/>
      <c r="K120" s="329"/>
      <c r="L120" s="329"/>
      <c r="M120" s="329"/>
      <c r="N120" s="329"/>
      <c r="O120" s="329"/>
      <c r="P120" s="329"/>
      <c r="Q120" s="329"/>
      <c r="R120" s="329"/>
      <c r="S120" s="329"/>
      <c r="T120" s="329"/>
      <c r="U120" s="329"/>
      <c r="V120" s="329"/>
      <c r="W120" s="329"/>
      <c r="X120" s="203"/>
      <c r="Y120" s="203"/>
      <c r="Z120" s="203"/>
    </row>
    <row r="121" spans="1:26" ht="31.5">
      <c r="A121" s="354"/>
      <c r="B121" s="345" t="s">
        <v>171</v>
      </c>
      <c r="C121" s="332" t="s">
        <v>172</v>
      </c>
      <c r="D121" s="329"/>
      <c r="E121" s="329"/>
      <c r="F121" s="329"/>
      <c r="G121" s="329"/>
      <c r="H121" s="329"/>
      <c r="I121" s="329"/>
      <c r="J121" s="329"/>
      <c r="K121" s="329"/>
      <c r="L121" s="329"/>
      <c r="M121" s="329"/>
      <c r="N121" s="329"/>
      <c r="O121" s="329"/>
      <c r="P121" s="329"/>
      <c r="Q121" s="329"/>
      <c r="R121" s="329"/>
      <c r="S121" s="329"/>
      <c r="T121" s="329"/>
      <c r="U121" s="329"/>
      <c r="V121" s="329"/>
      <c r="W121" s="329"/>
      <c r="X121" s="203"/>
      <c r="Y121" s="203"/>
      <c r="Z121" s="203"/>
    </row>
    <row r="122" spans="1:26" ht="15.75">
      <c r="A122" s="340"/>
      <c r="B122" s="203"/>
      <c r="C122" s="355"/>
      <c r="D122" s="329"/>
      <c r="E122" s="329"/>
      <c r="F122" s="329"/>
      <c r="G122" s="329"/>
      <c r="H122" s="329"/>
      <c r="I122" s="329"/>
      <c r="J122" s="329"/>
      <c r="K122" s="329"/>
      <c r="L122" s="329"/>
      <c r="M122" s="329"/>
      <c r="N122" s="329"/>
      <c r="O122" s="329"/>
      <c r="P122" s="329"/>
      <c r="Q122" s="329"/>
      <c r="R122" s="329"/>
      <c r="S122" s="329"/>
      <c r="T122" s="329"/>
      <c r="U122" s="329"/>
      <c r="V122" s="329"/>
      <c r="W122" s="329"/>
      <c r="X122" s="203"/>
      <c r="Y122" s="203"/>
      <c r="Z122" s="203"/>
    </row>
    <row r="123" spans="1:26" ht="15.75">
      <c r="A123" s="340"/>
      <c r="B123" s="203"/>
      <c r="C123" s="203"/>
      <c r="D123" s="329"/>
      <c r="E123" s="329"/>
      <c r="F123" s="329"/>
      <c r="G123" s="329"/>
      <c r="H123" s="329"/>
      <c r="I123" s="329"/>
      <c r="J123" s="329"/>
      <c r="K123" s="329"/>
      <c r="L123" s="329"/>
      <c r="M123" s="329"/>
      <c r="N123" s="329"/>
      <c r="O123" s="329"/>
      <c r="P123" s="329"/>
      <c r="Q123" s="329"/>
      <c r="R123" s="329"/>
      <c r="S123" s="329"/>
      <c r="T123" s="329"/>
      <c r="U123" s="329"/>
      <c r="V123" s="329"/>
      <c r="W123" s="329"/>
      <c r="X123" s="203"/>
      <c r="Y123" s="203"/>
      <c r="Z123" s="203"/>
    </row>
    <row r="124" spans="1:26" ht="15.75">
      <c r="A124" s="340"/>
      <c r="B124" s="340"/>
      <c r="C124" s="340"/>
      <c r="D124" s="329"/>
      <c r="E124" s="329"/>
      <c r="F124" s="329"/>
      <c r="G124" s="329"/>
      <c r="H124" s="329"/>
      <c r="I124" s="329"/>
      <c r="J124" s="329"/>
      <c r="K124" s="329"/>
      <c r="L124" s="329"/>
      <c r="M124" s="329"/>
      <c r="N124" s="329"/>
      <c r="O124" s="329"/>
      <c r="P124" s="329"/>
      <c r="Q124" s="329"/>
      <c r="R124" s="329"/>
      <c r="S124" s="329"/>
      <c r="T124" s="329"/>
      <c r="U124" s="329"/>
      <c r="V124" s="329"/>
      <c r="W124" s="329"/>
      <c r="X124" s="203"/>
      <c r="Y124" s="203"/>
      <c r="Z124" s="203"/>
    </row>
    <row r="125" spans="1:26">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c r="W125" s="203"/>
      <c r="X125" s="203"/>
      <c r="Y125" s="203"/>
      <c r="Z125" s="203"/>
    </row>
    <row r="126" spans="1:26">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c r="W126" s="203"/>
      <c r="X126" s="203"/>
      <c r="Y126" s="203"/>
      <c r="Z126" s="203"/>
    </row>
    <row r="127" spans="1:26">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c r="W127" s="203"/>
      <c r="X127" s="203"/>
      <c r="Y127" s="203"/>
      <c r="Z127" s="203"/>
    </row>
    <row r="128" spans="1:26">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c r="W128" s="203"/>
      <c r="X128" s="203"/>
      <c r="Y128" s="203"/>
      <c r="Z128" s="203"/>
    </row>
    <row r="129" spans="1:26">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c r="W129" s="203"/>
      <c r="X129" s="203"/>
      <c r="Y129" s="203"/>
      <c r="Z129" s="203"/>
    </row>
    <row r="130" spans="1:26">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c r="W130" s="203"/>
      <c r="X130" s="203"/>
      <c r="Y130" s="203"/>
      <c r="Z130" s="203"/>
    </row>
    <row r="131" spans="1:26">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c r="W131" s="203"/>
      <c r="X131" s="203"/>
      <c r="Y131" s="203"/>
      <c r="Z131" s="203"/>
    </row>
    <row r="132" spans="1:26">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c r="W132" s="203"/>
      <c r="X132" s="203"/>
      <c r="Y132" s="203"/>
      <c r="Z132" s="203"/>
    </row>
    <row r="133" spans="1:26">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c r="W133" s="203"/>
      <c r="X133" s="203"/>
      <c r="Y133" s="203"/>
      <c r="Z133" s="203"/>
    </row>
    <row r="134" spans="1:26">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c r="W134" s="203"/>
      <c r="X134" s="203"/>
      <c r="Y134" s="203"/>
      <c r="Z134" s="203"/>
    </row>
    <row r="135" spans="1:26">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c r="W135" s="203"/>
      <c r="X135" s="203"/>
      <c r="Y135" s="203"/>
      <c r="Z135" s="203"/>
    </row>
    <row r="136" spans="1:26">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c r="W136" s="203"/>
      <c r="X136" s="203"/>
      <c r="Y136" s="203"/>
      <c r="Z136" s="203"/>
    </row>
    <row r="137" spans="1:26">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c r="W137" s="203"/>
      <c r="X137" s="203"/>
      <c r="Y137" s="203"/>
      <c r="Z137" s="203"/>
    </row>
    <row r="138" spans="1:26">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c r="W138" s="203"/>
      <c r="X138" s="203"/>
      <c r="Y138" s="203"/>
      <c r="Z138" s="203"/>
    </row>
    <row r="139" spans="1:26">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c r="X139" s="203"/>
      <c r="Y139" s="203"/>
      <c r="Z139" s="203"/>
    </row>
    <row r="140" spans="1:26">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c r="W140" s="203"/>
      <c r="X140" s="203"/>
      <c r="Y140" s="203"/>
      <c r="Z140" s="203"/>
    </row>
    <row r="141" spans="1:26">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c r="W141" s="203"/>
      <c r="X141" s="203"/>
      <c r="Y141" s="203"/>
      <c r="Z141" s="203"/>
    </row>
    <row r="142" spans="1:26">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c r="W142" s="203"/>
      <c r="X142" s="203"/>
      <c r="Y142" s="203"/>
      <c r="Z142" s="203"/>
    </row>
    <row r="143" spans="1:26">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c r="W143" s="203"/>
      <c r="X143" s="203"/>
      <c r="Y143" s="203"/>
      <c r="Z143" s="203"/>
    </row>
    <row r="144" spans="1:26">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c r="W144" s="203"/>
      <c r="X144" s="203"/>
      <c r="Y144" s="203"/>
      <c r="Z144" s="203"/>
    </row>
    <row r="145" spans="1:26">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row>
    <row r="146" spans="1:26">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c r="W146" s="203"/>
      <c r="X146" s="203"/>
      <c r="Y146" s="203"/>
      <c r="Z146" s="203"/>
    </row>
    <row r="147" spans="1:26">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c r="W147" s="203"/>
      <c r="X147" s="203"/>
      <c r="Y147" s="203"/>
      <c r="Z147" s="203"/>
    </row>
    <row r="148" spans="1:26">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c r="W148" s="203"/>
      <c r="X148" s="203"/>
      <c r="Y148" s="203"/>
      <c r="Z148" s="203"/>
    </row>
    <row r="149" spans="1:26">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c r="W149" s="203"/>
      <c r="X149" s="203"/>
      <c r="Y149" s="203"/>
      <c r="Z149" s="203"/>
    </row>
    <row r="150" spans="1:26">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c r="W150" s="203"/>
      <c r="X150" s="203"/>
      <c r="Y150" s="203"/>
      <c r="Z150" s="203"/>
    </row>
    <row r="151" spans="1:26">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c r="W151" s="203"/>
      <c r="X151" s="203"/>
      <c r="Y151" s="203"/>
      <c r="Z151" s="203"/>
    </row>
    <row r="152" spans="1:26">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c r="W152" s="203"/>
      <c r="X152" s="203"/>
      <c r="Y152" s="203"/>
      <c r="Z152" s="203"/>
    </row>
    <row r="153" spans="1:26">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c r="W153" s="203"/>
      <c r="X153" s="203"/>
      <c r="Y153" s="203"/>
      <c r="Z153" s="203"/>
    </row>
    <row r="154" spans="1:26">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c r="W154" s="203"/>
      <c r="X154" s="203"/>
      <c r="Y154" s="203"/>
      <c r="Z154" s="203"/>
    </row>
    <row r="155" spans="1:26">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c r="W155" s="203"/>
      <c r="X155" s="203"/>
      <c r="Y155" s="203"/>
      <c r="Z155" s="203"/>
    </row>
    <row r="156" spans="1:26">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c r="W156" s="203"/>
      <c r="X156" s="203"/>
      <c r="Y156" s="203"/>
      <c r="Z156" s="203"/>
    </row>
    <row r="157" spans="1:26">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c r="W157" s="203"/>
      <c r="X157" s="203"/>
      <c r="Y157" s="203"/>
      <c r="Z157" s="203"/>
    </row>
    <row r="158" spans="1:26">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c r="W158" s="203"/>
      <c r="X158" s="203"/>
      <c r="Y158" s="203"/>
      <c r="Z158" s="203"/>
    </row>
    <row r="159" spans="1:26">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c r="W159" s="203"/>
      <c r="X159" s="203"/>
      <c r="Y159" s="203"/>
      <c r="Z159" s="203"/>
    </row>
    <row r="160" spans="1:26">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c r="W160" s="203"/>
      <c r="X160" s="203"/>
      <c r="Y160" s="203"/>
      <c r="Z160" s="203"/>
    </row>
    <row r="161" spans="1:26">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c r="W161" s="203"/>
      <c r="X161" s="203"/>
      <c r="Y161" s="203"/>
      <c r="Z161" s="203"/>
    </row>
    <row r="162" spans="1:26">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c r="W162" s="203"/>
      <c r="X162" s="203"/>
      <c r="Y162" s="203"/>
      <c r="Z162" s="203"/>
    </row>
    <row r="163" spans="1:26">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c r="W163" s="203"/>
      <c r="X163" s="203"/>
      <c r="Y163" s="203"/>
      <c r="Z163" s="203"/>
    </row>
    <row r="164" spans="1:26">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c r="W164" s="203"/>
      <c r="X164" s="203"/>
      <c r="Y164" s="203"/>
      <c r="Z164" s="203"/>
    </row>
    <row r="165" spans="1:26">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c r="W165" s="203"/>
      <c r="X165" s="203"/>
      <c r="Y165" s="203"/>
      <c r="Z165" s="203"/>
    </row>
    <row r="166" spans="1:26">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c r="W166" s="203"/>
      <c r="X166" s="203"/>
      <c r="Y166" s="203"/>
      <c r="Z166" s="203"/>
    </row>
    <row r="167" spans="1:26">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c r="W167" s="203"/>
      <c r="X167" s="203"/>
      <c r="Y167" s="203"/>
      <c r="Z167" s="203"/>
    </row>
    <row r="168" spans="1:26">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c r="W168" s="203"/>
      <c r="X168" s="203"/>
      <c r="Y168" s="203"/>
      <c r="Z168" s="203"/>
    </row>
    <row r="169" spans="1:26">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c r="W169" s="203"/>
      <c r="X169" s="203"/>
      <c r="Y169" s="203"/>
      <c r="Z169" s="203"/>
    </row>
    <row r="170" spans="1:26">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c r="W170" s="203"/>
      <c r="X170" s="203"/>
      <c r="Y170" s="203"/>
      <c r="Z170" s="203"/>
    </row>
    <row r="171" spans="1:26">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c r="W171" s="203"/>
      <c r="X171" s="203"/>
      <c r="Y171" s="203"/>
      <c r="Z171" s="203"/>
    </row>
    <row r="172" spans="1:26">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c r="W172" s="203"/>
      <c r="X172" s="203"/>
      <c r="Y172" s="203"/>
      <c r="Z172" s="203"/>
    </row>
    <row r="173" spans="1:26">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c r="W173" s="203"/>
      <c r="X173" s="203"/>
      <c r="Y173" s="203"/>
      <c r="Z173" s="203"/>
    </row>
    <row r="174" spans="1:26">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c r="W174" s="203"/>
      <c r="X174" s="203"/>
      <c r="Y174" s="203"/>
      <c r="Z174" s="203"/>
    </row>
    <row r="175" spans="1:26">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c r="W175" s="203"/>
      <c r="X175" s="203"/>
      <c r="Y175" s="203"/>
      <c r="Z175" s="203"/>
    </row>
    <row r="176" spans="1:26">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c r="W176" s="203"/>
      <c r="X176" s="203"/>
      <c r="Y176" s="203"/>
      <c r="Z176" s="203"/>
    </row>
    <row r="177" spans="1:26">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c r="W177" s="203"/>
      <c r="X177" s="203"/>
      <c r="Y177" s="203"/>
      <c r="Z177" s="203"/>
    </row>
    <row r="178" spans="1:26">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c r="W178" s="203"/>
      <c r="X178" s="203"/>
      <c r="Y178" s="203"/>
      <c r="Z178" s="203"/>
    </row>
    <row r="179" spans="1:26">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c r="W179" s="203"/>
      <c r="X179" s="203"/>
      <c r="Y179" s="203"/>
      <c r="Z179" s="203"/>
    </row>
    <row r="180" spans="1:26">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c r="W180" s="203"/>
      <c r="X180" s="203"/>
      <c r="Y180" s="203"/>
      <c r="Z180" s="203"/>
    </row>
    <row r="181" spans="1:26">
      <c r="A181" s="203"/>
      <c r="B181" s="203"/>
      <c r="C181" s="203"/>
      <c r="D181" s="203"/>
      <c r="E181" s="203"/>
      <c r="F181" s="203"/>
      <c r="G181" s="203"/>
      <c r="H181" s="203"/>
      <c r="I181" s="203"/>
      <c r="J181" s="203"/>
      <c r="K181" s="203"/>
      <c r="L181" s="203"/>
      <c r="M181" s="203"/>
      <c r="N181" s="203"/>
      <c r="O181" s="203"/>
      <c r="P181" s="203"/>
      <c r="Q181" s="203"/>
      <c r="R181" s="203"/>
      <c r="S181" s="203"/>
      <c r="T181" s="203"/>
      <c r="U181" s="203"/>
      <c r="V181" s="203"/>
      <c r="W181" s="203"/>
      <c r="X181" s="203"/>
      <c r="Y181" s="203"/>
      <c r="Z181" s="203"/>
    </row>
    <row r="182" spans="1:26">
      <c r="A182" s="203"/>
      <c r="B182" s="203"/>
      <c r="C182" s="203"/>
      <c r="D182" s="203"/>
      <c r="E182" s="203"/>
      <c r="F182" s="203"/>
      <c r="G182" s="203"/>
      <c r="H182" s="203"/>
      <c r="I182" s="203"/>
      <c r="J182" s="203"/>
      <c r="K182" s="203"/>
      <c r="L182" s="203"/>
      <c r="M182" s="203"/>
      <c r="N182" s="203"/>
      <c r="O182" s="203"/>
      <c r="P182" s="203"/>
      <c r="Q182" s="203"/>
      <c r="R182" s="203"/>
      <c r="S182" s="203"/>
      <c r="T182" s="203"/>
      <c r="U182" s="203"/>
      <c r="V182" s="203"/>
      <c r="W182" s="203"/>
      <c r="X182" s="203"/>
      <c r="Y182" s="203"/>
      <c r="Z182" s="203"/>
    </row>
    <row r="183" spans="1:26">
      <c r="A183" s="203"/>
      <c r="B183" s="203"/>
      <c r="C183" s="203"/>
      <c r="D183" s="203"/>
      <c r="E183" s="203"/>
      <c r="F183" s="203"/>
      <c r="G183" s="203"/>
      <c r="H183" s="203"/>
      <c r="I183" s="203"/>
      <c r="J183" s="203"/>
      <c r="K183" s="203"/>
      <c r="L183" s="203"/>
      <c r="M183" s="203"/>
      <c r="N183" s="203"/>
      <c r="O183" s="203"/>
      <c r="P183" s="203"/>
      <c r="Q183" s="203"/>
      <c r="R183" s="203"/>
      <c r="S183" s="203"/>
      <c r="T183" s="203"/>
      <c r="U183" s="203"/>
      <c r="V183" s="203"/>
      <c r="W183" s="203"/>
      <c r="X183" s="203"/>
      <c r="Y183" s="203"/>
      <c r="Z183" s="203"/>
    </row>
    <row r="184" spans="1:26">
      <c r="A184" s="203"/>
      <c r="B184" s="203"/>
      <c r="C184" s="203"/>
      <c r="D184" s="203"/>
      <c r="E184" s="203"/>
      <c r="F184" s="203"/>
      <c r="G184" s="203"/>
      <c r="H184" s="203"/>
      <c r="I184" s="203"/>
      <c r="J184" s="203"/>
      <c r="K184" s="203"/>
      <c r="L184" s="203"/>
      <c r="M184" s="203"/>
      <c r="N184" s="203"/>
      <c r="O184" s="203"/>
      <c r="P184" s="203"/>
      <c r="Q184" s="203"/>
      <c r="R184" s="203"/>
      <c r="S184" s="203"/>
      <c r="T184" s="203"/>
      <c r="U184" s="203"/>
      <c r="V184" s="203"/>
      <c r="W184" s="203"/>
      <c r="X184" s="203"/>
      <c r="Y184" s="203"/>
      <c r="Z184" s="203"/>
    </row>
    <row r="185" spans="1:26">
      <c r="A185" s="203"/>
      <c r="B185" s="203"/>
      <c r="C185" s="203"/>
      <c r="D185" s="203"/>
      <c r="E185" s="203"/>
      <c r="F185" s="203"/>
      <c r="G185" s="203"/>
      <c r="H185" s="203"/>
      <c r="I185" s="203"/>
      <c r="J185" s="203"/>
      <c r="K185" s="203"/>
      <c r="L185" s="203"/>
      <c r="M185" s="203"/>
      <c r="N185" s="203"/>
      <c r="O185" s="203"/>
      <c r="P185" s="203"/>
      <c r="Q185" s="203"/>
      <c r="R185" s="203"/>
      <c r="S185" s="203"/>
      <c r="T185" s="203"/>
      <c r="U185" s="203"/>
      <c r="V185" s="203"/>
      <c r="W185" s="203"/>
      <c r="X185" s="203"/>
      <c r="Y185" s="203"/>
      <c r="Z185" s="203"/>
    </row>
    <row r="186" spans="1:26">
      <c r="A186" s="203"/>
      <c r="B186" s="203"/>
      <c r="C186" s="203"/>
      <c r="D186" s="203"/>
      <c r="E186" s="203"/>
      <c r="F186" s="203"/>
      <c r="G186" s="203"/>
      <c r="H186" s="203"/>
      <c r="I186" s="203"/>
      <c r="J186" s="203"/>
      <c r="K186" s="203"/>
      <c r="L186" s="203"/>
      <c r="M186" s="203"/>
      <c r="N186" s="203"/>
      <c r="O186" s="203"/>
      <c r="P186" s="203"/>
      <c r="Q186" s="203"/>
      <c r="R186" s="203"/>
      <c r="S186" s="203"/>
      <c r="T186" s="203"/>
      <c r="U186" s="203"/>
      <c r="V186" s="203"/>
      <c r="W186" s="203"/>
      <c r="X186" s="203"/>
      <c r="Y186" s="203"/>
      <c r="Z186" s="203"/>
    </row>
    <row r="187" spans="1:26">
      <c r="A187" s="203"/>
      <c r="B187" s="203"/>
      <c r="C187" s="203"/>
      <c r="D187" s="203"/>
      <c r="E187" s="203"/>
      <c r="F187" s="203"/>
      <c r="G187" s="203"/>
      <c r="H187" s="203"/>
      <c r="I187" s="203"/>
      <c r="J187" s="203"/>
      <c r="K187" s="203"/>
      <c r="L187" s="203"/>
      <c r="M187" s="203"/>
      <c r="N187" s="203"/>
      <c r="O187" s="203"/>
      <c r="P187" s="203"/>
      <c r="Q187" s="203"/>
      <c r="R187" s="203"/>
      <c r="S187" s="203"/>
      <c r="T187" s="203"/>
      <c r="U187" s="203"/>
      <c r="V187" s="203"/>
      <c r="W187" s="203"/>
      <c r="X187" s="203"/>
      <c r="Y187" s="203"/>
      <c r="Z187" s="203"/>
    </row>
    <row r="188" spans="1:26">
      <c r="A188" s="203"/>
      <c r="B188" s="203"/>
      <c r="C188" s="203"/>
      <c r="D188" s="203"/>
      <c r="E188" s="203"/>
      <c r="F188" s="203"/>
      <c r="G188" s="203"/>
      <c r="H188" s="203"/>
      <c r="I188" s="203"/>
      <c r="J188" s="203"/>
      <c r="K188" s="203"/>
      <c r="L188" s="203"/>
      <c r="M188" s="203"/>
      <c r="N188" s="203"/>
      <c r="O188" s="203"/>
      <c r="P188" s="203"/>
      <c r="Q188" s="203"/>
      <c r="R188" s="203"/>
      <c r="S188" s="203"/>
      <c r="T188" s="203"/>
      <c r="U188" s="203"/>
      <c r="V188" s="203"/>
      <c r="W188" s="203"/>
      <c r="X188" s="203"/>
      <c r="Y188" s="203"/>
      <c r="Z188" s="203"/>
    </row>
    <row r="189" spans="1:26">
      <c r="A189" s="203"/>
      <c r="B189" s="203"/>
      <c r="C189" s="203"/>
      <c r="D189" s="203"/>
      <c r="E189" s="203"/>
      <c r="F189" s="203"/>
      <c r="G189" s="203"/>
      <c r="H189" s="203"/>
      <c r="I189" s="203"/>
      <c r="J189" s="203"/>
      <c r="K189" s="203"/>
      <c r="L189" s="203"/>
      <c r="M189" s="203"/>
      <c r="N189" s="203"/>
      <c r="O189" s="203"/>
      <c r="P189" s="203"/>
      <c r="Q189" s="203"/>
      <c r="R189" s="203"/>
      <c r="S189" s="203"/>
      <c r="T189" s="203"/>
      <c r="U189" s="203"/>
      <c r="V189" s="203"/>
      <c r="W189" s="203"/>
      <c r="X189" s="203"/>
      <c r="Y189" s="203"/>
      <c r="Z189" s="203"/>
    </row>
    <row r="190" spans="1:26">
      <c r="A190" s="203"/>
      <c r="B190" s="203"/>
      <c r="C190" s="203"/>
      <c r="D190" s="203"/>
      <c r="E190" s="203"/>
      <c r="F190" s="203"/>
      <c r="G190" s="203"/>
      <c r="H190" s="203"/>
      <c r="I190" s="203"/>
      <c r="J190" s="203"/>
      <c r="K190" s="203"/>
      <c r="L190" s="203"/>
      <c r="M190" s="203"/>
      <c r="N190" s="203"/>
      <c r="O190" s="203"/>
      <c r="P190" s="203"/>
      <c r="Q190" s="203"/>
      <c r="R190" s="203"/>
      <c r="S190" s="203"/>
      <c r="T190" s="203"/>
      <c r="U190" s="203"/>
      <c r="V190" s="203"/>
      <c r="W190" s="203"/>
      <c r="X190" s="203"/>
      <c r="Y190" s="203"/>
      <c r="Z190" s="203"/>
    </row>
    <row r="191" spans="1:26">
      <c r="A191" s="203"/>
      <c r="B191" s="203"/>
      <c r="C191" s="203"/>
      <c r="D191" s="203"/>
      <c r="E191" s="203"/>
      <c r="F191" s="203"/>
      <c r="G191" s="203"/>
      <c r="H191" s="203"/>
      <c r="I191" s="203"/>
      <c r="J191" s="203"/>
      <c r="K191" s="203"/>
      <c r="L191" s="203"/>
      <c r="M191" s="203"/>
      <c r="N191" s="203"/>
      <c r="O191" s="203"/>
      <c r="P191" s="203"/>
      <c r="Q191" s="203"/>
      <c r="R191" s="203"/>
      <c r="S191" s="203"/>
      <c r="T191" s="203"/>
      <c r="U191" s="203"/>
      <c r="V191" s="203"/>
      <c r="W191" s="203"/>
      <c r="X191" s="203"/>
      <c r="Y191" s="203"/>
      <c r="Z191" s="203"/>
    </row>
    <row r="192" spans="1:26">
      <c r="A192" s="203"/>
      <c r="B192" s="203"/>
      <c r="C192" s="203"/>
      <c r="D192" s="203"/>
      <c r="E192" s="203"/>
      <c r="F192" s="203"/>
      <c r="G192" s="203"/>
      <c r="H192" s="203"/>
      <c r="I192" s="203"/>
      <c r="J192" s="203"/>
      <c r="K192" s="203"/>
      <c r="L192" s="203"/>
      <c r="M192" s="203"/>
      <c r="N192" s="203"/>
      <c r="O192" s="203"/>
      <c r="P192" s="203"/>
      <c r="Q192" s="203"/>
      <c r="R192" s="203"/>
      <c r="S192" s="203"/>
      <c r="T192" s="203"/>
      <c r="U192" s="203"/>
      <c r="V192" s="203"/>
      <c r="W192" s="203"/>
      <c r="X192" s="203"/>
      <c r="Y192" s="203"/>
      <c r="Z192" s="203"/>
    </row>
    <row r="193" spans="1:26">
      <c r="A193" s="203"/>
      <c r="B193" s="203"/>
      <c r="C193" s="203"/>
      <c r="D193" s="203"/>
      <c r="E193" s="203"/>
      <c r="F193" s="203"/>
      <c r="G193" s="203"/>
      <c r="H193" s="203"/>
      <c r="I193" s="203"/>
      <c r="J193" s="203"/>
      <c r="K193" s="203"/>
      <c r="L193" s="203"/>
      <c r="M193" s="203"/>
      <c r="N193" s="203"/>
      <c r="O193" s="203"/>
      <c r="P193" s="203"/>
      <c r="Q193" s="203"/>
      <c r="R193" s="203"/>
      <c r="S193" s="203"/>
      <c r="T193" s="203"/>
      <c r="U193" s="203"/>
      <c r="V193" s="203"/>
      <c r="W193" s="203"/>
      <c r="X193" s="203"/>
      <c r="Y193" s="203"/>
      <c r="Z193" s="203"/>
    </row>
    <row r="194" spans="1:26">
      <c r="A194" s="203"/>
      <c r="B194" s="203"/>
      <c r="C194" s="203"/>
      <c r="D194" s="203"/>
      <c r="E194" s="203"/>
      <c r="F194" s="203"/>
      <c r="G194" s="203"/>
      <c r="H194" s="203"/>
      <c r="I194" s="203"/>
      <c r="J194" s="203"/>
      <c r="K194" s="203"/>
      <c r="L194" s="203"/>
      <c r="M194" s="203"/>
      <c r="N194" s="203"/>
      <c r="O194" s="203"/>
      <c r="P194" s="203"/>
      <c r="Q194" s="203"/>
      <c r="R194" s="203"/>
      <c r="S194" s="203"/>
      <c r="T194" s="203"/>
      <c r="U194" s="203"/>
      <c r="V194" s="203"/>
      <c r="W194" s="203"/>
      <c r="X194" s="203"/>
      <c r="Y194" s="203"/>
      <c r="Z194" s="203"/>
    </row>
    <row r="195" spans="1:26">
      <c r="A195" s="203"/>
      <c r="B195" s="203"/>
      <c r="C195" s="203"/>
      <c r="D195" s="203"/>
      <c r="E195" s="203"/>
      <c r="F195" s="203"/>
      <c r="G195" s="203"/>
      <c r="H195" s="203"/>
      <c r="I195" s="203"/>
      <c r="J195" s="203"/>
      <c r="K195" s="203"/>
      <c r="L195" s="203"/>
      <c r="M195" s="203"/>
      <c r="N195" s="203"/>
      <c r="O195" s="203"/>
      <c r="P195" s="203"/>
      <c r="Q195" s="203"/>
      <c r="R195" s="203"/>
      <c r="S195" s="203"/>
      <c r="T195" s="203"/>
      <c r="U195" s="203"/>
      <c r="V195" s="203"/>
      <c r="W195" s="203"/>
      <c r="X195" s="203"/>
      <c r="Y195" s="203"/>
      <c r="Z195" s="203"/>
    </row>
    <row r="196" spans="1:26">
      <c r="A196" s="203"/>
      <c r="B196" s="203"/>
      <c r="C196" s="203"/>
      <c r="D196" s="203"/>
      <c r="E196" s="203"/>
      <c r="F196" s="203"/>
      <c r="G196" s="203"/>
      <c r="H196" s="203"/>
      <c r="I196" s="203"/>
      <c r="J196" s="203"/>
      <c r="K196" s="203"/>
      <c r="L196" s="203"/>
      <c r="M196" s="203"/>
      <c r="N196" s="203"/>
      <c r="O196" s="203"/>
      <c r="P196" s="203"/>
      <c r="Q196" s="203"/>
      <c r="R196" s="203"/>
      <c r="S196" s="203"/>
      <c r="T196" s="203"/>
      <c r="U196" s="203"/>
      <c r="V196" s="203"/>
      <c r="W196" s="203"/>
      <c r="X196" s="203"/>
      <c r="Y196" s="203"/>
      <c r="Z196" s="203"/>
    </row>
    <row r="197" spans="1:26">
      <c r="A197" s="203"/>
      <c r="B197" s="203"/>
      <c r="C197" s="203"/>
      <c r="D197" s="203"/>
      <c r="E197" s="203"/>
      <c r="F197" s="203"/>
      <c r="G197" s="203"/>
      <c r="H197" s="203"/>
      <c r="I197" s="203"/>
      <c r="J197" s="203"/>
      <c r="K197" s="203"/>
      <c r="L197" s="203"/>
      <c r="M197" s="203"/>
      <c r="N197" s="203"/>
      <c r="O197" s="203"/>
      <c r="P197" s="203"/>
      <c r="Q197" s="203"/>
      <c r="R197" s="203"/>
      <c r="S197" s="203"/>
      <c r="T197" s="203"/>
      <c r="U197" s="203"/>
      <c r="V197" s="203"/>
      <c r="W197" s="203"/>
      <c r="X197" s="203"/>
      <c r="Y197" s="203"/>
      <c r="Z197" s="203"/>
    </row>
    <row r="198" spans="1:26">
      <c r="A198" s="203"/>
      <c r="B198" s="203"/>
      <c r="C198" s="203"/>
      <c r="D198" s="203"/>
      <c r="E198" s="203"/>
      <c r="F198" s="203"/>
      <c r="G198" s="203"/>
      <c r="H198" s="203"/>
      <c r="I198" s="203"/>
      <c r="J198" s="203"/>
      <c r="K198" s="203"/>
      <c r="L198" s="203"/>
      <c r="M198" s="203"/>
      <c r="N198" s="203"/>
      <c r="O198" s="203"/>
      <c r="P198" s="203"/>
      <c r="Q198" s="203"/>
      <c r="R198" s="203"/>
      <c r="S198" s="203"/>
      <c r="T198" s="203"/>
      <c r="U198" s="203"/>
      <c r="V198" s="203"/>
      <c r="W198" s="203"/>
      <c r="X198" s="203"/>
      <c r="Y198" s="203"/>
      <c r="Z198" s="203"/>
    </row>
    <row r="199" spans="1:26">
      <c r="A199" s="203"/>
      <c r="B199" s="203"/>
      <c r="C199" s="203"/>
      <c r="D199" s="203"/>
      <c r="E199" s="203"/>
      <c r="F199" s="203"/>
      <c r="G199" s="203"/>
      <c r="H199" s="203"/>
      <c r="I199" s="203"/>
      <c r="J199" s="203"/>
      <c r="K199" s="203"/>
      <c r="L199" s="203"/>
      <c r="M199" s="203"/>
      <c r="N199" s="203"/>
      <c r="O199" s="203"/>
      <c r="P199" s="203"/>
      <c r="Q199" s="203"/>
      <c r="R199" s="203"/>
      <c r="S199" s="203"/>
      <c r="T199" s="203"/>
      <c r="U199" s="203"/>
      <c r="V199" s="203"/>
      <c r="W199" s="203"/>
      <c r="X199" s="203"/>
      <c r="Y199" s="203"/>
      <c r="Z199" s="203"/>
    </row>
    <row r="200" spans="1:26">
      <c r="A200" s="203"/>
      <c r="B200" s="203"/>
      <c r="C200" s="203"/>
      <c r="D200" s="203"/>
      <c r="E200" s="203"/>
      <c r="F200" s="203"/>
      <c r="G200" s="203"/>
      <c r="H200" s="203"/>
      <c r="I200" s="203"/>
      <c r="J200" s="203"/>
      <c r="K200" s="203"/>
      <c r="L200" s="203"/>
      <c r="M200" s="203"/>
      <c r="N200" s="203"/>
      <c r="O200" s="203"/>
      <c r="P200" s="203"/>
      <c r="Q200" s="203"/>
      <c r="R200" s="203"/>
      <c r="S200" s="203"/>
      <c r="T200" s="203"/>
      <c r="U200" s="203"/>
      <c r="V200" s="203"/>
      <c r="W200" s="203"/>
      <c r="X200" s="203"/>
      <c r="Y200" s="203"/>
      <c r="Z200" s="203"/>
    </row>
    <row r="201" spans="1:26">
      <c r="A201" s="203"/>
      <c r="B201" s="203"/>
      <c r="C201" s="203"/>
      <c r="D201" s="203"/>
      <c r="E201" s="203"/>
      <c r="F201" s="203"/>
      <c r="G201" s="203"/>
      <c r="H201" s="203"/>
      <c r="I201" s="203"/>
      <c r="J201" s="203"/>
      <c r="K201" s="203"/>
      <c r="L201" s="203"/>
      <c r="M201" s="203"/>
      <c r="N201" s="203"/>
      <c r="O201" s="203"/>
      <c r="P201" s="203"/>
      <c r="Q201" s="203"/>
      <c r="R201" s="203"/>
      <c r="S201" s="203"/>
      <c r="T201" s="203"/>
      <c r="U201" s="203"/>
      <c r="V201" s="203"/>
      <c r="W201" s="203"/>
      <c r="X201" s="203"/>
      <c r="Y201" s="203"/>
      <c r="Z201" s="203"/>
    </row>
    <row r="202" spans="1:26">
      <c r="A202" s="203"/>
      <c r="B202" s="203"/>
      <c r="C202" s="203"/>
      <c r="D202" s="203"/>
      <c r="E202" s="203"/>
      <c r="F202" s="203"/>
      <c r="G202" s="203"/>
      <c r="H202" s="203"/>
      <c r="I202" s="203"/>
      <c r="J202" s="203"/>
      <c r="K202" s="203"/>
      <c r="L202" s="203"/>
      <c r="M202" s="203"/>
      <c r="N202" s="203"/>
      <c r="O202" s="203"/>
      <c r="P202" s="203"/>
      <c r="Q202" s="203"/>
      <c r="R202" s="203"/>
      <c r="S202" s="203"/>
      <c r="T202" s="203"/>
      <c r="U202" s="203"/>
      <c r="V202" s="203"/>
      <c r="W202" s="203"/>
      <c r="X202" s="203"/>
      <c r="Y202" s="203"/>
      <c r="Z202" s="203"/>
    </row>
    <row r="203" spans="1:26">
      <c r="A203" s="203"/>
      <c r="B203" s="203"/>
      <c r="C203" s="203"/>
      <c r="D203" s="203"/>
      <c r="E203" s="203"/>
      <c r="F203" s="203"/>
      <c r="G203" s="203"/>
      <c r="H203" s="203"/>
      <c r="I203" s="203"/>
      <c r="J203" s="203"/>
      <c r="K203" s="203"/>
      <c r="L203" s="203"/>
      <c r="M203" s="203"/>
      <c r="N203" s="203"/>
      <c r="O203" s="203"/>
      <c r="P203" s="203"/>
      <c r="Q203" s="203"/>
      <c r="R203" s="203"/>
      <c r="S203" s="203"/>
      <c r="T203" s="203"/>
      <c r="U203" s="203"/>
      <c r="V203" s="203"/>
      <c r="W203" s="203"/>
      <c r="X203" s="203"/>
      <c r="Y203" s="203"/>
      <c r="Z203" s="203"/>
    </row>
    <row r="204" spans="1:26">
      <c r="A204" s="203"/>
      <c r="B204" s="203"/>
      <c r="C204" s="203"/>
      <c r="D204" s="203"/>
      <c r="E204" s="203"/>
      <c r="F204" s="203"/>
      <c r="G204" s="203"/>
      <c r="H204" s="203"/>
      <c r="I204" s="203"/>
      <c r="J204" s="203"/>
      <c r="K204" s="203"/>
      <c r="L204" s="203"/>
      <c r="M204" s="203"/>
      <c r="N204" s="203"/>
      <c r="O204" s="203"/>
      <c r="P204" s="203"/>
      <c r="Q204" s="203"/>
      <c r="R204" s="203"/>
      <c r="S204" s="203"/>
      <c r="T204" s="203"/>
      <c r="U204" s="203"/>
      <c r="V204" s="203"/>
      <c r="W204" s="203"/>
      <c r="X204" s="203"/>
      <c r="Y204" s="203"/>
      <c r="Z204" s="203"/>
    </row>
    <row r="205" spans="1:26">
      <c r="A205" s="203"/>
      <c r="B205" s="203"/>
      <c r="C205" s="203"/>
      <c r="D205" s="203"/>
      <c r="E205" s="203"/>
      <c r="F205" s="203"/>
      <c r="G205" s="203"/>
      <c r="H205" s="203"/>
      <c r="I205" s="203"/>
      <c r="J205" s="203"/>
      <c r="K205" s="203"/>
      <c r="L205" s="203"/>
      <c r="M205" s="203"/>
      <c r="N205" s="203"/>
      <c r="O205" s="203"/>
      <c r="P205" s="203"/>
      <c r="Q205" s="203"/>
      <c r="R205" s="203"/>
      <c r="S205" s="203"/>
      <c r="T205" s="203"/>
      <c r="U205" s="203"/>
      <c r="V205" s="203"/>
      <c r="W205" s="203"/>
      <c r="X205" s="203"/>
      <c r="Y205" s="203"/>
      <c r="Z205" s="203"/>
    </row>
    <row r="206" spans="1:26">
      <c r="A206" s="203"/>
      <c r="B206" s="203"/>
      <c r="C206" s="203"/>
      <c r="D206" s="203"/>
      <c r="E206" s="203"/>
      <c r="F206" s="203"/>
      <c r="G206" s="203"/>
      <c r="H206" s="203"/>
      <c r="I206" s="203"/>
      <c r="J206" s="203"/>
      <c r="K206" s="203"/>
      <c r="L206" s="203"/>
      <c r="M206" s="203"/>
      <c r="N206" s="203"/>
      <c r="O206" s="203"/>
      <c r="P206" s="203"/>
      <c r="Q206" s="203"/>
      <c r="R206" s="203"/>
      <c r="S206" s="203"/>
      <c r="T206" s="203"/>
      <c r="U206" s="203"/>
      <c r="V206" s="203"/>
      <c r="W206" s="203"/>
      <c r="X206" s="203"/>
      <c r="Y206" s="203"/>
      <c r="Z206" s="203"/>
    </row>
    <row r="207" spans="1:26">
      <c r="A207" s="203"/>
      <c r="B207" s="203"/>
      <c r="C207" s="203"/>
      <c r="D207" s="203"/>
      <c r="E207" s="203"/>
      <c r="F207" s="203"/>
      <c r="G207" s="203"/>
      <c r="H207" s="203"/>
      <c r="I207" s="203"/>
      <c r="J207" s="203"/>
      <c r="K207" s="203"/>
      <c r="L207" s="203"/>
      <c r="M207" s="203"/>
      <c r="N207" s="203"/>
      <c r="O207" s="203"/>
      <c r="P207" s="203"/>
      <c r="Q207" s="203"/>
      <c r="R207" s="203"/>
      <c r="S207" s="203"/>
      <c r="T207" s="203"/>
      <c r="U207" s="203"/>
      <c r="V207" s="203"/>
      <c r="W207" s="203"/>
      <c r="X207" s="203"/>
      <c r="Y207" s="203"/>
      <c r="Z207" s="203"/>
    </row>
    <row r="208" spans="1:26">
      <c r="A208" s="203"/>
      <c r="B208" s="203"/>
      <c r="C208" s="203"/>
      <c r="D208" s="203"/>
      <c r="E208" s="203"/>
      <c r="F208" s="203"/>
      <c r="G208" s="203"/>
      <c r="H208" s="203"/>
      <c r="I208" s="203"/>
      <c r="J208" s="203"/>
      <c r="K208" s="203"/>
      <c r="L208" s="203"/>
      <c r="M208" s="203"/>
      <c r="N208" s="203"/>
      <c r="O208" s="203"/>
      <c r="P208" s="203"/>
      <c r="Q208" s="203"/>
      <c r="R208" s="203"/>
      <c r="S208" s="203"/>
      <c r="T208" s="203"/>
      <c r="U208" s="203"/>
      <c r="V208" s="203"/>
      <c r="W208" s="203"/>
      <c r="X208" s="203"/>
      <c r="Y208" s="203"/>
      <c r="Z208" s="203"/>
    </row>
    <row r="209" spans="1:26">
      <c r="A209" s="203"/>
      <c r="B209" s="203"/>
      <c r="C209" s="203"/>
      <c r="D209" s="203"/>
      <c r="E209" s="203"/>
      <c r="F209" s="203"/>
      <c r="G209" s="203"/>
      <c r="H209" s="203"/>
      <c r="I209" s="203"/>
      <c r="J209" s="203"/>
      <c r="K209" s="203"/>
      <c r="L209" s="203"/>
      <c r="M209" s="203"/>
      <c r="N209" s="203"/>
      <c r="O209" s="203"/>
      <c r="P209" s="203"/>
      <c r="Q209" s="203"/>
      <c r="R209" s="203"/>
      <c r="S209" s="203"/>
      <c r="T209" s="203"/>
      <c r="U209" s="203"/>
      <c r="V209" s="203"/>
      <c r="W209" s="203"/>
      <c r="X209" s="203"/>
      <c r="Y209" s="203"/>
      <c r="Z209" s="203"/>
    </row>
    <row r="210" spans="1:26">
      <c r="A210" s="203"/>
      <c r="B210" s="203"/>
      <c r="C210" s="203"/>
      <c r="D210" s="203"/>
      <c r="E210" s="203"/>
      <c r="F210" s="203"/>
      <c r="G210" s="203"/>
      <c r="H210" s="203"/>
      <c r="I210" s="203"/>
      <c r="J210" s="203"/>
      <c r="K210" s="203"/>
      <c r="L210" s="203"/>
      <c r="M210" s="203"/>
      <c r="N210" s="203"/>
      <c r="O210" s="203"/>
      <c r="P210" s="203"/>
      <c r="Q210" s="203"/>
      <c r="R210" s="203"/>
      <c r="S210" s="203"/>
      <c r="T210" s="203"/>
      <c r="U210" s="203"/>
      <c r="V210" s="203"/>
      <c r="W210" s="203"/>
      <c r="X210" s="203"/>
      <c r="Y210" s="203"/>
      <c r="Z210" s="203"/>
    </row>
    <row r="211" spans="1:26">
      <c r="A211" s="203"/>
      <c r="B211" s="203"/>
      <c r="C211" s="203"/>
      <c r="D211" s="203"/>
      <c r="E211" s="203"/>
      <c r="F211" s="203"/>
      <c r="G211" s="203"/>
      <c r="H211" s="203"/>
      <c r="I211" s="203"/>
      <c r="J211" s="203"/>
      <c r="K211" s="203"/>
      <c r="L211" s="203"/>
      <c r="M211" s="203"/>
      <c r="N211" s="203"/>
      <c r="O211" s="203"/>
      <c r="P211" s="203"/>
      <c r="Q211" s="203"/>
      <c r="R211" s="203"/>
      <c r="S211" s="203"/>
      <c r="T211" s="203"/>
      <c r="U211" s="203"/>
      <c r="V211" s="203"/>
      <c r="W211" s="203"/>
      <c r="X211" s="203"/>
      <c r="Y211" s="203"/>
      <c r="Z211" s="203"/>
    </row>
    <row r="212" spans="1:26">
      <c r="A212" s="203"/>
      <c r="B212" s="203"/>
      <c r="C212" s="203"/>
      <c r="D212" s="203"/>
      <c r="E212" s="203"/>
      <c r="F212" s="203"/>
      <c r="G212" s="203"/>
      <c r="H212" s="203"/>
      <c r="I212" s="203"/>
      <c r="J212" s="203"/>
      <c r="K212" s="203"/>
      <c r="L212" s="203"/>
      <c r="M212" s="203"/>
      <c r="N212" s="203"/>
      <c r="O212" s="203"/>
      <c r="P212" s="203"/>
      <c r="Q212" s="203"/>
      <c r="R212" s="203"/>
      <c r="S212" s="203"/>
      <c r="T212" s="203"/>
      <c r="U212" s="203"/>
      <c r="V212" s="203"/>
      <c r="W212" s="203"/>
      <c r="X212" s="203"/>
      <c r="Y212" s="203"/>
      <c r="Z212" s="203"/>
    </row>
    <row r="213" spans="1:26">
      <c r="A213" s="203"/>
      <c r="B213" s="203"/>
      <c r="C213" s="203"/>
      <c r="D213" s="203"/>
      <c r="E213" s="203"/>
      <c r="F213" s="203"/>
      <c r="G213" s="203"/>
      <c r="H213" s="203"/>
      <c r="I213" s="203"/>
      <c r="J213" s="203"/>
      <c r="K213" s="203"/>
      <c r="L213" s="203"/>
      <c r="M213" s="203"/>
      <c r="N213" s="203"/>
      <c r="O213" s="203"/>
      <c r="P213" s="203"/>
      <c r="Q213" s="203"/>
      <c r="R213" s="203"/>
      <c r="S213" s="203"/>
      <c r="T213" s="203"/>
      <c r="U213" s="203"/>
      <c r="V213" s="203"/>
      <c r="W213" s="203"/>
      <c r="X213" s="203"/>
      <c r="Y213" s="203"/>
      <c r="Z213" s="203"/>
    </row>
    <row r="214" spans="1:26">
      <c r="A214" s="203"/>
      <c r="B214" s="203"/>
      <c r="C214" s="203"/>
      <c r="D214" s="203"/>
      <c r="E214" s="203"/>
      <c r="F214" s="203"/>
      <c r="G214" s="203"/>
      <c r="H214" s="203"/>
      <c r="I214" s="203"/>
      <c r="J214" s="203"/>
      <c r="K214" s="203"/>
      <c r="L214" s="203"/>
      <c r="M214" s="203"/>
      <c r="N214" s="203"/>
      <c r="O214" s="203"/>
      <c r="P214" s="203"/>
      <c r="Q214" s="203"/>
      <c r="R214" s="203"/>
      <c r="S214" s="203"/>
      <c r="T214" s="203"/>
      <c r="U214" s="203"/>
      <c r="V214" s="203"/>
      <c r="W214" s="203"/>
      <c r="X214" s="203"/>
      <c r="Y214" s="203"/>
      <c r="Z214" s="203"/>
    </row>
    <row r="215" spans="1:26">
      <c r="A215" s="203"/>
      <c r="B215" s="203"/>
      <c r="C215" s="203"/>
      <c r="D215" s="203"/>
      <c r="E215" s="203"/>
      <c r="F215" s="203"/>
      <c r="G215" s="203"/>
      <c r="H215" s="203"/>
      <c r="I215" s="203"/>
      <c r="J215" s="203"/>
      <c r="K215" s="203"/>
      <c r="L215" s="203"/>
      <c r="M215" s="203"/>
      <c r="N215" s="203"/>
      <c r="O215" s="203"/>
      <c r="P215" s="203"/>
      <c r="Q215" s="203"/>
      <c r="R215" s="203"/>
      <c r="S215" s="203"/>
      <c r="T215" s="203"/>
      <c r="U215" s="203"/>
      <c r="V215" s="203"/>
      <c r="W215" s="203"/>
      <c r="X215" s="203"/>
      <c r="Y215" s="203"/>
      <c r="Z215" s="203"/>
    </row>
    <row r="216" spans="1:26">
      <c r="A216" s="203"/>
      <c r="B216" s="203"/>
      <c r="C216" s="203"/>
      <c r="D216" s="203"/>
      <c r="E216" s="203"/>
      <c r="F216" s="203"/>
      <c r="G216" s="203"/>
      <c r="H216" s="203"/>
      <c r="I216" s="203"/>
      <c r="J216" s="203"/>
      <c r="K216" s="203"/>
      <c r="L216" s="203"/>
      <c r="M216" s="203"/>
      <c r="N216" s="203"/>
      <c r="O216" s="203"/>
      <c r="P216" s="203"/>
      <c r="Q216" s="203"/>
      <c r="R216" s="203"/>
      <c r="S216" s="203"/>
      <c r="T216" s="203"/>
      <c r="U216" s="203"/>
      <c r="V216" s="203"/>
      <c r="W216" s="203"/>
      <c r="X216" s="203"/>
      <c r="Y216" s="203"/>
      <c r="Z216" s="203"/>
    </row>
    <row r="217" spans="1:26">
      <c r="A217" s="203"/>
      <c r="B217" s="203"/>
      <c r="C217" s="203"/>
      <c r="D217" s="203"/>
      <c r="E217" s="203"/>
      <c r="F217" s="203"/>
      <c r="G217" s="203"/>
      <c r="H217" s="203"/>
      <c r="I217" s="203"/>
      <c r="J217" s="203"/>
      <c r="K217" s="203"/>
      <c r="L217" s="203"/>
      <c r="M217" s="203"/>
      <c r="N217" s="203"/>
      <c r="O217" s="203"/>
      <c r="P217" s="203"/>
      <c r="Q217" s="203"/>
      <c r="R217" s="203"/>
      <c r="S217" s="203"/>
      <c r="T217" s="203"/>
      <c r="U217" s="203"/>
      <c r="V217" s="203"/>
      <c r="W217" s="203"/>
      <c r="X217" s="203"/>
      <c r="Y217" s="203"/>
      <c r="Z217" s="203"/>
    </row>
    <row r="218" spans="1:26">
      <c r="A218" s="203"/>
      <c r="B218" s="203"/>
      <c r="C218" s="203"/>
      <c r="D218" s="203"/>
      <c r="E218" s="203"/>
      <c r="F218" s="203"/>
      <c r="G218" s="203"/>
      <c r="H218" s="203"/>
      <c r="I218" s="203"/>
      <c r="J218" s="203"/>
      <c r="K218" s="203"/>
      <c r="L218" s="203"/>
      <c r="M218" s="203"/>
      <c r="N218" s="203"/>
      <c r="O218" s="203"/>
      <c r="P218" s="203"/>
      <c r="Q218" s="203"/>
      <c r="R218" s="203"/>
      <c r="S218" s="203"/>
      <c r="T218" s="203"/>
      <c r="U218" s="203"/>
      <c r="V218" s="203"/>
      <c r="W218" s="203"/>
      <c r="X218" s="203"/>
      <c r="Y218" s="203"/>
      <c r="Z218" s="203"/>
    </row>
    <row r="219" spans="1:26">
      <c r="A219" s="203"/>
      <c r="B219" s="203"/>
      <c r="C219" s="203"/>
      <c r="D219" s="203"/>
      <c r="E219" s="203"/>
      <c r="F219" s="203"/>
      <c r="G219" s="203"/>
      <c r="H219" s="203"/>
      <c r="I219" s="203"/>
      <c r="J219" s="203"/>
      <c r="K219" s="203"/>
      <c r="L219" s="203"/>
      <c r="M219" s="203"/>
      <c r="N219" s="203"/>
      <c r="O219" s="203"/>
      <c r="P219" s="203"/>
      <c r="Q219" s="203"/>
      <c r="R219" s="203"/>
      <c r="S219" s="203"/>
      <c r="T219" s="203"/>
      <c r="U219" s="203"/>
      <c r="V219" s="203"/>
      <c r="W219" s="203"/>
      <c r="X219" s="203"/>
      <c r="Y219" s="203"/>
      <c r="Z219" s="203"/>
    </row>
    <row r="220" spans="1:26">
      <c r="A220" s="203"/>
      <c r="B220" s="203"/>
      <c r="C220" s="203"/>
      <c r="D220" s="203"/>
      <c r="E220" s="203"/>
      <c r="F220" s="203"/>
      <c r="G220" s="203"/>
      <c r="H220" s="203"/>
      <c r="I220" s="203"/>
      <c r="J220" s="203"/>
      <c r="K220" s="203"/>
      <c r="L220" s="203"/>
      <c r="M220" s="203"/>
      <c r="N220" s="203"/>
      <c r="O220" s="203"/>
      <c r="P220" s="203"/>
      <c r="Q220" s="203"/>
      <c r="R220" s="203"/>
      <c r="S220" s="203"/>
      <c r="T220" s="203"/>
      <c r="U220" s="203"/>
      <c r="V220" s="203"/>
      <c r="W220" s="203"/>
      <c r="X220" s="203"/>
      <c r="Y220" s="203"/>
      <c r="Z220" s="203"/>
    </row>
    <row r="221" spans="1:26">
      <c r="A221" s="203"/>
      <c r="B221" s="203"/>
      <c r="C221" s="203"/>
      <c r="D221" s="203"/>
      <c r="E221" s="203"/>
      <c r="F221" s="203"/>
      <c r="G221" s="203"/>
      <c r="H221" s="203"/>
      <c r="I221" s="203"/>
      <c r="J221" s="203"/>
      <c r="K221" s="203"/>
      <c r="L221" s="203"/>
      <c r="M221" s="203"/>
      <c r="N221" s="203"/>
      <c r="O221" s="203"/>
      <c r="P221" s="203"/>
      <c r="Q221" s="203"/>
      <c r="R221" s="203"/>
      <c r="S221" s="203"/>
      <c r="T221" s="203"/>
      <c r="U221" s="203"/>
      <c r="V221" s="203"/>
      <c r="W221" s="203"/>
      <c r="X221" s="203"/>
      <c r="Y221" s="203"/>
      <c r="Z221" s="203"/>
    </row>
    <row r="222" spans="1:26">
      <c r="A222" s="203"/>
      <c r="B222" s="203"/>
      <c r="C222" s="203"/>
      <c r="D222" s="203"/>
      <c r="E222" s="203"/>
      <c r="F222" s="203"/>
      <c r="G222" s="203"/>
      <c r="H222" s="203"/>
      <c r="I222" s="203"/>
      <c r="J222" s="203"/>
      <c r="K222" s="203"/>
      <c r="L222" s="203"/>
      <c r="M222" s="203"/>
      <c r="N222" s="203"/>
      <c r="O222" s="203"/>
      <c r="P222" s="203"/>
      <c r="Q222" s="203"/>
      <c r="R222" s="203"/>
      <c r="S222" s="203"/>
      <c r="T222" s="203"/>
      <c r="U222" s="203"/>
      <c r="V222" s="203"/>
      <c r="W222" s="203"/>
      <c r="X222" s="203"/>
      <c r="Y222" s="203"/>
      <c r="Z222" s="203"/>
    </row>
    <row r="223" spans="1:26">
      <c r="A223" s="203"/>
      <c r="B223" s="203"/>
      <c r="C223" s="203"/>
      <c r="D223" s="203"/>
      <c r="E223" s="203"/>
      <c r="F223" s="203"/>
      <c r="G223" s="203"/>
      <c r="H223" s="203"/>
      <c r="I223" s="203"/>
      <c r="J223" s="203"/>
      <c r="K223" s="203"/>
      <c r="L223" s="203"/>
      <c r="M223" s="203"/>
      <c r="N223" s="203"/>
      <c r="O223" s="203"/>
      <c r="P223" s="203"/>
      <c r="Q223" s="203"/>
      <c r="R223" s="203"/>
      <c r="S223" s="203"/>
      <c r="T223" s="203"/>
      <c r="U223" s="203"/>
      <c r="V223" s="203"/>
      <c r="W223" s="203"/>
      <c r="X223" s="203"/>
      <c r="Y223" s="203"/>
      <c r="Z223" s="203"/>
    </row>
    <row r="224" spans="1:26">
      <c r="A224" s="203"/>
      <c r="B224" s="203"/>
      <c r="C224" s="203"/>
      <c r="D224" s="203"/>
      <c r="E224" s="203"/>
      <c r="F224" s="203"/>
      <c r="G224" s="203"/>
      <c r="H224" s="203"/>
      <c r="I224" s="203"/>
      <c r="J224" s="203"/>
      <c r="K224" s="203"/>
      <c r="L224" s="203"/>
      <c r="M224" s="203"/>
      <c r="N224" s="203"/>
      <c r="O224" s="203"/>
      <c r="P224" s="203"/>
      <c r="Q224" s="203"/>
      <c r="R224" s="203"/>
      <c r="S224" s="203"/>
      <c r="T224" s="203"/>
      <c r="U224" s="203"/>
      <c r="V224" s="203"/>
      <c r="W224" s="203"/>
      <c r="X224" s="203"/>
      <c r="Y224" s="203"/>
      <c r="Z224" s="203"/>
    </row>
    <row r="225" spans="1:26">
      <c r="A225" s="203"/>
      <c r="B225" s="203"/>
      <c r="C225" s="203"/>
      <c r="D225" s="203"/>
      <c r="E225" s="203"/>
      <c r="F225" s="203"/>
      <c r="G225" s="203"/>
      <c r="H225" s="203"/>
      <c r="I225" s="203"/>
      <c r="J225" s="203"/>
      <c r="K225" s="203"/>
      <c r="L225" s="203"/>
      <c r="M225" s="203"/>
      <c r="N225" s="203"/>
      <c r="O225" s="203"/>
      <c r="P225" s="203"/>
      <c r="Q225" s="203"/>
      <c r="R225" s="203"/>
      <c r="S225" s="203"/>
      <c r="T225" s="203"/>
      <c r="U225" s="203"/>
      <c r="V225" s="203"/>
      <c r="W225" s="203"/>
      <c r="X225" s="203"/>
      <c r="Y225" s="203"/>
      <c r="Z225" s="203"/>
    </row>
    <row r="226" spans="1:26">
      <c r="A226" s="203"/>
      <c r="B226" s="203"/>
      <c r="C226" s="203"/>
      <c r="D226" s="203"/>
      <c r="E226" s="203"/>
      <c r="F226" s="203"/>
      <c r="G226" s="203"/>
      <c r="H226" s="203"/>
      <c r="I226" s="203"/>
      <c r="J226" s="203"/>
      <c r="K226" s="203"/>
      <c r="L226" s="203"/>
      <c r="M226" s="203"/>
      <c r="N226" s="203"/>
      <c r="O226" s="203"/>
      <c r="P226" s="203"/>
      <c r="Q226" s="203"/>
      <c r="R226" s="203"/>
      <c r="S226" s="203"/>
      <c r="T226" s="203"/>
      <c r="U226" s="203"/>
      <c r="V226" s="203"/>
      <c r="W226" s="203"/>
      <c r="X226" s="203"/>
      <c r="Y226" s="203"/>
      <c r="Z226" s="203"/>
    </row>
    <row r="227" spans="1:26">
      <c r="A227" s="203"/>
      <c r="B227" s="203"/>
      <c r="C227" s="203"/>
      <c r="D227" s="203"/>
      <c r="E227" s="203"/>
      <c r="F227" s="203"/>
      <c r="G227" s="203"/>
      <c r="H227" s="203"/>
      <c r="I227" s="203"/>
      <c r="J227" s="203"/>
      <c r="K227" s="203"/>
      <c r="L227" s="203"/>
      <c r="M227" s="203"/>
      <c r="N227" s="203"/>
      <c r="O227" s="203"/>
      <c r="P227" s="203"/>
      <c r="Q227" s="203"/>
      <c r="R227" s="203"/>
      <c r="S227" s="203"/>
      <c r="T227" s="203"/>
      <c r="U227" s="203"/>
      <c r="V227" s="203"/>
      <c r="W227" s="203"/>
      <c r="X227" s="203"/>
      <c r="Y227" s="203"/>
      <c r="Z227" s="203"/>
    </row>
    <row r="228" spans="1:26">
      <c r="A228" s="203"/>
      <c r="B228" s="203"/>
      <c r="C228" s="203"/>
      <c r="D228" s="203"/>
      <c r="E228" s="203"/>
      <c r="F228" s="203"/>
      <c r="G228" s="203"/>
      <c r="H228" s="203"/>
      <c r="I228" s="203"/>
      <c r="J228" s="203"/>
      <c r="K228" s="203"/>
      <c r="L228" s="203"/>
      <c r="M228" s="203"/>
      <c r="N228" s="203"/>
      <c r="O228" s="203"/>
      <c r="P228" s="203"/>
      <c r="Q228" s="203"/>
      <c r="R228" s="203"/>
      <c r="S228" s="203"/>
      <c r="T228" s="203"/>
      <c r="U228" s="203"/>
      <c r="V228" s="203"/>
      <c r="W228" s="203"/>
      <c r="X228" s="203"/>
      <c r="Y228" s="203"/>
      <c r="Z228" s="203"/>
    </row>
    <row r="229" spans="1:26">
      <c r="A229" s="203"/>
      <c r="B229" s="203"/>
      <c r="C229" s="203"/>
      <c r="D229" s="203"/>
      <c r="E229" s="203"/>
      <c r="F229" s="203"/>
      <c r="G229" s="203"/>
      <c r="H229" s="203"/>
      <c r="I229" s="203"/>
      <c r="J229" s="203"/>
      <c r="K229" s="203"/>
      <c r="L229" s="203"/>
      <c r="M229" s="203"/>
      <c r="N229" s="203"/>
      <c r="O229" s="203"/>
      <c r="P229" s="203"/>
      <c r="Q229" s="203"/>
      <c r="R229" s="203"/>
      <c r="S229" s="203"/>
      <c r="T229" s="203"/>
      <c r="U229" s="203"/>
      <c r="V229" s="203"/>
      <c r="W229" s="203"/>
      <c r="X229" s="203"/>
      <c r="Y229" s="203"/>
      <c r="Z229" s="203"/>
    </row>
    <row r="230" spans="1:26">
      <c r="A230" s="203"/>
      <c r="B230" s="203"/>
      <c r="C230" s="203"/>
      <c r="D230" s="203"/>
      <c r="E230" s="203"/>
      <c r="F230" s="203"/>
      <c r="G230" s="203"/>
      <c r="H230" s="203"/>
      <c r="I230" s="203"/>
      <c r="J230" s="203"/>
      <c r="K230" s="203"/>
      <c r="L230" s="203"/>
      <c r="M230" s="203"/>
      <c r="N230" s="203"/>
      <c r="O230" s="203"/>
      <c r="P230" s="203"/>
      <c r="Q230" s="203"/>
      <c r="R230" s="203"/>
      <c r="S230" s="203"/>
      <c r="T230" s="203"/>
      <c r="U230" s="203"/>
      <c r="V230" s="203"/>
      <c r="W230" s="203"/>
      <c r="X230" s="203"/>
      <c r="Y230" s="203"/>
      <c r="Z230" s="203"/>
    </row>
    <row r="231" spans="1:26">
      <c r="A231" s="203"/>
      <c r="B231" s="203"/>
      <c r="C231" s="203"/>
      <c r="D231" s="203"/>
      <c r="E231" s="203"/>
      <c r="F231" s="203"/>
      <c r="G231" s="203"/>
      <c r="H231" s="203"/>
      <c r="I231" s="203"/>
      <c r="J231" s="203"/>
      <c r="K231" s="203"/>
      <c r="L231" s="203"/>
      <c r="M231" s="203"/>
      <c r="N231" s="203"/>
      <c r="O231" s="203"/>
      <c r="P231" s="203"/>
      <c r="Q231" s="203"/>
      <c r="R231" s="203"/>
      <c r="S231" s="203"/>
      <c r="T231" s="203"/>
      <c r="U231" s="203"/>
      <c r="V231" s="203"/>
      <c r="W231" s="203"/>
      <c r="X231" s="203"/>
      <c r="Y231" s="203"/>
      <c r="Z231" s="203"/>
    </row>
    <row r="232" spans="1:26">
      <c r="A232" s="203"/>
      <c r="B232" s="203"/>
      <c r="C232" s="203"/>
      <c r="D232" s="203"/>
      <c r="E232" s="203"/>
      <c r="F232" s="203"/>
      <c r="G232" s="203"/>
      <c r="H232" s="203"/>
      <c r="I232" s="203"/>
      <c r="J232" s="203"/>
      <c r="K232" s="203"/>
      <c r="L232" s="203"/>
      <c r="M232" s="203"/>
      <c r="N232" s="203"/>
      <c r="O232" s="203"/>
      <c r="P232" s="203"/>
      <c r="Q232" s="203"/>
      <c r="R232" s="203"/>
      <c r="S232" s="203"/>
      <c r="T232" s="203"/>
      <c r="U232" s="203"/>
      <c r="V232" s="203"/>
      <c r="W232" s="203"/>
      <c r="X232" s="203"/>
      <c r="Y232" s="203"/>
      <c r="Z232" s="203"/>
    </row>
    <row r="233" spans="1:26">
      <c r="A233" s="203"/>
      <c r="B233" s="203"/>
      <c r="C233" s="203"/>
      <c r="D233" s="203"/>
      <c r="E233" s="203"/>
      <c r="F233" s="203"/>
      <c r="G233" s="203"/>
      <c r="H233" s="203"/>
      <c r="I233" s="203"/>
      <c r="J233" s="203"/>
      <c r="K233" s="203"/>
      <c r="L233" s="203"/>
      <c r="M233" s="203"/>
      <c r="N233" s="203"/>
      <c r="O233" s="203"/>
      <c r="P233" s="203"/>
      <c r="Q233" s="203"/>
      <c r="R233" s="203"/>
      <c r="S233" s="203"/>
      <c r="T233" s="203"/>
      <c r="U233" s="203"/>
      <c r="V233" s="203"/>
      <c r="W233" s="203"/>
      <c r="X233" s="203"/>
      <c r="Y233" s="203"/>
      <c r="Z233" s="203"/>
    </row>
    <row r="234" spans="1:26">
      <c r="A234" s="203"/>
      <c r="B234" s="203"/>
      <c r="C234" s="203"/>
      <c r="D234" s="203"/>
      <c r="E234" s="203"/>
      <c r="F234" s="203"/>
      <c r="G234" s="203"/>
      <c r="H234" s="203"/>
      <c r="I234" s="203"/>
      <c r="J234" s="203"/>
      <c r="K234" s="203"/>
      <c r="L234" s="203"/>
      <c r="M234" s="203"/>
      <c r="N234" s="203"/>
      <c r="O234" s="203"/>
      <c r="P234" s="203"/>
      <c r="Q234" s="203"/>
      <c r="R234" s="203"/>
      <c r="S234" s="203"/>
      <c r="T234" s="203"/>
      <c r="U234" s="203"/>
      <c r="V234" s="203"/>
      <c r="W234" s="203"/>
      <c r="X234" s="203"/>
      <c r="Y234" s="203"/>
      <c r="Z234" s="203"/>
    </row>
    <row r="235" spans="1:26">
      <c r="A235" s="203"/>
      <c r="B235" s="203"/>
      <c r="C235" s="203"/>
      <c r="D235" s="203"/>
      <c r="E235" s="203"/>
      <c r="F235" s="203"/>
      <c r="G235" s="203"/>
      <c r="H235" s="203"/>
      <c r="I235" s="203"/>
      <c r="J235" s="203"/>
      <c r="K235" s="203"/>
      <c r="L235" s="203"/>
      <c r="M235" s="203"/>
      <c r="N235" s="203"/>
      <c r="O235" s="203"/>
      <c r="P235" s="203"/>
      <c r="Q235" s="203"/>
      <c r="R235" s="203"/>
      <c r="S235" s="203"/>
      <c r="T235" s="203"/>
      <c r="U235" s="203"/>
      <c r="V235" s="203"/>
      <c r="W235" s="203"/>
      <c r="X235" s="203"/>
      <c r="Y235" s="203"/>
      <c r="Z235" s="203"/>
    </row>
    <row r="236" spans="1:26">
      <c r="A236" s="203"/>
      <c r="B236" s="203"/>
      <c r="C236" s="203"/>
      <c r="D236" s="203"/>
      <c r="E236" s="203"/>
      <c r="F236" s="203"/>
      <c r="G236" s="203"/>
      <c r="H236" s="203"/>
      <c r="I236" s="203"/>
      <c r="J236" s="203"/>
      <c r="K236" s="203"/>
      <c r="L236" s="203"/>
      <c r="M236" s="203"/>
      <c r="N236" s="203"/>
      <c r="O236" s="203"/>
      <c r="P236" s="203"/>
      <c r="Q236" s="203"/>
      <c r="R236" s="203"/>
      <c r="S236" s="203"/>
      <c r="T236" s="203"/>
      <c r="U236" s="203"/>
      <c r="V236" s="203"/>
      <c r="W236" s="203"/>
      <c r="X236" s="203"/>
      <c r="Y236" s="203"/>
      <c r="Z236" s="203"/>
    </row>
    <row r="237" spans="1:26">
      <c r="A237" s="203"/>
      <c r="B237" s="203"/>
      <c r="C237" s="203"/>
      <c r="D237" s="203"/>
      <c r="E237" s="203"/>
      <c r="F237" s="203"/>
      <c r="G237" s="203"/>
      <c r="H237" s="203"/>
      <c r="I237" s="203"/>
      <c r="J237" s="203"/>
      <c r="K237" s="203"/>
      <c r="L237" s="203"/>
      <c r="M237" s="203"/>
      <c r="N237" s="203"/>
      <c r="O237" s="203"/>
      <c r="P237" s="203"/>
      <c r="Q237" s="203"/>
      <c r="R237" s="203"/>
      <c r="S237" s="203"/>
      <c r="T237" s="203"/>
      <c r="U237" s="203"/>
      <c r="V237" s="203"/>
      <c r="W237" s="203"/>
      <c r="X237" s="203"/>
      <c r="Y237" s="203"/>
      <c r="Z237" s="203"/>
    </row>
    <row r="238" spans="1:26">
      <c r="A238" s="203"/>
      <c r="B238" s="203"/>
      <c r="C238" s="203"/>
      <c r="D238" s="203"/>
      <c r="E238" s="203"/>
      <c r="F238" s="203"/>
      <c r="G238" s="203"/>
      <c r="H238" s="203"/>
      <c r="I238" s="203"/>
      <c r="J238" s="203"/>
      <c r="K238" s="203"/>
      <c r="L238" s="203"/>
      <c r="M238" s="203"/>
      <c r="N238" s="203"/>
      <c r="O238" s="203"/>
      <c r="P238" s="203"/>
      <c r="Q238" s="203"/>
      <c r="R238" s="203"/>
      <c r="S238" s="203"/>
      <c r="T238" s="203"/>
      <c r="U238" s="203"/>
      <c r="V238" s="203"/>
      <c r="W238" s="203"/>
      <c r="X238" s="203"/>
      <c r="Y238" s="203"/>
      <c r="Z238" s="203"/>
    </row>
    <row r="239" spans="1:26">
      <c r="A239" s="203"/>
      <c r="B239" s="203"/>
      <c r="C239" s="203"/>
      <c r="D239" s="203"/>
      <c r="E239" s="203"/>
      <c r="F239" s="203"/>
      <c r="G239" s="203"/>
      <c r="H239" s="203"/>
      <c r="I239" s="203"/>
      <c r="J239" s="203"/>
      <c r="K239" s="203"/>
      <c r="L239" s="203"/>
      <c r="M239" s="203"/>
      <c r="N239" s="203"/>
      <c r="O239" s="203"/>
      <c r="P239" s="203"/>
      <c r="Q239" s="203"/>
      <c r="R239" s="203"/>
      <c r="S239" s="203"/>
      <c r="T239" s="203"/>
      <c r="U239" s="203"/>
      <c r="V239" s="203"/>
      <c r="W239" s="203"/>
      <c r="X239" s="203"/>
      <c r="Y239" s="203"/>
      <c r="Z239" s="203"/>
    </row>
    <row r="240" spans="1:26">
      <c r="A240" s="203"/>
      <c r="B240" s="203"/>
      <c r="C240" s="203"/>
      <c r="D240" s="203"/>
      <c r="E240" s="203"/>
      <c r="F240" s="203"/>
      <c r="G240" s="203"/>
      <c r="H240" s="203"/>
      <c r="I240" s="203"/>
      <c r="J240" s="203"/>
      <c r="K240" s="203"/>
      <c r="L240" s="203"/>
      <c r="M240" s="203"/>
      <c r="N240" s="203"/>
      <c r="O240" s="203"/>
      <c r="P240" s="203"/>
      <c r="Q240" s="203"/>
      <c r="R240" s="203"/>
      <c r="S240" s="203"/>
      <c r="T240" s="203"/>
      <c r="U240" s="203"/>
      <c r="V240" s="203"/>
      <c r="W240" s="203"/>
      <c r="X240" s="203"/>
      <c r="Y240" s="203"/>
      <c r="Z240" s="203"/>
    </row>
    <row r="241" spans="1:26">
      <c r="A241" s="203"/>
      <c r="B241" s="203"/>
      <c r="C241" s="203"/>
      <c r="D241" s="203"/>
      <c r="E241" s="203"/>
      <c r="F241" s="203"/>
      <c r="G241" s="203"/>
      <c r="H241" s="203"/>
      <c r="I241" s="203"/>
      <c r="J241" s="203"/>
      <c r="K241" s="203"/>
      <c r="L241" s="203"/>
      <c r="M241" s="203"/>
      <c r="N241" s="203"/>
      <c r="O241" s="203"/>
      <c r="P241" s="203"/>
      <c r="Q241" s="203"/>
      <c r="R241" s="203"/>
      <c r="S241" s="203"/>
      <c r="T241" s="203"/>
      <c r="U241" s="203"/>
      <c r="V241" s="203"/>
      <c r="W241" s="203"/>
      <c r="X241" s="203"/>
      <c r="Y241" s="203"/>
      <c r="Z241" s="203"/>
    </row>
    <row r="242" spans="1:26">
      <c r="A242" s="203"/>
      <c r="B242" s="203"/>
      <c r="C242" s="203"/>
      <c r="D242" s="203"/>
      <c r="E242" s="203"/>
      <c r="F242" s="203"/>
      <c r="G242" s="203"/>
      <c r="H242" s="203"/>
      <c r="I242" s="203"/>
      <c r="J242" s="203"/>
      <c r="K242" s="203"/>
      <c r="L242" s="203"/>
      <c r="M242" s="203"/>
      <c r="N242" s="203"/>
      <c r="O242" s="203"/>
      <c r="P242" s="203"/>
      <c r="Q242" s="203"/>
      <c r="R242" s="203"/>
      <c r="S242" s="203"/>
      <c r="T242" s="203"/>
      <c r="U242" s="203"/>
      <c r="V242" s="203"/>
      <c r="W242" s="203"/>
      <c r="X242" s="203"/>
      <c r="Y242" s="203"/>
      <c r="Z242" s="203"/>
    </row>
    <row r="243" spans="1:26">
      <c r="A243" s="203"/>
      <c r="B243" s="203"/>
      <c r="C243" s="203"/>
      <c r="D243" s="203"/>
      <c r="E243" s="203"/>
      <c r="F243" s="203"/>
      <c r="G243" s="203"/>
      <c r="H243" s="203"/>
      <c r="I243" s="203"/>
      <c r="J243" s="203"/>
      <c r="K243" s="203"/>
      <c r="L243" s="203"/>
      <c r="M243" s="203"/>
      <c r="N243" s="203"/>
      <c r="O243" s="203"/>
      <c r="P243" s="203"/>
      <c r="Q243" s="203"/>
      <c r="R243" s="203"/>
      <c r="S243" s="203"/>
      <c r="T243" s="203"/>
      <c r="U243" s="203"/>
      <c r="V243" s="203"/>
      <c r="W243" s="203"/>
      <c r="X243" s="203"/>
      <c r="Y243" s="203"/>
      <c r="Z243" s="203"/>
    </row>
    <row r="244" spans="1:26">
      <c r="A244" s="203"/>
      <c r="B244" s="203"/>
      <c r="C244" s="203"/>
      <c r="D244" s="203"/>
      <c r="E244" s="203"/>
      <c r="F244" s="203"/>
      <c r="G244" s="203"/>
      <c r="H244" s="203"/>
      <c r="I244" s="203"/>
      <c r="J244" s="203"/>
      <c r="K244" s="203"/>
      <c r="L244" s="203"/>
      <c r="M244" s="203"/>
      <c r="N244" s="203"/>
      <c r="O244" s="203"/>
      <c r="P244" s="203"/>
      <c r="Q244" s="203"/>
      <c r="R244" s="203"/>
      <c r="S244" s="203"/>
      <c r="T244" s="203"/>
      <c r="U244" s="203"/>
      <c r="V244" s="203"/>
      <c r="W244" s="203"/>
      <c r="X244" s="203"/>
      <c r="Y244" s="203"/>
      <c r="Z244" s="203"/>
    </row>
    <row r="245" spans="1:26">
      <c r="A245" s="203"/>
      <c r="B245" s="203"/>
      <c r="C245" s="203"/>
      <c r="D245" s="203"/>
      <c r="E245" s="203"/>
      <c r="F245" s="203"/>
      <c r="G245" s="203"/>
      <c r="H245" s="203"/>
      <c r="I245" s="203"/>
      <c r="J245" s="203"/>
      <c r="K245" s="203"/>
      <c r="L245" s="203"/>
      <c r="M245" s="203"/>
      <c r="N245" s="203"/>
      <c r="O245" s="203"/>
      <c r="P245" s="203"/>
      <c r="Q245" s="203"/>
      <c r="R245" s="203"/>
      <c r="S245" s="203"/>
      <c r="T245" s="203"/>
      <c r="U245" s="203"/>
      <c r="V245" s="203"/>
      <c r="W245" s="203"/>
      <c r="X245" s="203"/>
      <c r="Y245" s="203"/>
      <c r="Z245" s="203"/>
    </row>
    <row r="246" spans="1:26">
      <c r="A246" s="203"/>
      <c r="B246" s="203"/>
      <c r="C246" s="203"/>
      <c r="D246" s="203"/>
      <c r="E246" s="203"/>
      <c r="F246" s="203"/>
      <c r="G246" s="203"/>
      <c r="H246" s="203"/>
      <c r="I246" s="203"/>
      <c r="J246" s="203"/>
      <c r="K246" s="203"/>
      <c r="L246" s="203"/>
      <c r="M246" s="203"/>
      <c r="N246" s="203"/>
      <c r="O246" s="203"/>
      <c r="P246" s="203"/>
      <c r="Q246" s="203"/>
      <c r="R246" s="203"/>
      <c r="S246" s="203"/>
      <c r="T246" s="203"/>
      <c r="U246" s="203"/>
      <c r="V246" s="203"/>
      <c r="W246" s="203"/>
      <c r="X246" s="203"/>
      <c r="Y246" s="203"/>
      <c r="Z246" s="203"/>
    </row>
    <row r="247" spans="1:26">
      <c r="A247" s="203"/>
      <c r="B247" s="203"/>
      <c r="C247" s="203"/>
      <c r="D247" s="203"/>
      <c r="E247" s="203"/>
      <c r="F247" s="203"/>
      <c r="G247" s="203"/>
      <c r="H247" s="203"/>
      <c r="I247" s="203"/>
      <c r="J247" s="203"/>
      <c r="K247" s="203"/>
      <c r="L247" s="203"/>
      <c r="M247" s="203"/>
      <c r="N247" s="203"/>
      <c r="O247" s="203"/>
      <c r="P247" s="203"/>
      <c r="Q247" s="203"/>
      <c r="R247" s="203"/>
      <c r="S247" s="203"/>
      <c r="T247" s="203"/>
      <c r="U247" s="203"/>
      <c r="V247" s="203"/>
      <c r="W247" s="203"/>
      <c r="X247" s="203"/>
      <c r="Y247" s="203"/>
      <c r="Z247" s="203"/>
    </row>
    <row r="248" spans="1:26">
      <c r="A248" s="203"/>
      <c r="B248" s="203"/>
      <c r="C248" s="203"/>
      <c r="D248" s="203"/>
      <c r="E248" s="203"/>
      <c r="F248" s="203"/>
      <c r="G248" s="203"/>
      <c r="H248" s="203"/>
      <c r="I248" s="203"/>
      <c r="J248" s="203"/>
      <c r="K248" s="203"/>
      <c r="L248" s="203"/>
      <c r="M248" s="203"/>
      <c r="N248" s="203"/>
      <c r="O248" s="203"/>
      <c r="P248" s="203"/>
      <c r="Q248" s="203"/>
      <c r="R248" s="203"/>
      <c r="S248" s="203"/>
      <c r="T248" s="203"/>
      <c r="U248" s="203"/>
      <c r="V248" s="203"/>
      <c r="W248" s="203"/>
      <c r="X248" s="203"/>
      <c r="Y248" s="203"/>
      <c r="Z248" s="203"/>
    </row>
    <row r="249" spans="1:26">
      <c r="A249" s="203"/>
      <c r="B249" s="203"/>
      <c r="C249" s="203"/>
      <c r="D249" s="203"/>
      <c r="E249" s="203"/>
      <c r="F249" s="203"/>
      <c r="G249" s="203"/>
      <c r="H249" s="203"/>
      <c r="I249" s="203"/>
      <c r="J249" s="203"/>
      <c r="K249" s="203"/>
      <c r="L249" s="203"/>
      <c r="M249" s="203"/>
      <c r="N249" s="203"/>
      <c r="O249" s="203"/>
      <c r="P249" s="203"/>
      <c r="Q249" s="203"/>
      <c r="R249" s="203"/>
      <c r="S249" s="203"/>
      <c r="T249" s="203"/>
      <c r="U249" s="203"/>
      <c r="V249" s="203"/>
      <c r="W249" s="203"/>
      <c r="X249" s="203"/>
      <c r="Y249" s="203"/>
      <c r="Z249" s="203"/>
    </row>
    <row r="250" spans="1:26">
      <c r="A250" s="203"/>
      <c r="B250" s="203"/>
      <c r="C250" s="203"/>
      <c r="D250" s="203"/>
      <c r="E250" s="203"/>
      <c r="F250" s="203"/>
      <c r="G250" s="203"/>
      <c r="H250" s="203"/>
      <c r="I250" s="203"/>
      <c r="J250" s="203"/>
      <c r="K250" s="203"/>
      <c r="L250" s="203"/>
      <c r="M250" s="203"/>
      <c r="N250" s="203"/>
      <c r="O250" s="203"/>
      <c r="P250" s="203"/>
      <c r="Q250" s="203"/>
      <c r="R250" s="203"/>
      <c r="S250" s="203"/>
      <c r="T250" s="203"/>
      <c r="U250" s="203"/>
      <c r="V250" s="203"/>
      <c r="W250" s="203"/>
      <c r="X250" s="203"/>
      <c r="Y250" s="203"/>
      <c r="Z250" s="203"/>
    </row>
    <row r="251" spans="1:26">
      <c r="A251" s="203"/>
      <c r="B251" s="203"/>
      <c r="C251" s="203"/>
      <c r="D251" s="203"/>
      <c r="E251" s="203"/>
      <c r="F251" s="203"/>
      <c r="G251" s="203"/>
      <c r="H251" s="203"/>
      <c r="I251" s="203"/>
      <c r="J251" s="203"/>
      <c r="K251" s="203"/>
      <c r="L251" s="203"/>
      <c r="M251" s="203"/>
      <c r="N251" s="203"/>
      <c r="O251" s="203"/>
      <c r="P251" s="203"/>
      <c r="Q251" s="203"/>
      <c r="R251" s="203"/>
      <c r="S251" s="203"/>
      <c r="T251" s="203"/>
      <c r="U251" s="203"/>
      <c r="V251" s="203"/>
      <c r="W251" s="203"/>
      <c r="X251" s="203"/>
      <c r="Y251" s="203"/>
      <c r="Z251" s="203"/>
    </row>
    <row r="252" spans="1:26">
      <c r="A252" s="203"/>
      <c r="B252" s="203"/>
      <c r="C252" s="203"/>
      <c r="D252" s="203"/>
      <c r="E252" s="203"/>
      <c r="F252" s="203"/>
      <c r="G252" s="203"/>
      <c r="H252" s="203"/>
      <c r="I252" s="203"/>
      <c r="J252" s="203"/>
      <c r="K252" s="203"/>
      <c r="L252" s="203"/>
      <c r="M252" s="203"/>
      <c r="N252" s="203"/>
      <c r="O252" s="203"/>
      <c r="P252" s="203"/>
      <c r="Q252" s="203"/>
      <c r="R252" s="203"/>
      <c r="S252" s="203"/>
      <c r="T252" s="203"/>
      <c r="U252" s="203"/>
      <c r="V252" s="203"/>
      <c r="W252" s="203"/>
      <c r="X252" s="203"/>
      <c r="Y252" s="203"/>
      <c r="Z252" s="203"/>
    </row>
    <row r="253" spans="1:26">
      <c r="A253" s="203"/>
      <c r="B253" s="203"/>
      <c r="C253" s="203"/>
      <c r="D253" s="203"/>
      <c r="E253" s="203"/>
      <c r="F253" s="203"/>
      <c r="G253" s="203"/>
      <c r="H253" s="203"/>
      <c r="I253" s="203"/>
      <c r="J253" s="203"/>
      <c r="K253" s="203"/>
      <c r="L253" s="203"/>
      <c r="M253" s="203"/>
      <c r="N253" s="203"/>
      <c r="O253" s="203"/>
      <c r="P253" s="203"/>
      <c r="Q253" s="203"/>
      <c r="R253" s="203"/>
      <c r="S253" s="203"/>
      <c r="T253" s="203"/>
      <c r="U253" s="203"/>
      <c r="V253" s="203"/>
      <c r="W253" s="203"/>
      <c r="X253" s="203"/>
      <c r="Y253" s="203"/>
      <c r="Z253" s="203"/>
    </row>
    <row r="254" spans="1:26">
      <c r="A254" s="203"/>
      <c r="B254" s="203"/>
      <c r="C254" s="203"/>
      <c r="D254" s="203"/>
      <c r="E254" s="203"/>
      <c r="F254" s="203"/>
      <c r="G254" s="203"/>
      <c r="H254" s="203"/>
      <c r="I254" s="203"/>
      <c r="J254" s="203"/>
      <c r="K254" s="203"/>
      <c r="L254" s="203"/>
      <c r="M254" s="203"/>
      <c r="N254" s="203"/>
      <c r="O254" s="203"/>
      <c r="P254" s="203"/>
      <c r="Q254" s="203"/>
      <c r="R254" s="203"/>
      <c r="S254" s="203"/>
      <c r="T254" s="203"/>
      <c r="U254" s="203"/>
      <c r="V254" s="203"/>
      <c r="W254" s="203"/>
      <c r="X254" s="203"/>
      <c r="Y254" s="203"/>
      <c r="Z254" s="203"/>
    </row>
    <row r="255" spans="1:26">
      <c r="A255" s="203"/>
      <c r="B255" s="203"/>
      <c r="C255" s="203"/>
      <c r="D255" s="203"/>
      <c r="E255" s="203"/>
      <c r="F255" s="203"/>
      <c r="G255" s="203"/>
      <c r="H255" s="203"/>
      <c r="I255" s="203"/>
      <c r="J255" s="203"/>
      <c r="K255" s="203"/>
      <c r="L255" s="203"/>
      <c r="M255" s="203"/>
      <c r="N255" s="203"/>
      <c r="O255" s="203"/>
      <c r="P255" s="203"/>
      <c r="Q255" s="203"/>
      <c r="R255" s="203"/>
      <c r="S255" s="203"/>
      <c r="T255" s="203"/>
      <c r="U255" s="203"/>
      <c r="V255" s="203"/>
      <c r="W255" s="203"/>
      <c r="X255" s="203"/>
      <c r="Y255" s="203"/>
      <c r="Z255" s="203"/>
    </row>
    <row r="256" spans="1:26">
      <c r="A256" s="203"/>
      <c r="B256" s="203"/>
      <c r="C256" s="203"/>
      <c r="D256" s="203"/>
      <c r="E256" s="203"/>
      <c r="F256" s="203"/>
      <c r="G256" s="203"/>
      <c r="H256" s="203"/>
      <c r="I256" s="203"/>
      <c r="J256" s="203"/>
      <c r="K256" s="203"/>
      <c r="L256" s="203"/>
      <c r="M256" s="203"/>
      <c r="N256" s="203"/>
      <c r="O256" s="203"/>
      <c r="P256" s="203"/>
      <c r="Q256" s="203"/>
      <c r="R256" s="203"/>
      <c r="S256" s="203"/>
      <c r="T256" s="203"/>
      <c r="U256" s="203"/>
      <c r="V256" s="203"/>
      <c r="W256" s="203"/>
      <c r="X256" s="203"/>
      <c r="Y256" s="203"/>
      <c r="Z256" s="203"/>
    </row>
    <row r="257" spans="1:26">
      <c r="A257" s="203"/>
      <c r="B257" s="203"/>
      <c r="C257" s="203"/>
      <c r="D257" s="203"/>
      <c r="E257" s="203"/>
      <c r="F257" s="203"/>
      <c r="G257" s="203"/>
      <c r="H257" s="203"/>
      <c r="I257" s="203"/>
      <c r="J257" s="203"/>
      <c r="K257" s="203"/>
      <c r="L257" s="203"/>
      <c r="M257" s="203"/>
      <c r="N257" s="203"/>
      <c r="O257" s="203"/>
      <c r="P257" s="203"/>
      <c r="Q257" s="203"/>
      <c r="R257" s="203"/>
      <c r="S257" s="203"/>
      <c r="T257" s="203"/>
      <c r="U257" s="203"/>
      <c r="V257" s="203"/>
      <c r="W257" s="203"/>
      <c r="X257" s="203"/>
      <c r="Y257" s="203"/>
      <c r="Z257" s="203"/>
    </row>
    <row r="258" spans="1:26">
      <c r="A258" s="203"/>
      <c r="B258" s="203"/>
      <c r="C258" s="203"/>
      <c r="D258" s="203"/>
      <c r="E258" s="203"/>
      <c r="F258" s="203"/>
      <c r="G258" s="203"/>
      <c r="H258" s="203"/>
      <c r="I258" s="203"/>
      <c r="J258" s="203"/>
      <c r="K258" s="203"/>
      <c r="L258" s="203"/>
      <c r="M258" s="203"/>
      <c r="N258" s="203"/>
      <c r="O258" s="203"/>
      <c r="P258" s="203"/>
      <c r="Q258" s="203"/>
      <c r="R258" s="203"/>
      <c r="S258" s="203"/>
      <c r="T258" s="203"/>
      <c r="U258" s="203"/>
      <c r="V258" s="203"/>
      <c r="W258" s="203"/>
      <c r="X258" s="203"/>
      <c r="Y258" s="203"/>
      <c r="Z258" s="203"/>
    </row>
    <row r="259" spans="1:26">
      <c r="A259" s="203"/>
      <c r="B259" s="203"/>
      <c r="C259" s="203"/>
      <c r="D259" s="203"/>
      <c r="E259" s="203"/>
      <c r="F259" s="203"/>
      <c r="G259" s="203"/>
      <c r="H259" s="203"/>
      <c r="I259" s="203"/>
      <c r="J259" s="203"/>
      <c r="K259" s="203"/>
      <c r="L259" s="203"/>
      <c r="M259" s="203"/>
      <c r="N259" s="203"/>
      <c r="O259" s="203"/>
      <c r="P259" s="203"/>
      <c r="Q259" s="203"/>
      <c r="R259" s="203"/>
      <c r="S259" s="203"/>
      <c r="T259" s="203"/>
      <c r="U259" s="203"/>
      <c r="V259" s="203"/>
      <c r="W259" s="203"/>
      <c r="X259" s="203"/>
      <c r="Y259" s="203"/>
      <c r="Z259" s="203"/>
    </row>
    <row r="260" spans="1:26">
      <c r="A260" s="203"/>
      <c r="B260" s="203"/>
      <c r="C260" s="203"/>
      <c r="D260" s="203"/>
      <c r="E260" s="203"/>
      <c r="F260" s="203"/>
      <c r="G260" s="203"/>
      <c r="H260" s="203"/>
      <c r="I260" s="203"/>
      <c r="J260" s="203"/>
      <c r="K260" s="203"/>
      <c r="L260" s="203"/>
      <c r="M260" s="203"/>
      <c r="N260" s="203"/>
      <c r="O260" s="203"/>
      <c r="P260" s="203"/>
      <c r="Q260" s="203"/>
      <c r="R260" s="203"/>
      <c r="S260" s="203"/>
      <c r="T260" s="203"/>
      <c r="U260" s="203"/>
      <c r="V260" s="203"/>
      <c r="W260" s="203"/>
      <c r="X260" s="203"/>
      <c r="Y260" s="203"/>
      <c r="Z260" s="203"/>
    </row>
    <row r="261" spans="1:26">
      <c r="A261" s="203"/>
      <c r="B261" s="203"/>
      <c r="C261" s="203"/>
      <c r="D261" s="203"/>
      <c r="E261" s="203"/>
      <c r="F261" s="203"/>
      <c r="G261" s="203"/>
      <c r="H261" s="203"/>
      <c r="I261" s="203"/>
      <c r="J261" s="203"/>
      <c r="K261" s="203"/>
      <c r="L261" s="203"/>
      <c r="M261" s="203"/>
      <c r="N261" s="203"/>
      <c r="O261" s="203"/>
      <c r="P261" s="203"/>
      <c r="Q261" s="203"/>
      <c r="R261" s="203"/>
      <c r="S261" s="203"/>
      <c r="T261" s="203"/>
      <c r="U261" s="203"/>
      <c r="V261" s="203"/>
      <c r="W261" s="203"/>
      <c r="X261" s="203"/>
      <c r="Y261" s="203"/>
      <c r="Z261" s="203"/>
    </row>
    <row r="262" spans="1:26">
      <c r="A262" s="203"/>
      <c r="B262" s="203"/>
      <c r="C262" s="203"/>
      <c r="D262" s="203"/>
      <c r="E262" s="203"/>
      <c r="F262" s="203"/>
      <c r="G262" s="203"/>
      <c r="H262" s="203"/>
      <c r="I262" s="203"/>
      <c r="J262" s="203"/>
      <c r="K262" s="203"/>
      <c r="L262" s="203"/>
      <c r="M262" s="203"/>
      <c r="N262" s="203"/>
      <c r="O262" s="203"/>
      <c r="P262" s="203"/>
      <c r="Q262" s="203"/>
      <c r="R262" s="203"/>
      <c r="S262" s="203"/>
      <c r="T262" s="203"/>
      <c r="U262" s="203"/>
      <c r="V262" s="203"/>
      <c r="W262" s="203"/>
      <c r="X262" s="203"/>
      <c r="Y262" s="203"/>
      <c r="Z262" s="203"/>
    </row>
    <row r="263" spans="1:26">
      <c r="A263" s="203"/>
      <c r="B263" s="203"/>
      <c r="C263" s="203"/>
      <c r="D263" s="203"/>
      <c r="E263" s="203"/>
      <c r="F263" s="203"/>
      <c r="G263" s="203"/>
      <c r="H263" s="203"/>
      <c r="I263" s="203"/>
      <c r="J263" s="203"/>
      <c r="K263" s="203"/>
      <c r="L263" s="203"/>
      <c r="M263" s="203"/>
      <c r="N263" s="203"/>
      <c r="O263" s="203"/>
      <c r="P263" s="203"/>
      <c r="Q263" s="203"/>
      <c r="R263" s="203"/>
      <c r="S263" s="203"/>
      <c r="T263" s="203"/>
      <c r="U263" s="203"/>
      <c r="V263" s="203"/>
      <c r="W263" s="203"/>
      <c r="X263" s="203"/>
      <c r="Y263" s="203"/>
      <c r="Z263" s="203"/>
    </row>
    <row r="264" spans="1:26">
      <c r="A264" s="203"/>
      <c r="B264" s="203"/>
      <c r="C264" s="203"/>
      <c r="D264" s="203"/>
      <c r="E264" s="203"/>
      <c r="F264" s="203"/>
      <c r="G264" s="203"/>
      <c r="H264" s="203"/>
      <c r="I264" s="203"/>
      <c r="J264" s="203"/>
      <c r="K264" s="203"/>
      <c r="L264" s="203"/>
      <c r="M264" s="203"/>
      <c r="N264" s="203"/>
      <c r="O264" s="203"/>
      <c r="P264" s="203"/>
      <c r="Q264" s="203"/>
      <c r="R264" s="203"/>
      <c r="S264" s="203"/>
      <c r="T264" s="203"/>
      <c r="U264" s="203"/>
      <c r="V264" s="203"/>
      <c r="W264" s="203"/>
      <c r="X264" s="203"/>
      <c r="Y264" s="203"/>
      <c r="Z264" s="203"/>
    </row>
    <row r="265" spans="1:26">
      <c r="A265" s="203"/>
      <c r="B265" s="203"/>
      <c r="C265" s="203"/>
      <c r="D265" s="203"/>
      <c r="E265" s="203"/>
      <c r="F265" s="203"/>
      <c r="G265" s="203"/>
      <c r="H265" s="203"/>
      <c r="I265" s="203"/>
      <c r="J265" s="203"/>
      <c r="K265" s="203"/>
      <c r="L265" s="203"/>
      <c r="M265" s="203"/>
      <c r="N265" s="203"/>
      <c r="O265" s="203"/>
      <c r="P265" s="203"/>
      <c r="Q265" s="203"/>
      <c r="R265" s="203"/>
      <c r="S265" s="203"/>
      <c r="T265" s="203"/>
      <c r="U265" s="203"/>
      <c r="V265" s="203"/>
      <c r="W265" s="203"/>
      <c r="X265" s="203"/>
      <c r="Y265" s="203"/>
      <c r="Z265" s="203"/>
    </row>
    <row r="266" spans="1:26">
      <c r="A266" s="203"/>
      <c r="B266" s="203"/>
      <c r="C266" s="203"/>
      <c r="D266" s="203"/>
      <c r="E266" s="203"/>
      <c r="F266" s="203"/>
      <c r="G266" s="203"/>
      <c r="H266" s="203"/>
      <c r="I266" s="203"/>
      <c r="J266" s="203"/>
      <c r="K266" s="203"/>
      <c r="L266" s="203"/>
      <c r="M266" s="203"/>
      <c r="N266" s="203"/>
      <c r="O266" s="203"/>
      <c r="P266" s="203"/>
      <c r="Q266" s="203"/>
      <c r="R266" s="203"/>
      <c r="S266" s="203"/>
      <c r="T266" s="203"/>
      <c r="U266" s="203"/>
      <c r="V266" s="203"/>
      <c r="W266" s="203"/>
      <c r="X266" s="203"/>
      <c r="Y266" s="203"/>
      <c r="Z266" s="203"/>
    </row>
    <row r="267" spans="1:26">
      <c r="A267" s="203"/>
      <c r="B267" s="203"/>
      <c r="C267" s="203"/>
      <c r="D267" s="203"/>
      <c r="E267" s="203"/>
      <c r="F267" s="203"/>
      <c r="G267" s="203"/>
      <c r="H267" s="203"/>
      <c r="I267" s="203"/>
      <c r="J267" s="203"/>
      <c r="K267" s="203"/>
      <c r="L267" s="203"/>
      <c r="M267" s="203"/>
      <c r="N267" s="203"/>
      <c r="O267" s="203"/>
      <c r="P267" s="203"/>
      <c r="Q267" s="203"/>
      <c r="R267" s="203"/>
      <c r="S267" s="203"/>
      <c r="T267" s="203"/>
      <c r="U267" s="203"/>
      <c r="V267" s="203"/>
      <c r="W267" s="203"/>
      <c r="X267" s="203"/>
      <c r="Y267" s="203"/>
      <c r="Z267" s="203"/>
    </row>
    <row r="268" spans="1:26">
      <c r="A268" s="203"/>
      <c r="B268" s="203"/>
      <c r="C268" s="203"/>
      <c r="D268" s="203"/>
      <c r="E268" s="203"/>
      <c r="F268" s="203"/>
      <c r="G268" s="203"/>
      <c r="H268" s="203"/>
      <c r="I268" s="203"/>
      <c r="J268" s="203"/>
      <c r="K268" s="203"/>
      <c r="L268" s="203"/>
      <c r="M268" s="203"/>
      <c r="N268" s="203"/>
      <c r="O268" s="203"/>
      <c r="P268" s="203"/>
      <c r="Q268" s="203"/>
      <c r="R268" s="203"/>
      <c r="S268" s="203"/>
      <c r="T268" s="203"/>
      <c r="U268" s="203"/>
      <c r="V268" s="203"/>
      <c r="W268" s="203"/>
      <c r="X268" s="203"/>
      <c r="Y268" s="203"/>
      <c r="Z268" s="203"/>
    </row>
    <row r="269" spans="1:26">
      <c r="A269" s="203"/>
      <c r="B269" s="203"/>
      <c r="C269" s="203"/>
      <c r="D269" s="203"/>
      <c r="E269" s="203"/>
      <c r="F269" s="203"/>
      <c r="G269" s="203"/>
      <c r="H269" s="203"/>
      <c r="I269" s="203"/>
      <c r="J269" s="203"/>
      <c r="K269" s="203"/>
      <c r="L269" s="203"/>
      <c r="M269" s="203"/>
      <c r="N269" s="203"/>
      <c r="O269" s="203"/>
      <c r="P269" s="203"/>
      <c r="Q269" s="203"/>
      <c r="R269" s="203"/>
      <c r="S269" s="203"/>
      <c r="T269" s="203"/>
      <c r="U269" s="203"/>
      <c r="V269" s="203"/>
      <c r="W269" s="203"/>
      <c r="X269" s="203"/>
      <c r="Y269" s="203"/>
      <c r="Z269" s="203"/>
    </row>
    <row r="270" spans="1:26">
      <c r="A270" s="203"/>
      <c r="B270" s="203"/>
      <c r="C270" s="203"/>
      <c r="D270" s="203"/>
      <c r="E270" s="203"/>
      <c r="F270" s="203"/>
      <c r="G270" s="203"/>
      <c r="H270" s="203"/>
      <c r="I270" s="203"/>
      <c r="J270" s="203"/>
      <c r="K270" s="203"/>
      <c r="L270" s="203"/>
      <c r="M270" s="203"/>
      <c r="N270" s="203"/>
      <c r="O270" s="203"/>
      <c r="P270" s="203"/>
      <c r="Q270" s="203"/>
      <c r="R270" s="203"/>
      <c r="S270" s="203"/>
      <c r="T270" s="203"/>
      <c r="U270" s="203"/>
      <c r="V270" s="203"/>
      <c r="W270" s="203"/>
      <c r="X270" s="203"/>
      <c r="Y270" s="203"/>
      <c r="Z270" s="203"/>
    </row>
    <row r="271" spans="1:26">
      <c r="A271" s="203"/>
      <c r="B271" s="203"/>
      <c r="C271" s="203"/>
      <c r="D271" s="203"/>
      <c r="E271" s="203"/>
      <c r="F271" s="203"/>
      <c r="G271" s="203"/>
      <c r="H271" s="203"/>
      <c r="I271" s="203"/>
      <c r="J271" s="203"/>
      <c r="K271" s="203"/>
      <c r="L271" s="203"/>
      <c r="M271" s="203"/>
      <c r="N271" s="203"/>
      <c r="O271" s="203"/>
      <c r="P271" s="203"/>
      <c r="Q271" s="203"/>
      <c r="R271" s="203"/>
      <c r="S271" s="203"/>
      <c r="T271" s="203"/>
      <c r="U271" s="203"/>
      <c r="V271" s="203"/>
      <c r="W271" s="203"/>
      <c r="X271" s="203"/>
      <c r="Y271" s="203"/>
      <c r="Z271" s="203"/>
    </row>
    <row r="272" spans="1:26">
      <c r="A272" s="203"/>
      <c r="B272" s="203"/>
      <c r="C272" s="203"/>
      <c r="D272" s="203"/>
      <c r="E272" s="203"/>
      <c r="F272" s="203"/>
      <c r="G272" s="203"/>
      <c r="H272" s="203"/>
      <c r="I272" s="203"/>
      <c r="J272" s="203"/>
      <c r="K272" s="203"/>
      <c r="L272" s="203"/>
      <c r="M272" s="203"/>
      <c r="N272" s="203"/>
      <c r="O272" s="203"/>
      <c r="P272" s="203"/>
      <c r="Q272" s="203"/>
      <c r="R272" s="203"/>
      <c r="S272" s="203"/>
      <c r="T272" s="203"/>
      <c r="U272" s="203"/>
      <c r="V272" s="203"/>
      <c r="W272" s="203"/>
      <c r="X272" s="203"/>
      <c r="Y272" s="203"/>
      <c r="Z272" s="203"/>
    </row>
    <row r="273" spans="1:26">
      <c r="A273" s="203"/>
      <c r="B273" s="203"/>
      <c r="C273" s="203"/>
      <c r="D273" s="203"/>
      <c r="E273" s="203"/>
      <c r="F273" s="203"/>
      <c r="G273" s="203"/>
      <c r="H273" s="203"/>
      <c r="I273" s="203"/>
      <c r="J273" s="203"/>
      <c r="K273" s="203"/>
      <c r="L273" s="203"/>
      <c r="M273" s="203"/>
      <c r="N273" s="203"/>
      <c r="O273" s="203"/>
      <c r="P273" s="203"/>
      <c r="Q273" s="203"/>
      <c r="R273" s="203"/>
      <c r="S273" s="203"/>
      <c r="T273" s="203"/>
      <c r="U273" s="203"/>
      <c r="V273" s="203"/>
      <c r="W273" s="203"/>
      <c r="X273" s="203"/>
      <c r="Y273" s="203"/>
      <c r="Z273" s="203"/>
    </row>
    <row r="274" spans="1:26">
      <c r="A274" s="203"/>
      <c r="B274" s="203"/>
      <c r="C274" s="203"/>
      <c r="D274" s="203"/>
      <c r="E274" s="203"/>
      <c r="F274" s="203"/>
      <c r="G274" s="203"/>
      <c r="H274" s="203"/>
      <c r="I274" s="203"/>
      <c r="J274" s="203"/>
      <c r="K274" s="203"/>
      <c r="L274" s="203"/>
      <c r="M274" s="203"/>
      <c r="N274" s="203"/>
      <c r="O274" s="203"/>
      <c r="P274" s="203"/>
      <c r="Q274" s="203"/>
      <c r="R274" s="203"/>
      <c r="S274" s="203"/>
      <c r="T274" s="203"/>
      <c r="U274" s="203"/>
      <c r="V274" s="203"/>
      <c r="W274" s="203"/>
      <c r="X274" s="203"/>
      <c r="Y274" s="203"/>
      <c r="Z274" s="203"/>
    </row>
    <row r="275" spans="1:26">
      <c r="A275" s="203"/>
      <c r="B275" s="203"/>
      <c r="C275" s="203"/>
      <c r="D275" s="203"/>
      <c r="E275" s="203"/>
      <c r="F275" s="203"/>
      <c r="G275" s="203"/>
      <c r="H275" s="203"/>
      <c r="I275" s="203"/>
      <c r="J275" s="203"/>
      <c r="K275" s="203"/>
      <c r="L275" s="203"/>
      <c r="M275" s="203"/>
      <c r="N275" s="203"/>
      <c r="O275" s="203"/>
      <c r="P275" s="203"/>
      <c r="Q275" s="203"/>
      <c r="R275" s="203"/>
      <c r="S275" s="203"/>
      <c r="T275" s="203"/>
      <c r="U275" s="203"/>
      <c r="V275" s="203"/>
      <c r="W275" s="203"/>
      <c r="X275" s="203"/>
      <c r="Y275" s="203"/>
      <c r="Z275" s="203"/>
    </row>
    <row r="276" spans="1:26">
      <c r="A276" s="203"/>
      <c r="B276" s="203"/>
      <c r="C276" s="203"/>
      <c r="D276" s="203"/>
      <c r="E276" s="203"/>
      <c r="F276" s="203"/>
      <c r="G276" s="203"/>
      <c r="H276" s="203"/>
      <c r="I276" s="203"/>
      <c r="J276" s="203"/>
      <c r="K276" s="203"/>
      <c r="L276" s="203"/>
      <c r="M276" s="203"/>
      <c r="N276" s="203"/>
      <c r="O276" s="203"/>
      <c r="P276" s="203"/>
      <c r="Q276" s="203"/>
      <c r="R276" s="203"/>
      <c r="S276" s="203"/>
      <c r="T276" s="203"/>
      <c r="U276" s="203"/>
      <c r="V276" s="203"/>
      <c r="W276" s="203"/>
      <c r="X276" s="203"/>
      <c r="Y276" s="203"/>
      <c r="Z276" s="203"/>
    </row>
    <row r="277" spans="1:26">
      <c r="A277" s="203"/>
      <c r="B277" s="203"/>
      <c r="C277" s="203"/>
      <c r="D277" s="203"/>
      <c r="E277" s="203"/>
      <c r="F277" s="203"/>
      <c r="G277" s="203"/>
      <c r="H277" s="203"/>
      <c r="I277" s="203"/>
      <c r="J277" s="203"/>
      <c r="K277" s="203"/>
      <c r="L277" s="203"/>
      <c r="M277" s="203"/>
      <c r="N277" s="203"/>
      <c r="O277" s="203"/>
      <c r="P277" s="203"/>
      <c r="Q277" s="203"/>
      <c r="R277" s="203"/>
      <c r="S277" s="203"/>
      <c r="T277" s="203"/>
      <c r="U277" s="203"/>
      <c r="V277" s="203"/>
      <c r="W277" s="203"/>
      <c r="X277" s="203"/>
      <c r="Y277" s="203"/>
      <c r="Z277" s="203"/>
    </row>
    <row r="278" spans="1:26">
      <c r="A278" s="203"/>
      <c r="B278" s="203"/>
      <c r="C278" s="203"/>
      <c r="D278" s="203"/>
      <c r="E278" s="203"/>
      <c r="F278" s="203"/>
      <c r="G278" s="203"/>
      <c r="H278" s="203"/>
      <c r="I278" s="203"/>
      <c r="J278" s="203"/>
      <c r="K278" s="203"/>
      <c r="L278" s="203"/>
      <c r="M278" s="203"/>
      <c r="N278" s="203"/>
      <c r="O278" s="203"/>
      <c r="P278" s="203"/>
      <c r="Q278" s="203"/>
      <c r="R278" s="203"/>
      <c r="S278" s="203"/>
      <c r="T278" s="203"/>
      <c r="U278" s="203"/>
      <c r="V278" s="203"/>
      <c r="W278" s="203"/>
      <c r="X278" s="203"/>
      <c r="Y278" s="203"/>
      <c r="Z278" s="203"/>
    </row>
    <row r="279" spans="1:26">
      <c r="A279" s="203"/>
      <c r="B279" s="203"/>
      <c r="C279" s="203"/>
      <c r="D279" s="203"/>
      <c r="E279" s="203"/>
      <c r="F279" s="203"/>
      <c r="G279" s="203"/>
      <c r="H279" s="203"/>
      <c r="I279" s="203"/>
      <c r="J279" s="203"/>
      <c r="K279" s="203"/>
      <c r="L279" s="203"/>
      <c r="M279" s="203"/>
      <c r="N279" s="203"/>
      <c r="O279" s="203"/>
      <c r="P279" s="203"/>
      <c r="Q279" s="203"/>
      <c r="R279" s="203"/>
      <c r="S279" s="203"/>
      <c r="T279" s="203"/>
      <c r="U279" s="203"/>
      <c r="V279" s="203"/>
      <c r="W279" s="203"/>
      <c r="X279" s="203"/>
      <c r="Y279" s="203"/>
      <c r="Z279" s="203"/>
    </row>
    <row r="280" spans="1:26">
      <c r="A280" s="203"/>
      <c r="B280" s="203"/>
      <c r="C280" s="203"/>
      <c r="D280" s="203"/>
      <c r="E280" s="203"/>
      <c r="F280" s="203"/>
      <c r="G280" s="203"/>
      <c r="H280" s="203"/>
      <c r="I280" s="203"/>
      <c r="J280" s="203"/>
      <c r="K280" s="203"/>
      <c r="L280" s="203"/>
      <c r="M280" s="203"/>
      <c r="N280" s="203"/>
      <c r="O280" s="203"/>
      <c r="P280" s="203"/>
      <c r="Q280" s="203"/>
      <c r="R280" s="203"/>
      <c r="S280" s="203"/>
      <c r="T280" s="203"/>
      <c r="U280" s="203"/>
      <c r="V280" s="203"/>
      <c r="W280" s="203"/>
      <c r="X280" s="203"/>
      <c r="Y280" s="203"/>
      <c r="Z280" s="203"/>
    </row>
    <row r="281" spans="1:26">
      <c r="A281" s="203"/>
      <c r="B281" s="203"/>
      <c r="C281" s="203"/>
      <c r="D281" s="203"/>
      <c r="E281" s="203"/>
      <c r="F281" s="203"/>
      <c r="G281" s="203"/>
      <c r="H281" s="203"/>
      <c r="I281" s="203"/>
      <c r="J281" s="203"/>
      <c r="K281" s="203"/>
      <c r="L281" s="203"/>
      <c r="M281" s="203"/>
      <c r="N281" s="203"/>
      <c r="O281" s="203"/>
      <c r="P281" s="203"/>
      <c r="Q281" s="203"/>
      <c r="R281" s="203"/>
      <c r="S281" s="203"/>
      <c r="T281" s="203"/>
      <c r="U281" s="203"/>
      <c r="V281" s="203"/>
      <c r="W281" s="203"/>
      <c r="X281" s="203"/>
      <c r="Y281" s="203"/>
      <c r="Z281" s="203"/>
    </row>
    <row r="282" spans="1:26">
      <c r="A282" s="203"/>
      <c r="B282" s="203"/>
      <c r="C282" s="203"/>
      <c r="D282" s="203"/>
      <c r="E282" s="203"/>
      <c r="F282" s="203"/>
      <c r="G282" s="203"/>
      <c r="H282" s="203"/>
      <c r="I282" s="203"/>
      <c r="J282" s="203"/>
      <c r="K282" s="203"/>
      <c r="L282" s="203"/>
      <c r="M282" s="203"/>
      <c r="N282" s="203"/>
      <c r="O282" s="203"/>
      <c r="P282" s="203"/>
      <c r="Q282" s="203"/>
      <c r="R282" s="203"/>
      <c r="S282" s="203"/>
      <c r="T282" s="203"/>
      <c r="U282" s="203"/>
      <c r="V282" s="203"/>
      <c r="W282" s="203"/>
      <c r="X282" s="203"/>
      <c r="Y282" s="203"/>
      <c r="Z282" s="203"/>
    </row>
    <row r="283" spans="1:26">
      <c r="A283" s="203"/>
      <c r="B283" s="203"/>
      <c r="C283" s="203"/>
      <c r="D283" s="203"/>
      <c r="E283" s="203"/>
      <c r="F283" s="203"/>
      <c r="G283" s="203"/>
      <c r="H283" s="203"/>
      <c r="I283" s="203"/>
      <c r="J283" s="203"/>
      <c r="K283" s="203"/>
      <c r="L283" s="203"/>
      <c r="M283" s="203"/>
      <c r="N283" s="203"/>
      <c r="O283" s="203"/>
      <c r="P283" s="203"/>
      <c r="Q283" s="203"/>
      <c r="R283" s="203"/>
      <c r="S283" s="203"/>
      <c r="T283" s="203"/>
      <c r="U283" s="203"/>
      <c r="V283" s="203"/>
      <c r="W283" s="203"/>
      <c r="X283" s="203"/>
      <c r="Y283" s="203"/>
      <c r="Z283" s="203"/>
    </row>
    <row r="284" spans="1:26">
      <c r="A284" s="203"/>
      <c r="B284" s="203"/>
      <c r="C284" s="203"/>
      <c r="D284" s="203"/>
      <c r="E284" s="203"/>
      <c r="F284" s="203"/>
      <c r="G284" s="203"/>
      <c r="H284" s="203"/>
      <c r="I284" s="203"/>
      <c r="J284" s="203"/>
      <c r="K284" s="203"/>
      <c r="L284" s="203"/>
      <c r="M284" s="203"/>
      <c r="N284" s="203"/>
      <c r="O284" s="203"/>
      <c r="P284" s="203"/>
      <c r="Q284" s="203"/>
      <c r="R284" s="203"/>
      <c r="S284" s="203"/>
      <c r="T284" s="203"/>
      <c r="U284" s="203"/>
      <c r="V284" s="203"/>
      <c r="W284" s="203"/>
      <c r="X284" s="203"/>
      <c r="Y284" s="203"/>
      <c r="Z284" s="203"/>
    </row>
    <row r="285" spans="1:26">
      <c r="A285" s="203"/>
      <c r="B285" s="203"/>
      <c r="C285" s="203"/>
      <c r="D285" s="203"/>
      <c r="E285" s="203"/>
      <c r="F285" s="203"/>
      <c r="G285" s="203"/>
      <c r="H285" s="203"/>
      <c r="I285" s="203"/>
      <c r="J285" s="203"/>
      <c r="K285" s="203"/>
      <c r="L285" s="203"/>
      <c r="M285" s="203"/>
      <c r="N285" s="203"/>
      <c r="O285" s="203"/>
      <c r="P285" s="203"/>
      <c r="Q285" s="203"/>
      <c r="R285" s="203"/>
      <c r="S285" s="203"/>
      <c r="T285" s="203"/>
      <c r="U285" s="203"/>
      <c r="V285" s="203"/>
      <c r="W285" s="203"/>
      <c r="X285" s="203"/>
      <c r="Y285" s="203"/>
      <c r="Z285" s="203"/>
    </row>
    <row r="286" spans="1:26">
      <c r="A286" s="203"/>
      <c r="B286" s="203"/>
      <c r="C286" s="203"/>
      <c r="D286" s="203"/>
      <c r="E286" s="203"/>
      <c r="F286" s="203"/>
      <c r="G286" s="203"/>
      <c r="H286" s="203"/>
      <c r="I286" s="203"/>
      <c r="J286" s="203"/>
      <c r="K286" s="203"/>
      <c r="L286" s="203"/>
      <c r="M286" s="203"/>
      <c r="N286" s="203"/>
      <c r="O286" s="203"/>
      <c r="P286" s="203"/>
      <c r="Q286" s="203"/>
      <c r="R286" s="203"/>
      <c r="S286" s="203"/>
      <c r="T286" s="203"/>
      <c r="U286" s="203"/>
      <c r="V286" s="203"/>
      <c r="W286" s="203"/>
      <c r="X286" s="203"/>
      <c r="Y286" s="203"/>
      <c r="Z286" s="203"/>
    </row>
    <row r="287" spans="1:26">
      <c r="A287" s="203"/>
      <c r="B287" s="203"/>
      <c r="C287" s="203"/>
      <c r="D287" s="203"/>
      <c r="E287" s="203"/>
      <c r="F287" s="203"/>
      <c r="G287" s="203"/>
      <c r="H287" s="203"/>
      <c r="I287" s="203"/>
      <c r="J287" s="203"/>
      <c r="K287" s="203"/>
      <c r="L287" s="203"/>
      <c r="M287" s="203"/>
      <c r="N287" s="203"/>
      <c r="O287" s="203"/>
      <c r="P287" s="203"/>
      <c r="Q287" s="203"/>
      <c r="R287" s="203"/>
      <c r="S287" s="203"/>
      <c r="T287" s="203"/>
      <c r="U287" s="203"/>
      <c r="V287" s="203"/>
      <c r="W287" s="203"/>
      <c r="X287" s="203"/>
      <c r="Y287" s="203"/>
      <c r="Z287" s="203"/>
    </row>
    <row r="288" spans="1:26">
      <c r="A288" s="203"/>
      <c r="B288" s="203"/>
      <c r="C288" s="203"/>
      <c r="D288" s="203"/>
      <c r="E288" s="203"/>
      <c r="F288" s="203"/>
      <c r="G288" s="203"/>
      <c r="H288" s="203"/>
      <c r="I288" s="203"/>
      <c r="J288" s="203"/>
      <c r="K288" s="203"/>
      <c r="L288" s="203"/>
      <c r="M288" s="203"/>
      <c r="N288" s="203"/>
      <c r="O288" s="203"/>
      <c r="P288" s="203"/>
      <c r="Q288" s="203"/>
      <c r="R288" s="203"/>
      <c r="S288" s="203"/>
      <c r="T288" s="203"/>
      <c r="U288" s="203"/>
      <c r="V288" s="203"/>
      <c r="W288" s="203"/>
      <c r="X288" s="203"/>
      <c r="Y288" s="203"/>
      <c r="Z288" s="203"/>
    </row>
    <row r="289" spans="1:26">
      <c r="A289" s="203"/>
      <c r="B289" s="203"/>
      <c r="C289" s="203"/>
      <c r="D289" s="203"/>
      <c r="E289" s="203"/>
      <c r="F289" s="203"/>
      <c r="G289" s="203"/>
      <c r="H289" s="203"/>
      <c r="I289" s="203"/>
      <c r="J289" s="203"/>
      <c r="K289" s="203"/>
      <c r="L289" s="203"/>
      <c r="M289" s="203"/>
      <c r="N289" s="203"/>
      <c r="O289" s="203"/>
      <c r="P289" s="203"/>
      <c r="Q289" s="203"/>
      <c r="R289" s="203"/>
      <c r="S289" s="203"/>
      <c r="T289" s="203"/>
      <c r="U289" s="203"/>
      <c r="V289" s="203"/>
      <c r="W289" s="203"/>
      <c r="X289" s="203"/>
      <c r="Y289" s="203"/>
      <c r="Z289" s="203"/>
    </row>
    <row r="290" spans="1:26">
      <c r="A290" s="203"/>
      <c r="B290" s="203"/>
      <c r="C290" s="203"/>
      <c r="D290" s="203"/>
      <c r="E290" s="203"/>
      <c r="F290" s="203"/>
      <c r="G290" s="203"/>
      <c r="H290" s="203"/>
      <c r="I290" s="203"/>
      <c r="J290" s="203"/>
      <c r="K290" s="203"/>
      <c r="L290" s="203"/>
      <c r="M290" s="203"/>
      <c r="N290" s="203"/>
      <c r="O290" s="203"/>
      <c r="P290" s="203"/>
      <c r="Q290" s="203"/>
      <c r="R290" s="203"/>
      <c r="S290" s="203"/>
      <c r="T290" s="203"/>
      <c r="U290" s="203"/>
      <c r="V290" s="203"/>
      <c r="W290" s="203"/>
      <c r="X290" s="203"/>
      <c r="Y290" s="203"/>
      <c r="Z290" s="203"/>
    </row>
    <row r="291" spans="1:26">
      <c r="A291" s="203"/>
      <c r="B291" s="203"/>
      <c r="C291" s="203"/>
      <c r="D291" s="203"/>
      <c r="E291" s="203"/>
      <c r="F291" s="203"/>
      <c r="G291" s="203"/>
      <c r="H291" s="203"/>
      <c r="I291" s="203"/>
      <c r="J291" s="203"/>
      <c r="K291" s="203"/>
      <c r="L291" s="203"/>
      <c r="M291" s="203"/>
      <c r="N291" s="203"/>
      <c r="O291" s="203"/>
      <c r="P291" s="203"/>
      <c r="Q291" s="203"/>
      <c r="R291" s="203"/>
      <c r="S291" s="203"/>
      <c r="T291" s="203"/>
      <c r="U291" s="203"/>
      <c r="V291" s="203"/>
      <c r="W291" s="203"/>
      <c r="X291" s="203"/>
      <c r="Y291" s="203"/>
      <c r="Z291" s="203"/>
    </row>
    <row r="292" spans="1:26">
      <c r="A292" s="203"/>
      <c r="B292" s="203"/>
      <c r="C292" s="203"/>
      <c r="D292" s="203"/>
      <c r="E292" s="203"/>
      <c r="F292" s="203"/>
      <c r="G292" s="203"/>
      <c r="H292" s="203"/>
      <c r="I292" s="203"/>
      <c r="J292" s="203"/>
      <c r="K292" s="203"/>
      <c r="L292" s="203"/>
      <c r="M292" s="203"/>
      <c r="N292" s="203"/>
      <c r="O292" s="203"/>
      <c r="P292" s="203"/>
      <c r="Q292" s="203"/>
      <c r="R292" s="203"/>
      <c r="S292" s="203"/>
      <c r="T292" s="203"/>
      <c r="U292" s="203"/>
      <c r="V292" s="203"/>
      <c r="W292" s="203"/>
      <c r="X292" s="203"/>
      <c r="Y292" s="203"/>
      <c r="Z292" s="203"/>
    </row>
    <row r="293" spans="1:26">
      <c r="A293" s="203"/>
      <c r="B293" s="203"/>
      <c r="C293" s="203"/>
      <c r="D293" s="203"/>
      <c r="E293" s="203"/>
      <c r="F293" s="203"/>
      <c r="G293" s="203"/>
      <c r="H293" s="203"/>
      <c r="I293" s="203"/>
      <c r="J293" s="203"/>
      <c r="K293" s="203"/>
      <c r="L293" s="203"/>
      <c r="M293" s="203"/>
      <c r="N293" s="203"/>
      <c r="O293" s="203"/>
      <c r="P293" s="203"/>
      <c r="Q293" s="203"/>
      <c r="R293" s="203"/>
      <c r="S293" s="203"/>
      <c r="T293" s="203"/>
      <c r="U293" s="203"/>
      <c r="V293" s="203"/>
      <c r="W293" s="203"/>
      <c r="X293" s="203"/>
      <c r="Y293" s="203"/>
      <c r="Z293" s="203"/>
    </row>
    <row r="294" spans="1:26">
      <c r="A294" s="203"/>
      <c r="B294" s="203"/>
      <c r="C294" s="203"/>
      <c r="D294" s="203"/>
      <c r="E294" s="203"/>
      <c r="F294" s="203"/>
      <c r="G294" s="203"/>
      <c r="H294" s="203"/>
      <c r="I294" s="203"/>
      <c r="J294" s="203"/>
      <c r="K294" s="203"/>
      <c r="L294" s="203"/>
      <c r="M294" s="203"/>
      <c r="N294" s="203"/>
      <c r="O294" s="203"/>
      <c r="P294" s="203"/>
      <c r="Q294" s="203"/>
      <c r="R294" s="203"/>
      <c r="S294" s="203"/>
      <c r="T294" s="203"/>
      <c r="U294" s="203"/>
      <c r="V294" s="203"/>
      <c r="W294" s="203"/>
      <c r="X294" s="203"/>
      <c r="Y294" s="203"/>
      <c r="Z294" s="203"/>
    </row>
    <row r="295" spans="1:26">
      <c r="A295" s="203"/>
      <c r="B295" s="203"/>
      <c r="C295" s="203"/>
      <c r="D295" s="203"/>
      <c r="E295" s="203"/>
      <c r="F295" s="203"/>
      <c r="G295" s="203"/>
      <c r="H295" s="203"/>
      <c r="I295" s="203"/>
      <c r="J295" s="203"/>
      <c r="K295" s="203"/>
      <c r="L295" s="203"/>
      <c r="M295" s="203"/>
      <c r="N295" s="203"/>
      <c r="O295" s="203"/>
      <c r="P295" s="203"/>
      <c r="Q295" s="203"/>
      <c r="R295" s="203"/>
      <c r="S295" s="203"/>
      <c r="T295" s="203"/>
      <c r="U295" s="203"/>
      <c r="V295" s="203"/>
      <c r="W295" s="203"/>
      <c r="X295" s="203"/>
      <c r="Y295" s="203"/>
      <c r="Z295" s="203"/>
    </row>
    <row r="296" spans="1:26">
      <c r="A296" s="203"/>
      <c r="B296" s="203"/>
      <c r="C296" s="203"/>
      <c r="D296" s="203"/>
      <c r="E296" s="203"/>
      <c r="F296" s="203"/>
      <c r="G296" s="203"/>
      <c r="H296" s="203"/>
      <c r="I296" s="203"/>
      <c r="J296" s="203"/>
      <c r="K296" s="203"/>
      <c r="L296" s="203"/>
      <c r="M296" s="203"/>
      <c r="N296" s="203"/>
      <c r="O296" s="203"/>
      <c r="P296" s="203"/>
      <c r="Q296" s="203"/>
      <c r="R296" s="203"/>
      <c r="S296" s="203"/>
      <c r="T296" s="203"/>
      <c r="U296" s="203"/>
      <c r="V296" s="203"/>
      <c r="W296" s="203"/>
      <c r="X296" s="203"/>
      <c r="Y296" s="203"/>
      <c r="Z296" s="203"/>
    </row>
    <row r="297" spans="1:26">
      <c r="A297" s="203"/>
      <c r="B297" s="203"/>
      <c r="C297" s="203"/>
      <c r="D297" s="203"/>
      <c r="E297" s="203"/>
      <c r="F297" s="203"/>
      <c r="G297" s="203"/>
      <c r="H297" s="203"/>
      <c r="I297" s="203"/>
      <c r="J297" s="203"/>
      <c r="K297" s="203"/>
      <c r="L297" s="203"/>
      <c r="M297" s="203"/>
      <c r="N297" s="203"/>
      <c r="O297" s="203"/>
      <c r="P297" s="203"/>
      <c r="Q297" s="203"/>
      <c r="R297" s="203"/>
      <c r="S297" s="203"/>
      <c r="T297" s="203"/>
      <c r="U297" s="203"/>
      <c r="V297" s="203"/>
      <c r="W297" s="203"/>
      <c r="X297" s="203"/>
      <c r="Y297" s="203"/>
      <c r="Z297" s="203"/>
    </row>
    <row r="298" spans="1:26">
      <c r="A298" s="203"/>
      <c r="B298" s="203"/>
      <c r="C298" s="203"/>
      <c r="D298" s="203"/>
      <c r="E298" s="203"/>
      <c r="F298" s="203"/>
      <c r="G298" s="203"/>
      <c r="H298" s="203"/>
      <c r="I298" s="203"/>
      <c r="J298" s="203"/>
      <c r="K298" s="203"/>
      <c r="L298" s="203"/>
      <c r="M298" s="203"/>
      <c r="N298" s="203"/>
      <c r="O298" s="203"/>
      <c r="P298" s="203"/>
      <c r="Q298" s="203"/>
      <c r="R298" s="203"/>
      <c r="S298" s="203"/>
      <c r="T298" s="203"/>
      <c r="U298" s="203"/>
      <c r="V298" s="203"/>
      <c r="W298" s="203"/>
      <c r="X298" s="203"/>
      <c r="Y298" s="203"/>
      <c r="Z298" s="203"/>
    </row>
    <row r="299" spans="1:26">
      <c r="A299" s="203"/>
      <c r="B299" s="203"/>
      <c r="C299" s="203"/>
      <c r="D299" s="203"/>
      <c r="E299" s="203"/>
      <c r="F299" s="203"/>
      <c r="G299" s="203"/>
      <c r="H299" s="203"/>
      <c r="I299" s="203"/>
      <c r="J299" s="203"/>
      <c r="K299" s="203"/>
      <c r="L299" s="203"/>
      <c r="M299" s="203"/>
      <c r="N299" s="203"/>
      <c r="O299" s="203"/>
      <c r="P299" s="203"/>
      <c r="Q299" s="203"/>
      <c r="R299" s="203"/>
      <c r="S299" s="203"/>
      <c r="T299" s="203"/>
      <c r="U299" s="203"/>
      <c r="V299" s="203"/>
      <c r="W299" s="203"/>
      <c r="X299" s="203"/>
      <c r="Y299" s="203"/>
      <c r="Z299" s="203"/>
    </row>
    <row r="300" spans="1:26">
      <c r="A300" s="203"/>
      <c r="B300" s="203"/>
      <c r="C300" s="203"/>
      <c r="D300" s="203"/>
      <c r="E300" s="203"/>
      <c r="F300" s="203"/>
      <c r="G300" s="203"/>
      <c r="H300" s="203"/>
      <c r="I300" s="203"/>
      <c r="J300" s="203"/>
      <c r="K300" s="203"/>
      <c r="L300" s="203"/>
      <c r="M300" s="203"/>
      <c r="N300" s="203"/>
      <c r="O300" s="203"/>
      <c r="P300" s="203"/>
      <c r="Q300" s="203"/>
      <c r="R300" s="203"/>
      <c r="S300" s="203"/>
      <c r="T300" s="203"/>
      <c r="U300" s="203"/>
      <c r="V300" s="203"/>
      <c r="W300" s="203"/>
      <c r="X300" s="203"/>
      <c r="Y300" s="203"/>
      <c r="Z300" s="203"/>
    </row>
    <row r="301" spans="1:26">
      <c r="A301" s="203"/>
      <c r="B301" s="203"/>
      <c r="C301" s="203"/>
      <c r="D301" s="203"/>
      <c r="E301" s="203"/>
      <c r="F301" s="203"/>
      <c r="G301" s="203"/>
      <c r="H301" s="203"/>
      <c r="I301" s="203"/>
      <c r="J301" s="203"/>
      <c r="K301" s="203"/>
      <c r="L301" s="203"/>
      <c r="M301" s="203"/>
      <c r="N301" s="203"/>
      <c r="O301" s="203"/>
      <c r="P301" s="203"/>
      <c r="Q301" s="203"/>
      <c r="R301" s="203"/>
      <c r="S301" s="203"/>
      <c r="T301" s="203"/>
      <c r="U301" s="203"/>
      <c r="V301" s="203"/>
      <c r="W301" s="203"/>
      <c r="X301" s="203"/>
      <c r="Y301" s="203"/>
      <c r="Z301" s="203"/>
    </row>
    <row r="302" spans="1:26">
      <c r="A302" s="203"/>
      <c r="B302" s="203"/>
      <c r="C302" s="203"/>
      <c r="D302" s="203"/>
      <c r="E302" s="203"/>
      <c r="F302" s="203"/>
      <c r="G302" s="203"/>
      <c r="H302" s="203"/>
      <c r="I302" s="203"/>
      <c r="J302" s="203"/>
      <c r="K302" s="203"/>
      <c r="L302" s="203"/>
      <c r="M302" s="203"/>
      <c r="N302" s="203"/>
      <c r="O302" s="203"/>
      <c r="P302" s="203"/>
      <c r="Q302" s="203"/>
      <c r="R302" s="203"/>
      <c r="S302" s="203"/>
      <c r="T302" s="203"/>
      <c r="U302" s="203"/>
      <c r="V302" s="203"/>
      <c r="W302" s="203"/>
      <c r="X302" s="203"/>
      <c r="Y302" s="203"/>
      <c r="Z302" s="203"/>
    </row>
    <row r="303" spans="1:26">
      <c r="A303" s="203"/>
      <c r="B303" s="203"/>
      <c r="C303" s="203"/>
      <c r="D303" s="203"/>
      <c r="E303" s="203"/>
      <c r="F303" s="203"/>
      <c r="G303" s="203"/>
      <c r="H303" s="203"/>
      <c r="I303" s="203"/>
      <c r="J303" s="203"/>
      <c r="K303" s="203"/>
      <c r="L303" s="203"/>
      <c r="M303" s="203"/>
      <c r="N303" s="203"/>
      <c r="O303" s="203"/>
      <c r="P303" s="203"/>
      <c r="Q303" s="203"/>
      <c r="R303" s="203"/>
      <c r="S303" s="203"/>
      <c r="T303" s="203"/>
      <c r="U303" s="203"/>
      <c r="V303" s="203"/>
      <c r="W303" s="203"/>
      <c r="X303" s="203"/>
      <c r="Y303" s="203"/>
      <c r="Z303" s="203"/>
    </row>
    <row r="304" spans="1:26">
      <c r="A304" s="203"/>
      <c r="B304" s="203"/>
      <c r="C304" s="203"/>
      <c r="D304" s="203"/>
      <c r="E304" s="203"/>
      <c r="F304" s="203"/>
      <c r="G304" s="203"/>
      <c r="H304" s="203"/>
      <c r="I304" s="203"/>
      <c r="J304" s="203"/>
      <c r="K304" s="203"/>
      <c r="L304" s="203"/>
      <c r="M304" s="203"/>
      <c r="N304" s="203"/>
      <c r="O304" s="203"/>
      <c r="P304" s="203"/>
      <c r="Q304" s="203"/>
      <c r="R304" s="203"/>
      <c r="S304" s="203"/>
      <c r="T304" s="203"/>
      <c r="U304" s="203"/>
      <c r="V304" s="203"/>
      <c r="W304" s="203"/>
      <c r="X304" s="203"/>
      <c r="Y304" s="203"/>
      <c r="Z304" s="203"/>
    </row>
    <row r="305" spans="1:26">
      <c r="A305" s="203"/>
      <c r="B305" s="203"/>
      <c r="C305" s="203"/>
      <c r="D305" s="203"/>
      <c r="E305" s="203"/>
      <c r="F305" s="203"/>
      <c r="G305" s="203"/>
      <c r="H305" s="203"/>
      <c r="I305" s="203"/>
      <c r="J305" s="203"/>
      <c r="K305" s="203"/>
      <c r="L305" s="203"/>
      <c r="M305" s="203"/>
      <c r="N305" s="203"/>
      <c r="O305" s="203"/>
      <c r="P305" s="203"/>
      <c r="Q305" s="203"/>
      <c r="R305" s="203"/>
      <c r="S305" s="203"/>
      <c r="T305" s="203"/>
      <c r="U305" s="203"/>
      <c r="V305" s="203"/>
      <c r="W305" s="203"/>
      <c r="X305" s="203"/>
      <c r="Y305" s="203"/>
      <c r="Z305" s="203"/>
    </row>
    <row r="306" spans="1:26">
      <c r="A306" s="203"/>
      <c r="B306" s="203"/>
      <c r="C306" s="203"/>
      <c r="D306" s="203"/>
      <c r="E306" s="203"/>
      <c r="F306" s="203"/>
      <c r="G306" s="203"/>
      <c r="H306" s="203"/>
      <c r="I306" s="203"/>
      <c r="J306" s="203"/>
      <c r="K306" s="203"/>
      <c r="L306" s="203"/>
      <c r="M306" s="203"/>
      <c r="N306" s="203"/>
      <c r="O306" s="203"/>
      <c r="P306" s="203"/>
      <c r="Q306" s="203"/>
      <c r="R306" s="203"/>
      <c r="S306" s="203"/>
      <c r="T306" s="203"/>
      <c r="U306" s="203"/>
      <c r="V306" s="203"/>
      <c r="W306" s="203"/>
      <c r="X306" s="203"/>
      <c r="Y306" s="203"/>
      <c r="Z306" s="203"/>
    </row>
    <row r="307" spans="1:26">
      <c r="A307" s="203"/>
      <c r="B307" s="203"/>
      <c r="C307" s="203"/>
      <c r="D307" s="203"/>
      <c r="E307" s="203"/>
      <c r="F307" s="203"/>
      <c r="G307" s="203"/>
      <c r="H307" s="203"/>
      <c r="I307" s="203"/>
      <c r="J307" s="203"/>
      <c r="K307" s="203"/>
      <c r="L307" s="203"/>
      <c r="M307" s="203"/>
      <c r="N307" s="203"/>
      <c r="O307" s="203"/>
      <c r="P307" s="203"/>
      <c r="Q307" s="203"/>
      <c r="R307" s="203"/>
      <c r="S307" s="203"/>
      <c r="T307" s="203"/>
      <c r="U307" s="203"/>
      <c r="V307" s="203"/>
      <c r="W307" s="203"/>
      <c r="X307" s="203"/>
      <c r="Y307" s="203"/>
      <c r="Z307" s="203"/>
    </row>
    <row r="308" spans="1:26">
      <c r="A308" s="203"/>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row>
    <row r="309" spans="1:26">
      <c r="A309" s="203"/>
      <c r="B309" s="203"/>
      <c r="C309" s="203"/>
      <c r="D309" s="203"/>
      <c r="E309" s="203"/>
      <c r="F309" s="203"/>
      <c r="G309" s="203"/>
      <c r="H309" s="203"/>
      <c r="I309" s="203"/>
      <c r="J309" s="203"/>
      <c r="K309" s="203"/>
      <c r="L309" s="203"/>
      <c r="M309" s="203"/>
      <c r="N309" s="203"/>
      <c r="O309" s="203"/>
      <c r="P309" s="203"/>
      <c r="Q309" s="203"/>
      <c r="R309" s="203"/>
      <c r="S309" s="203"/>
      <c r="T309" s="203"/>
      <c r="U309" s="203"/>
      <c r="V309" s="203"/>
      <c r="W309" s="203"/>
      <c r="X309" s="203"/>
      <c r="Y309" s="203"/>
      <c r="Z309" s="203"/>
    </row>
    <row r="310" spans="1:26">
      <c r="A310" s="203"/>
      <c r="B310" s="203"/>
      <c r="C310" s="203"/>
      <c r="D310" s="203"/>
      <c r="E310" s="203"/>
      <c r="F310" s="203"/>
      <c r="G310" s="203"/>
      <c r="H310" s="203"/>
      <c r="I310" s="203"/>
      <c r="J310" s="203"/>
      <c r="K310" s="203"/>
      <c r="L310" s="203"/>
      <c r="M310" s="203"/>
      <c r="N310" s="203"/>
      <c r="O310" s="203"/>
      <c r="P310" s="203"/>
      <c r="Q310" s="203"/>
      <c r="R310" s="203"/>
      <c r="S310" s="203"/>
      <c r="T310" s="203"/>
      <c r="U310" s="203"/>
      <c r="V310" s="203"/>
      <c r="W310" s="203"/>
      <c r="X310" s="203"/>
      <c r="Y310" s="203"/>
      <c r="Z310" s="203"/>
    </row>
    <row r="311" spans="1:26">
      <c r="A311" s="203"/>
      <c r="B311" s="203"/>
      <c r="C311" s="203"/>
      <c r="D311" s="203"/>
      <c r="E311" s="203"/>
      <c r="F311" s="203"/>
      <c r="G311" s="203"/>
      <c r="H311" s="203"/>
      <c r="I311" s="203"/>
      <c r="J311" s="203"/>
      <c r="K311" s="203"/>
      <c r="L311" s="203"/>
      <c r="M311" s="203"/>
      <c r="N311" s="203"/>
      <c r="O311" s="203"/>
      <c r="P311" s="203"/>
      <c r="Q311" s="203"/>
      <c r="R311" s="203"/>
      <c r="S311" s="203"/>
      <c r="T311" s="203"/>
      <c r="U311" s="203"/>
      <c r="V311" s="203"/>
      <c r="W311" s="203"/>
      <c r="X311" s="203"/>
      <c r="Y311" s="203"/>
      <c r="Z311" s="203"/>
    </row>
    <row r="312" spans="1:26">
      <c r="A312" s="203"/>
      <c r="B312" s="203"/>
      <c r="C312" s="203"/>
      <c r="D312" s="203"/>
      <c r="E312" s="203"/>
      <c r="F312" s="203"/>
      <c r="G312" s="203"/>
      <c r="H312" s="203"/>
      <c r="I312" s="203"/>
      <c r="J312" s="203"/>
      <c r="K312" s="203"/>
      <c r="L312" s="203"/>
      <c r="M312" s="203"/>
      <c r="N312" s="203"/>
      <c r="O312" s="203"/>
      <c r="P312" s="203"/>
      <c r="Q312" s="203"/>
      <c r="R312" s="203"/>
      <c r="S312" s="203"/>
      <c r="T312" s="203"/>
      <c r="U312" s="203"/>
      <c r="V312" s="203"/>
      <c r="W312" s="203"/>
      <c r="X312" s="203"/>
      <c r="Y312" s="203"/>
      <c r="Z312" s="203"/>
    </row>
    <row r="313" spans="1:26">
      <c r="A313" s="203"/>
      <c r="B313" s="203"/>
      <c r="C313" s="203"/>
      <c r="D313" s="203"/>
      <c r="E313" s="203"/>
      <c r="F313" s="203"/>
      <c r="G313" s="203"/>
      <c r="H313" s="203"/>
      <c r="I313" s="203"/>
      <c r="J313" s="203"/>
      <c r="K313" s="203"/>
      <c r="L313" s="203"/>
      <c r="M313" s="203"/>
      <c r="N313" s="203"/>
      <c r="O313" s="203"/>
      <c r="P313" s="203"/>
      <c r="Q313" s="203"/>
      <c r="R313" s="203"/>
      <c r="S313" s="203"/>
      <c r="T313" s="203"/>
      <c r="U313" s="203"/>
      <c r="V313" s="203"/>
      <c r="W313" s="203"/>
      <c r="X313" s="203"/>
      <c r="Y313" s="203"/>
      <c r="Z313" s="203"/>
    </row>
    <row r="314" spans="1:26">
      <c r="A314" s="203"/>
      <c r="B314" s="203"/>
      <c r="C314" s="203"/>
      <c r="D314" s="203"/>
      <c r="E314" s="203"/>
      <c r="F314" s="203"/>
      <c r="G314" s="203"/>
      <c r="H314" s="203"/>
      <c r="I314" s="203"/>
      <c r="J314" s="203"/>
      <c r="K314" s="203"/>
      <c r="L314" s="203"/>
      <c r="M314" s="203"/>
      <c r="N314" s="203"/>
      <c r="O314" s="203"/>
      <c r="P314" s="203"/>
      <c r="Q314" s="203"/>
      <c r="R314" s="203"/>
      <c r="S314" s="203"/>
      <c r="T314" s="203"/>
      <c r="U314" s="203"/>
      <c r="V314" s="203"/>
      <c r="W314" s="203"/>
      <c r="X314" s="203"/>
      <c r="Y314" s="203"/>
      <c r="Z314" s="203"/>
    </row>
    <row r="315" spans="1:26">
      <c r="A315" s="203"/>
      <c r="B315" s="203"/>
      <c r="C315" s="203"/>
      <c r="D315" s="203"/>
      <c r="E315" s="203"/>
      <c r="F315" s="203"/>
      <c r="G315" s="203"/>
      <c r="H315" s="203"/>
      <c r="I315" s="203"/>
      <c r="J315" s="203"/>
      <c r="K315" s="203"/>
      <c r="L315" s="203"/>
      <c r="M315" s="203"/>
      <c r="N315" s="203"/>
      <c r="O315" s="203"/>
      <c r="P315" s="203"/>
      <c r="Q315" s="203"/>
      <c r="R315" s="203"/>
      <c r="S315" s="203"/>
      <c r="T315" s="203"/>
      <c r="U315" s="203"/>
      <c r="V315" s="203"/>
      <c r="W315" s="203"/>
      <c r="X315" s="203"/>
      <c r="Y315" s="203"/>
      <c r="Z315" s="203"/>
    </row>
    <row r="316" spans="1:26">
      <c r="A316" s="203"/>
      <c r="B316" s="203"/>
      <c r="C316" s="203"/>
      <c r="D316" s="203"/>
      <c r="E316" s="203"/>
      <c r="F316" s="203"/>
      <c r="G316" s="203"/>
      <c r="H316" s="203"/>
      <c r="I316" s="203"/>
      <c r="J316" s="203"/>
      <c r="K316" s="203"/>
      <c r="L316" s="203"/>
      <c r="M316" s="203"/>
      <c r="N316" s="203"/>
      <c r="O316" s="203"/>
      <c r="P316" s="203"/>
      <c r="Q316" s="203"/>
      <c r="R316" s="203"/>
      <c r="S316" s="203"/>
      <c r="T316" s="203"/>
      <c r="U316" s="203"/>
      <c r="V316" s="203"/>
      <c r="W316" s="203"/>
      <c r="X316" s="203"/>
      <c r="Y316" s="203"/>
      <c r="Z316" s="203"/>
    </row>
    <row r="317" spans="1:26">
      <c r="A317" s="203"/>
      <c r="B317" s="203"/>
      <c r="C317" s="203"/>
      <c r="D317" s="203"/>
      <c r="E317" s="203"/>
      <c r="F317" s="203"/>
      <c r="G317" s="203"/>
      <c r="H317" s="203"/>
      <c r="I317" s="203"/>
      <c r="J317" s="203"/>
      <c r="K317" s="203"/>
      <c r="L317" s="203"/>
      <c r="M317" s="203"/>
      <c r="N317" s="203"/>
      <c r="O317" s="203"/>
      <c r="P317" s="203"/>
      <c r="Q317" s="203"/>
      <c r="R317" s="203"/>
      <c r="S317" s="203"/>
      <c r="T317" s="203"/>
      <c r="U317" s="203"/>
      <c r="V317" s="203"/>
      <c r="W317" s="203"/>
      <c r="X317" s="203"/>
      <c r="Y317" s="203"/>
      <c r="Z317" s="203"/>
    </row>
    <row r="318" spans="1:26">
      <c r="A318" s="203"/>
      <c r="B318" s="203"/>
      <c r="C318" s="203"/>
      <c r="D318" s="203"/>
      <c r="E318" s="203"/>
      <c r="F318" s="203"/>
      <c r="G318" s="203"/>
      <c r="H318" s="203"/>
      <c r="I318" s="203"/>
      <c r="J318" s="203"/>
      <c r="K318" s="203"/>
      <c r="L318" s="203"/>
      <c r="M318" s="203"/>
      <c r="N318" s="203"/>
      <c r="O318" s="203"/>
      <c r="P318" s="203"/>
      <c r="Q318" s="203"/>
      <c r="R318" s="203"/>
      <c r="S318" s="203"/>
      <c r="T318" s="203"/>
      <c r="U318" s="203"/>
      <c r="V318" s="203"/>
      <c r="W318" s="203"/>
      <c r="X318" s="203"/>
      <c r="Y318" s="203"/>
      <c r="Z318" s="203"/>
    </row>
    <row r="319" spans="1:26">
      <c r="A319" s="203"/>
      <c r="B319" s="203"/>
      <c r="C319" s="203"/>
      <c r="D319" s="203"/>
      <c r="E319" s="203"/>
      <c r="F319" s="203"/>
      <c r="G319" s="203"/>
      <c r="H319" s="203"/>
      <c r="I319" s="203"/>
      <c r="J319" s="203"/>
      <c r="K319" s="203"/>
      <c r="L319" s="203"/>
      <c r="M319" s="203"/>
      <c r="N319" s="203"/>
      <c r="O319" s="203"/>
      <c r="P319" s="203"/>
      <c r="Q319" s="203"/>
      <c r="R319" s="203"/>
      <c r="S319" s="203"/>
      <c r="T319" s="203"/>
      <c r="U319" s="203"/>
      <c r="V319" s="203"/>
      <c r="W319" s="203"/>
      <c r="X319" s="203"/>
      <c r="Y319" s="203"/>
      <c r="Z319" s="203"/>
    </row>
    <row r="320" spans="1:26">
      <c r="A320" s="203"/>
      <c r="B320" s="203"/>
      <c r="C320" s="203"/>
      <c r="D320" s="203"/>
      <c r="E320" s="203"/>
      <c r="F320" s="203"/>
      <c r="G320" s="203"/>
      <c r="H320" s="203"/>
      <c r="I320" s="203"/>
      <c r="J320" s="203"/>
      <c r="K320" s="203"/>
      <c r="L320" s="203"/>
      <c r="M320" s="203"/>
      <c r="N320" s="203"/>
      <c r="O320" s="203"/>
      <c r="P320" s="203"/>
      <c r="Q320" s="203"/>
      <c r="R320" s="203"/>
      <c r="S320" s="203"/>
      <c r="T320" s="203"/>
      <c r="U320" s="203"/>
      <c r="V320" s="203"/>
      <c r="W320" s="203"/>
      <c r="X320" s="203"/>
      <c r="Y320" s="203"/>
      <c r="Z320" s="203"/>
    </row>
    <row r="321" spans="1:26">
      <c r="A321" s="203"/>
      <c r="B321" s="203"/>
      <c r="C321" s="203"/>
      <c r="D321" s="203"/>
      <c r="E321" s="203"/>
      <c r="F321" s="203"/>
      <c r="G321" s="203"/>
      <c r="H321" s="203"/>
      <c r="I321" s="203"/>
      <c r="J321" s="203"/>
      <c r="K321" s="203"/>
      <c r="L321" s="203"/>
      <c r="M321" s="203"/>
      <c r="N321" s="203"/>
      <c r="O321" s="203"/>
      <c r="P321" s="203"/>
      <c r="Q321" s="203"/>
      <c r="R321" s="203"/>
      <c r="S321" s="203"/>
      <c r="T321" s="203"/>
      <c r="U321" s="203"/>
      <c r="V321" s="203"/>
      <c r="W321" s="203"/>
      <c r="X321" s="203"/>
      <c r="Y321" s="203"/>
      <c r="Z321" s="203"/>
    </row>
    <row r="322" spans="1:26">
      <c r="A322" s="203"/>
      <c r="B322" s="203"/>
      <c r="C322" s="203"/>
      <c r="D322" s="203"/>
      <c r="E322" s="203"/>
      <c r="F322" s="203"/>
      <c r="G322" s="203"/>
      <c r="H322" s="203"/>
      <c r="I322" s="203"/>
      <c r="J322" s="203"/>
      <c r="K322" s="203"/>
      <c r="L322" s="203"/>
      <c r="M322" s="203"/>
      <c r="N322" s="203"/>
      <c r="O322" s="203"/>
      <c r="P322" s="203"/>
      <c r="Q322" s="203"/>
      <c r="R322" s="203"/>
      <c r="S322" s="203"/>
      <c r="T322" s="203"/>
      <c r="U322" s="203"/>
      <c r="V322" s="203"/>
      <c r="W322" s="203"/>
      <c r="X322" s="203"/>
      <c r="Y322" s="203"/>
      <c r="Z322" s="203"/>
    </row>
    <row r="323" spans="1:26">
      <c r="A323" s="203"/>
      <c r="B323" s="203"/>
      <c r="C323" s="203"/>
      <c r="D323" s="203"/>
      <c r="E323" s="203"/>
      <c r="F323" s="203"/>
      <c r="G323" s="203"/>
      <c r="H323" s="203"/>
      <c r="I323" s="203"/>
      <c r="J323" s="203"/>
      <c r="K323" s="203"/>
      <c r="L323" s="203"/>
      <c r="M323" s="203"/>
      <c r="N323" s="203"/>
      <c r="O323" s="203"/>
      <c r="P323" s="203"/>
      <c r="Q323" s="203"/>
      <c r="R323" s="203"/>
      <c r="S323" s="203"/>
      <c r="T323" s="203"/>
      <c r="U323" s="203"/>
      <c r="V323" s="203"/>
      <c r="W323" s="203"/>
      <c r="X323" s="203"/>
      <c r="Y323" s="203"/>
      <c r="Z323" s="203"/>
    </row>
    <row r="324" spans="1:26">
      <c r="A324" s="203"/>
      <c r="B324" s="203"/>
      <c r="C324" s="203"/>
      <c r="D324" s="203"/>
      <c r="E324" s="203"/>
      <c r="F324" s="203"/>
      <c r="G324" s="203"/>
      <c r="H324" s="203"/>
      <c r="I324" s="203"/>
      <c r="J324" s="203"/>
      <c r="K324" s="203"/>
      <c r="L324" s="203"/>
      <c r="M324" s="203"/>
      <c r="N324" s="203"/>
      <c r="O324" s="203"/>
      <c r="P324" s="203"/>
      <c r="Q324" s="203"/>
      <c r="R324" s="203"/>
      <c r="S324" s="203"/>
      <c r="T324" s="203"/>
      <c r="U324" s="203"/>
      <c r="V324" s="203"/>
      <c r="W324" s="203"/>
      <c r="X324" s="203"/>
      <c r="Y324" s="203"/>
      <c r="Z324" s="203"/>
    </row>
    <row r="325" spans="1:26">
      <c r="A325" s="203"/>
      <c r="B325" s="203"/>
      <c r="C325" s="203"/>
      <c r="D325" s="203"/>
      <c r="E325" s="203"/>
      <c r="F325" s="203"/>
      <c r="G325" s="203"/>
      <c r="H325" s="203"/>
      <c r="I325" s="203"/>
      <c r="J325" s="203"/>
      <c r="K325" s="203"/>
      <c r="L325" s="203"/>
      <c r="M325" s="203"/>
      <c r="N325" s="203"/>
      <c r="O325" s="203"/>
      <c r="P325" s="203"/>
      <c r="Q325" s="203"/>
      <c r="R325" s="203"/>
      <c r="S325" s="203"/>
      <c r="T325" s="203"/>
      <c r="U325" s="203"/>
      <c r="V325" s="203"/>
      <c r="W325" s="203"/>
      <c r="X325" s="203"/>
      <c r="Y325" s="203"/>
      <c r="Z325" s="203"/>
    </row>
    <row r="326" spans="1:26">
      <c r="A326" s="203"/>
      <c r="B326" s="203"/>
      <c r="C326" s="203"/>
      <c r="D326" s="203"/>
      <c r="E326" s="203"/>
      <c r="F326" s="203"/>
      <c r="G326" s="203"/>
      <c r="H326" s="203"/>
      <c r="I326" s="203"/>
      <c r="J326" s="203"/>
      <c r="K326" s="203"/>
      <c r="L326" s="203"/>
      <c r="M326" s="203"/>
      <c r="N326" s="203"/>
      <c r="O326" s="203"/>
      <c r="P326" s="203"/>
      <c r="Q326" s="203"/>
      <c r="R326" s="203"/>
      <c r="S326" s="203"/>
      <c r="T326" s="203"/>
      <c r="U326" s="203"/>
      <c r="V326" s="203"/>
      <c r="W326" s="203"/>
      <c r="X326" s="203"/>
      <c r="Y326" s="203"/>
      <c r="Z326" s="203"/>
    </row>
    <row r="327" spans="1:26">
      <c r="A327" s="203"/>
      <c r="B327" s="203"/>
      <c r="C327" s="203"/>
      <c r="D327" s="203"/>
      <c r="E327" s="203"/>
      <c r="F327" s="203"/>
      <c r="G327" s="203"/>
      <c r="H327" s="203"/>
      <c r="I327" s="203"/>
      <c r="J327" s="203"/>
      <c r="K327" s="203"/>
      <c r="L327" s="203"/>
      <c r="M327" s="203"/>
      <c r="N327" s="203"/>
      <c r="O327" s="203"/>
      <c r="P327" s="203"/>
      <c r="Q327" s="203"/>
      <c r="R327" s="203"/>
      <c r="S327" s="203"/>
      <c r="T327" s="203"/>
      <c r="U327" s="203"/>
      <c r="V327" s="203"/>
      <c r="W327" s="203"/>
      <c r="X327" s="203"/>
      <c r="Y327" s="203"/>
      <c r="Z327" s="203"/>
    </row>
    <row r="328" spans="1:26">
      <c r="A328" s="203"/>
      <c r="B328" s="203"/>
      <c r="C328" s="203"/>
      <c r="D328" s="203"/>
      <c r="E328" s="203"/>
      <c r="F328" s="203"/>
      <c r="G328" s="203"/>
      <c r="H328" s="203"/>
      <c r="I328" s="203"/>
      <c r="J328" s="203"/>
      <c r="K328" s="203"/>
      <c r="L328" s="203"/>
      <c r="M328" s="203"/>
      <c r="N328" s="203"/>
      <c r="O328" s="203"/>
      <c r="P328" s="203"/>
      <c r="Q328" s="203"/>
      <c r="R328" s="203"/>
      <c r="S328" s="203"/>
      <c r="T328" s="203"/>
      <c r="U328" s="203"/>
      <c r="V328" s="203"/>
      <c r="W328" s="203"/>
      <c r="X328" s="203"/>
      <c r="Y328" s="203"/>
      <c r="Z328" s="203"/>
    </row>
    <row r="329" spans="1:26">
      <c r="A329" s="203"/>
      <c r="B329" s="203"/>
      <c r="C329" s="203"/>
      <c r="D329" s="203"/>
      <c r="E329" s="203"/>
      <c r="F329" s="203"/>
      <c r="G329" s="203"/>
      <c r="H329" s="203"/>
      <c r="I329" s="203"/>
      <c r="J329" s="203"/>
      <c r="K329" s="203"/>
      <c r="L329" s="203"/>
      <c r="M329" s="203"/>
      <c r="N329" s="203"/>
      <c r="O329" s="203"/>
      <c r="P329" s="203"/>
      <c r="Q329" s="203"/>
      <c r="R329" s="203"/>
      <c r="S329" s="203"/>
      <c r="T329" s="203"/>
      <c r="U329" s="203"/>
      <c r="V329" s="203"/>
      <c r="W329" s="203"/>
      <c r="X329" s="203"/>
      <c r="Y329" s="203"/>
      <c r="Z329" s="203"/>
    </row>
    <row r="330" spans="1:26">
      <c r="A330" s="203"/>
      <c r="B330" s="203"/>
      <c r="C330" s="203"/>
      <c r="D330" s="203"/>
      <c r="E330" s="203"/>
      <c r="F330" s="203"/>
      <c r="G330" s="203"/>
      <c r="H330" s="203"/>
      <c r="I330" s="203"/>
      <c r="J330" s="203"/>
      <c r="K330" s="203"/>
      <c r="L330" s="203"/>
      <c r="M330" s="203"/>
      <c r="N330" s="203"/>
      <c r="O330" s="203"/>
      <c r="P330" s="203"/>
      <c r="Q330" s="203"/>
      <c r="R330" s="203"/>
      <c r="S330" s="203"/>
      <c r="T330" s="203"/>
      <c r="U330" s="203"/>
      <c r="V330" s="203"/>
      <c r="W330" s="203"/>
      <c r="X330" s="203"/>
      <c r="Y330" s="203"/>
      <c r="Z330" s="203"/>
    </row>
    <row r="331" spans="1:26">
      <c r="A331" s="203"/>
      <c r="B331" s="203"/>
      <c r="C331" s="203"/>
      <c r="D331" s="203"/>
      <c r="E331" s="203"/>
      <c r="F331" s="203"/>
      <c r="G331" s="203"/>
      <c r="H331" s="203"/>
      <c r="I331" s="203"/>
      <c r="J331" s="203"/>
      <c r="K331" s="203"/>
      <c r="L331" s="203"/>
      <c r="M331" s="203"/>
      <c r="N331" s="203"/>
      <c r="O331" s="203"/>
      <c r="P331" s="203"/>
      <c r="Q331" s="203"/>
      <c r="R331" s="203"/>
      <c r="S331" s="203"/>
      <c r="T331" s="203"/>
      <c r="U331" s="203"/>
      <c r="V331" s="203"/>
      <c r="W331" s="203"/>
      <c r="X331" s="203"/>
      <c r="Y331" s="203"/>
      <c r="Z331" s="203"/>
    </row>
    <row r="332" spans="1:26">
      <c r="A332" s="203"/>
      <c r="B332" s="203"/>
      <c r="C332" s="203"/>
      <c r="D332" s="203"/>
      <c r="E332" s="203"/>
      <c r="F332" s="203"/>
      <c r="G332" s="203"/>
      <c r="H332" s="203"/>
      <c r="I332" s="203"/>
      <c r="J332" s="203"/>
      <c r="K332" s="203"/>
      <c r="L332" s="203"/>
      <c r="M332" s="203"/>
      <c r="N332" s="203"/>
      <c r="O332" s="203"/>
      <c r="P332" s="203"/>
      <c r="Q332" s="203"/>
      <c r="R332" s="203"/>
      <c r="S332" s="203"/>
      <c r="T332" s="203"/>
      <c r="U332" s="203"/>
      <c r="V332" s="203"/>
      <c r="W332" s="203"/>
      <c r="X332" s="203"/>
      <c r="Y332" s="203"/>
      <c r="Z332" s="203"/>
    </row>
    <row r="333" spans="1:26">
      <c r="A333" s="203"/>
      <c r="B333" s="203"/>
      <c r="C333" s="203"/>
      <c r="D333" s="203"/>
      <c r="E333" s="203"/>
      <c r="F333" s="203"/>
      <c r="G333" s="203"/>
      <c r="H333" s="203"/>
      <c r="I333" s="203"/>
      <c r="J333" s="203"/>
      <c r="K333" s="203"/>
      <c r="L333" s="203"/>
      <c r="M333" s="203"/>
      <c r="N333" s="203"/>
      <c r="O333" s="203"/>
      <c r="P333" s="203"/>
      <c r="Q333" s="203"/>
      <c r="R333" s="203"/>
      <c r="S333" s="203"/>
      <c r="T333" s="203"/>
      <c r="U333" s="203"/>
      <c r="V333" s="203"/>
      <c r="W333" s="203"/>
      <c r="X333" s="203"/>
      <c r="Y333" s="203"/>
      <c r="Z333" s="203"/>
    </row>
    <row r="334" spans="1:26">
      <c r="A334" s="203"/>
      <c r="B334" s="203"/>
      <c r="C334" s="203"/>
      <c r="D334" s="203"/>
      <c r="E334" s="203"/>
      <c r="F334" s="203"/>
      <c r="G334" s="203"/>
      <c r="H334" s="203"/>
      <c r="I334" s="203"/>
      <c r="J334" s="203"/>
      <c r="K334" s="203"/>
      <c r="L334" s="203"/>
      <c r="M334" s="203"/>
      <c r="N334" s="203"/>
      <c r="O334" s="203"/>
      <c r="P334" s="203"/>
      <c r="Q334" s="203"/>
      <c r="R334" s="203"/>
      <c r="S334" s="203"/>
      <c r="T334" s="203"/>
      <c r="U334" s="203"/>
      <c r="V334" s="203"/>
      <c r="W334" s="203"/>
      <c r="X334" s="203"/>
      <c r="Y334" s="203"/>
      <c r="Z334" s="203"/>
    </row>
    <row r="335" spans="1:26">
      <c r="A335" s="203"/>
      <c r="B335" s="203"/>
      <c r="C335" s="203"/>
      <c r="D335" s="203"/>
      <c r="E335" s="203"/>
      <c r="F335" s="203"/>
      <c r="G335" s="203"/>
      <c r="H335" s="203"/>
      <c r="I335" s="203"/>
      <c r="J335" s="203"/>
      <c r="K335" s="203"/>
      <c r="L335" s="203"/>
      <c r="M335" s="203"/>
      <c r="N335" s="203"/>
      <c r="O335" s="203"/>
      <c r="P335" s="203"/>
      <c r="Q335" s="203"/>
      <c r="R335" s="203"/>
      <c r="S335" s="203"/>
      <c r="T335" s="203"/>
      <c r="U335" s="203"/>
      <c r="V335" s="203"/>
      <c r="W335" s="203"/>
      <c r="X335" s="203"/>
      <c r="Y335" s="203"/>
      <c r="Z335" s="203"/>
    </row>
    <row r="336" spans="1:26">
      <c r="A336" s="203"/>
      <c r="B336" s="203"/>
      <c r="C336" s="203"/>
      <c r="D336" s="203"/>
      <c r="E336" s="203"/>
      <c r="F336" s="203"/>
      <c r="G336" s="203"/>
      <c r="H336" s="203"/>
      <c r="I336" s="203"/>
      <c r="J336" s="203"/>
      <c r="K336" s="203"/>
      <c r="L336" s="203"/>
      <c r="M336" s="203"/>
      <c r="N336" s="203"/>
      <c r="O336" s="203"/>
      <c r="P336" s="203"/>
      <c r="Q336" s="203"/>
      <c r="R336" s="203"/>
      <c r="S336" s="203"/>
      <c r="T336" s="203"/>
      <c r="U336" s="203"/>
      <c r="V336" s="203"/>
      <c r="W336" s="203"/>
      <c r="X336" s="203"/>
      <c r="Y336" s="203"/>
      <c r="Z336" s="203"/>
    </row>
    <row r="337" spans="1:26">
      <c r="A337" s="203"/>
      <c r="B337" s="203"/>
      <c r="C337" s="203"/>
      <c r="D337" s="203"/>
      <c r="E337" s="203"/>
      <c r="F337" s="203"/>
      <c r="G337" s="203"/>
      <c r="H337" s="203"/>
      <c r="I337" s="203"/>
      <c r="J337" s="203"/>
      <c r="K337" s="203"/>
      <c r="L337" s="203"/>
      <c r="M337" s="203"/>
      <c r="N337" s="203"/>
      <c r="O337" s="203"/>
      <c r="P337" s="203"/>
      <c r="Q337" s="203"/>
      <c r="R337" s="203"/>
      <c r="S337" s="203"/>
      <c r="T337" s="203"/>
      <c r="U337" s="203"/>
      <c r="V337" s="203"/>
      <c r="W337" s="203"/>
      <c r="X337" s="203"/>
      <c r="Y337" s="203"/>
      <c r="Z337" s="203"/>
    </row>
    <row r="338" spans="1:26">
      <c r="A338" s="203"/>
      <c r="B338" s="203"/>
      <c r="C338" s="203"/>
      <c r="D338" s="203"/>
      <c r="E338" s="203"/>
      <c r="F338" s="203"/>
      <c r="G338" s="203"/>
      <c r="H338" s="203"/>
      <c r="I338" s="203"/>
      <c r="J338" s="203"/>
      <c r="K338" s="203"/>
      <c r="L338" s="203"/>
      <c r="M338" s="203"/>
      <c r="N338" s="203"/>
      <c r="O338" s="203"/>
      <c r="P338" s="203"/>
      <c r="Q338" s="203"/>
      <c r="R338" s="203"/>
      <c r="S338" s="203"/>
      <c r="T338" s="203"/>
      <c r="U338" s="203"/>
      <c r="V338" s="203"/>
      <c r="W338" s="203"/>
      <c r="X338" s="203"/>
      <c r="Y338" s="203"/>
      <c r="Z338" s="203"/>
    </row>
    <row r="339" spans="1:26">
      <c r="A339" s="203"/>
      <c r="B339" s="203"/>
      <c r="C339" s="203"/>
      <c r="D339" s="203"/>
      <c r="E339" s="203"/>
      <c r="F339" s="203"/>
      <c r="G339" s="203"/>
      <c r="H339" s="203"/>
      <c r="I339" s="203"/>
      <c r="J339" s="203"/>
      <c r="K339" s="203"/>
      <c r="L339" s="203"/>
      <c r="M339" s="203"/>
      <c r="N339" s="203"/>
      <c r="O339" s="203"/>
      <c r="P339" s="203"/>
      <c r="Q339" s="203"/>
      <c r="R339" s="203"/>
      <c r="S339" s="203"/>
      <c r="T339" s="203"/>
      <c r="U339" s="203"/>
      <c r="V339" s="203"/>
      <c r="W339" s="203"/>
      <c r="X339" s="203"/>
      <c r="Y339" s="203"/>
      <c r="Z339" s="203"/>
    </row>
    <row r="340" spans="1:26">
      <c r="A340" s="203"/>
      <c r="B340" s="203"/>
      <c r="C340" s="203"/>
      <c r="D340" s="203"/>
      <c r="E340" s="203"/>
      <c r="F340" s="203"/>
      <c r="G340" s="203"/>
      <c r="H340" s="203"/>
      <c r="I340" s="203"/>
      <c r="J340" s="203"/>
      <c r="K340" s="203"/>
      <c r="L340" s="203"/>
      <c r="M340" s="203"/>
      <c r="N340" s="203"/>
      <c r="O340" s="203"/>
      <c r="P340" s="203"/>
      <c r="Q340" s="203"/>
      <c r="R340" s="203"/>
      <c r="S340" s="203"/>
      <c r="T340" s="203"/>
      <c r="U340" s="203"/>
      <c r="V340" s="203"/>
      <c r="W340" s="203"/>
      <c r="X340" s="203"/>
      <c r="Y340" s="203"/>
      <c r="Z340" s="203"/>
    </row>
    <row r="341" spans="1:26">
      <c r="A341" s="203"/>
      <c r="B341" s="203"/>
      <c r="C341" s="203"/>
      <c r="D341" s="203"/>
      <c r="E341" s="203"/>
      <c r="F341" s="203"/>
      <c r="G341" s="203"/>
      <c r="H341" s="203"/>
      <c r="I341" s="203"/>
      <c r="J341" s="203"/>
      <c r="K341" s="203"/>
      <c r="L341" s="203"/>
      <c r="M341" s="203"/>
      <c r="N341" s="203"/>
      <c r="O341" s="203"/>
      <c r="P341" s="203"/>
      <c r="Q341" s="203"/>
      <c r="R341" s="203"/>
      <c r="S341" s="203"/>
      <c r="T341" s="203"/>
      <c r="U341" s="203"/>
      <c r="V341" s="203"/>
      <c r="W341" s="203"/>
      <c r="X341" s="203"/>
      <c r="Y341" s="203"/>
      <c r="Z341" s="203"/>
    </row>
    <row r="342" spans="1:26">
      <c r="A342" s="203"/>
      <c r="B342" s="203"/>
      <c r="C342" s="203"/>
      <c r="D342" s="203"/>
      <c r="E342" s="203"/>
      <c r="F342" s="203"/>
      <c r="G342" s="203"/>
      <c r="H342" s="203"/>
      <c r="I342" s="203"/>
      <c r="J342" s="203"/>
      <c r="K342" s="203"/>
      <c r="L342" s="203"/>
      <c r="M342" s="203"/>
      <c r="N342" s="203"/>
      <c r="O342" s="203"/>
      <c r="P342" s="203"/>
      <c r="Q342" s="203"/>
      <c r="R342" s="203"/>
      <c r="S342" s="203"/>
      <c r="T342" s="203"/>
      <c r="U342" s="203"/>
      <c r="V342" s="203"/>
      <c r="W342" s="203"/>
      <c r="X342" s="203"/>
      <c r="Y342" s="203"/>
      <c r="Z342" s="203"/>
    </row>
    <row r="343" spans="1:26">
      <c r="A343" s="203"/>
      <c r="B343" s="203"/>
      <c r="C343" s="203"/>
      <c r="D343" s="203"/>
      <c r="E343" s="203"/>
      <c r="F343" s="203"/>
      <c r="G343" s="203"/>
      <c r="H343" s="203"/>
      <c r="I343" s="203"/>
      <c r="J343" s="203"/>
      <c r="K343" s="203"/>
      <c r="L343" s="203"/>
      <c r="M343" s="203"/>
      <c r="N343" s="203"/>
      <c r="O343" s="203"/>
      <c r="P343" s="203"/>
      <c r="Q343" s="203"/>
      <c r="R343" s="203"/>
      <c r="S343" s="203"/>
      <c r="T343" s="203"/>
      <c r="U343" s="203"/>
      <c r="V343" s="203"/>
      <c r="W343" s="203"/>
      <c r="X343" s="203"/>
      <c r="Y343" s="203"/>
      <c r="Z343" s="203"/>
    </row>
    <row r="344" spans="1:26">
      <c r="A344" s="203"/>
      <c r="B344" s="203"/>
      <c r="C344" s="203"/>
      <c r="D344" s="203"/>
      <c r="E344" s="203"/>
      <c r="F344" s="203"/>
      <c r="G344" s="203"/>
      <c r="H344" s="203"/>
      <c r="I344" s="203"/>
      <c r="J344" s="203"/>
      <c r="K344" s="203"/>
      <c r="L344" s="203"/>
      <c r="M344" s="203"/>
      <c r="N344" s="203"/>
      <c r="O344" s="203"/>
      <c r="P344" s="203"/>
      <c r="Q344" s="203"/>
      <c r="R344" s="203"/>
      <c r="S344" s="203"/>
      <c r="T344" s="203"/>
      <c r="U344" s="203"/>
      <c r="V344" s="203"/>
      <c r="W344" s="203"/>
      <c r="X344" s="203"/>
      <c r="Y344" s="203"/>
      <c r="Z344" s="203"/>
    </row>
    <row r="345" spans="1:26">
      <c r="A345" s="203"/>
      <c r="B345" s="203"/>
      <c r="C345" s="203"/>
      <c r="D345" s="203"/>
      <c r="E345" s="203"/>
      <c r="F345" s="203"/>
      <c r="G345" s="203"/>
      <c r="H345" s="203"/>
      <c r="I345" s="203"/>
      <c r="J345" s="203"/>
      <c r="K345" s="203"/>
      <c r="L345" s="203"/>
      <c r="M345" s="203"/>
      <c r="N345" s="203"/>
      <c r="O345" s="203"/>
      <c r="P345" s="203"/>
      <c r="Q345" s="203"/>
      <c r="R345" s="203"/>
      <c r="S345" s="203"/>
      <c r="T345" s="203"/>
      <c r="U345" s="203"/>
      <c r="V345" s="203"/>
      <c r="W345" s="203"/>
      <c r="X345" s="203"/>
      <c r="Y345" s="203"/>
      <c r="Z345" s="203"/>
    </row>
    <row r="346" spans="1:26">
      <c r="A346" s="203"/>
      <c r="B346" s="203"/>
      <c r="C346" s="203"/>
      <c r="D346" s="203"/>
      <c r="E346" s="203"/>
      <c r="F346" s="203"/>
      <c r="G346" s="203"/>
      <c r="H346" s="203"/>
      <c r="I346" s="203"/>
      <c r="J346" s="203"/>
      <c r="K346" s="203"/>
      <c r="L346" s="203"/>
      <c r="M346" s="203"/>
      <c r="N346" s="203"/>
      <c r="O346" s="203"/>
      <c r="P346" s="203"/>
      <c r="Q346" s="203"/>
      <c r="R346" s="203"/>
      <c r="S346" s="203"/>
      <c r="T346" s="203"/>
      <c r="U346" s="203"/>
      <c r="V346" s="203"/>
      <c r="W346" s="203"/>
      <c r="X346" s="203"/>
      <c r="Y346" s="203"/>
      <c r="Z346" s="203"/>
    </row>
    <row r="347" spans="1:26">
      <c r="A347" s="203"/>
      <c r="B347" s="203"/>
      <c r="C347" s="203"/>
      <c r="D347" s="203"/>
      <c r="E347" s="203"/>
      <c r="F347" s="203"/>
      <c r="G347" s="203"/>
      <c r="H347" s="203"/>
      <c r="I347" s="203"/>
      <c r="J347" s="203"/>
      <c r="K347" s="203"/>
      <c r="L347" s="203"/>
      <c r="M347" s="203"/>
      <c r="N347" s="203"/>
      <c r="O347" s="203"/>
      <c r="P347" s="203"/>
      <c r="Q347" s="203"/>
      <c r="R347" s="203"/>
      <c r="S347" s="203"/>
      <c r="T347" s="203"/>
      <c r="U347" s="203"/>
      <c r="V347" s="203"/>
      <c r="W347" s="203"/>
      <c r="X347" s="203"/>
      <c r="Y347" s="203"/>
      <c r="Z347" s="203"/>
    </row>
    <row r="348" spans="1:26">
      <c r="A348" s="203"/>
      <c r="B348" s="203"/>
      <c r="C348" s="203"/>
      <c r="D348" s="203"/>
      <c r="E348" s="203"/>
      <c r="F348" s="203"/>
      <c r="G348" s="203"/>
      <c r="H348" s="203"/>
      <c r="I348" s="203"/>
      <c r="J348" s="203"/>
      <c r="K348" s="203"/>
      <c r="L348" s="203"/>
      <c r="M348" s="203"/>
      <c r="N348" s="203"/>
      <c r="O348" s="203"/>
      <c r="P348" s="203"/>
      <c r="Q348" s="203"/>
      <c r="R348" s="203"/>
      <c r="S348" s="203"/>
      <c r="T348" s="203"/>
      <c r="U348" s="203"/>
      <c r="V348" s="203"/>
      <c r="W348" s="203"/>
      <c r="X348" s="203"/>
      <c r="Y348" s="203"/>
      <c r="Z348" s="203"/>
    </row>
    <row r="349" spans="1:26">
      <c r="A349" s="203"/>
      <c r="B349" s="203"/>
      <c r="C349" s="203"/>
      <c r="D349" s="203"/>
      <c r="E349" s="203"/>
      <c r="F349" s="203"/>
      <c r="G349" s="203"/>
      <c r="H349" s="203"/>
      <c r="I349" s="203"/>
      <c r="J349" s="203"/>
      <c r="K349" s="203"/>
      <c r="L349" s="203"/>
      <c r="M349" s="203"/>
      <c r="N349" s="203"/>
      <c r="O349" s="203"/>
      <c r="P349" s="203"/>
      <c r="Q349" s="203"/>
      <c r="R349" s="203"/>
      <c r="S349" s="203"/>
      <c r="T349" s="203"/>
      <c r="U349" s="203"/>
      <c r="V349" s="203"/>
      <c r="W349" s="203"/>
      <c r="X349" s="203"/>
      <c r="Y349" s="203"/>
      <c r="Z349" s="203"/>
    </row>
    <row r="350" spans="1:26">
      <c r="A350" s="203"/>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row>
    <row r="351" spans="1:26">
      <c r="A351" s="203"/>
      <c r="B351" s="203"/>
      <c r="C351" s="203"/>
      <c r="D351" s="203"/>
      <c r="E351" s="203"/>
      <c r="F351" s="203"/>
      <c r="G351" s="203"/>
      <c r="H351" s="203"/>
      <c r="I351" s="203"/>
      <c r="J351" s="203"/>
      <c r="K351" s="203"/>
      <c r="L351" s="203"/>
      <c r="M351" s="203"/>
      <c r="N351" s="203"/>
      <c r="O351" s="203"/>
      <c r="P351" s="203"/>
      <c r="Q351" s="203"/>
      <c r="R351" s="203"/>
      <c r="S351" s="203"/>
      <c r="T351" s="203"/>
      <c r="U351" s="203"/>
      <c r="V351" s="203"/>
      <c r="W351" s="203"/>
      <c r="X351" s="203"/>
      <c r="Y351" s="203"/>
      <c r="Z351" s="203"/>
    </row>
    <row r="352" spans="1:26">
      <c r="A352" s="203"/>
      <c r="B352" s="203"/>
      <c r="C352" s="203"/>
      <c r="D352" s="203"/>
      <c r="E352" s="203"/>
      <c r="F352" s="203"/>
      <c r="G352" s="203"/>
      <c r="H352" s="203"/>
      <c r="I352" s="203"/>
      <c r="J352" s="203"/>
      <c r="K352" s="203"/>
      <c r="L352" s="203"/>
      <c r="M352" s="203"/>
      <c r="N352" s="203"/>
      <c r="O352" s="203"/>
      <c r="P352" s="203"/>
      <c r="Q352" s="203"/>
      <c r="R352" s="203"/>
      <c r="S352" s="203"/>
      <c r="T352" s="203"/>
      <c r="U352" s="203"/>
      <c r="V352" s="203"/>
      <c r="W352" s="203"/>
      <c r="X352" s="203"/>
      <c r="Y352" s="203"/>
      <c r="Z352" s="203"/>
    </row>
    <row r="353" spans="1:26">
      <c r="A353" s="203"/>
      <c r="B353" s="203"/>
      <c r="C353" s="203"/>
      <c r="D353" s="203"/>
      <c r="E353" s="203"/>
      <c r="F353" s="203"/>
      <c r="G353" s="203"/>
      <c r="H353" s="203"/>
      <c r="I353" s="203"/>
      <c r="J353" s="203"/>
      <c r="K353" s="203"/>
      <c r="L353" s="203"/>
      <c r="M353" s="203"/>
      <c r="N353" s="203"/>
      <c r="O353" s="203"/>
      <c r="P353" s="203"/>
      <c r="Q353" s="203"/>
      <c r="R353" s="203"/>
      <c r="S353" s="203"/>
      <c r="T353" s="203"/>
      <c r="U353" s="203"/>
      <c r="V353" s="203"/>
      <c r="W353" s="203"/>
      <c r="X353" s="203"/>
      <c r="Y353" s="203"/>
      <c r="Z353" s="203"/>
    </row>
    <row r="354" spans="1:26">
      <c r="A354" s="203"/>
      <c r="B354" s="203"/>
      <c r="C354" s="203"/>
      <c r="D354" s="203"/>
      <c r="E354" s="203"/>
      <c r="F354" s="203"/>
      <c r="G354" s="203"/>
      <c r="H354" s="203"/>
      <c r="I354" s="203"/>
      <c r="J354" s="203"/>
      <c r="K354" s="203"/>
      <c r="L354" s="203"/>
      <c r="M354" s="203"/>
      <c r="N354" s="203"/>
      <c r="O354" s="203"/>
      <c r="P354" s="203"/>
      <c r="Q354" s="203"/>
      <c r="R354" s="203"/>
      <c r="S354" s="203"/>
      <c r="T354" s="203"/>
      <c r="U354" s="203"/>
      <c r="V354" s="203"/>
      <c r="W354" s="203"/>
      <c r="X354" s="203"/>
      <c r="Y354" s="203"/>
      <c r="Z354" s="203"/>
    </row>
    <row r="355" spans="1:26">
      <c r="A355" s="203"/>
      <c r="B355" s="203"/>
      <c r="C355" s="203"/>
      <c r="D355" s="203"/>
      <c r="E355" s="203"/>
      <c r="F355" s="203"/>
      <c r="G355" s="203"/>
      <c r="H355" s="203"/>
      <c r="I355" s="203"/>
      <c r="J355" s="203"/>
      <c r="K355" s="203"/>
      <c r="L355" s="203"/>
      <c r="M355" s="203"/>
      <c r="N355" s="203"/>
      <c r="O355" s="203"/>
      <c r="P355" s="203"/>
      <c r="Q355" s="203"/>
      <c r="R355" s="203"/>
      <c r="S355" s="203"/>
      <c r="T355" s="203"/>
      <c r="U355" s="203"/>
      <c r="V355" s="203"/>
      <c r="W355" s="203"/>
      <c r="X355" s="203"/>
      <c r="Y355" s="203"/>
      <c r="Z355" s="203"/>
    </row>
    <row r="356" spans="1:26">
      <c r="A356" s="203"/>
      <c r="B356" s="203"/>
      <c r="C356" s="203"/>
      <c r="D356" s="203"/>
      <c r="E356" s="203"/>
      <c r="F356" s="203"/>
      <c r="G356" s="203"/>
      <c r="H356" s="203"/>
      <c r="I356" s="203"/>
      <c r="J356" s="203"/>
      <c r="K356" s="203"/>
      <c r="L356" s="203"/>
      <c r="M356" s="203"/>
      <c r="N356" s="203"/>
      <c r="O356" s="203"/>
      <c r="P356" s="203"/>
      <c r="Q356" s="203"/>
      <c r="R356" s="203"/>
      <c r="S356" s="203"/>
      <c r="T356" s="203"/>
      <c r="U356" s="203"/>
      <c r="V356" s="203"/>
      <c r="W356" s="203"/>
      <c r="X356" s="203"/>
      <c r="Y356" s="203"/>
      <c r="Z356" s="203"/>
    </row>
    <row r="357" spans="1:26">
      <c r="A357" s="203"/>
      <c r="B357" s="203"/>
      <c r="C357" s="203"/>
      <c r="D357" s="203"/>
      <c r="E357" s="203"/>
      <c r="F357" s="203"/>
      <c r="G357" s="203"/>
      <c r="H357" s="203"/>
      <c r="I357" s="203"/>
      <c r="J357" s="203"/>
      <c r="K357" s="203"/>
      <c r="L357" s="203"/>
      <c r="M357" s="203"/>
      <c r="N357" s="203"/>
      <c r="O357" s="203"/>
      <c r="P357" s="203"/>
      <c r="Q357" s="203"/>
      <c r="R357" s="203"/>
      <c r="S357" s="203"/>
      <c r="T357" s="203"/>
      <c r="U357" s="203"/>
      <c r="V357" s="203"/>
      <c r="W357" s="203"/>
      <c r="X357" s="203"/>
      <c r="Y357" s="203"/>
      <c r="Z357" s="203"/>
    </row>
    <row r="358" spans="1:26">
      <c r="A358" s="203"/>
      <c r="B358" s="203"/>
      <c r="C358" s="203"/>
      <c r="D358" s="203"/>
      <c r="E358" s="203"/>
      <c r="F358" s="203"/>
      <c r="G358" s="203"/>
      <c r="H358" s="203"/>
      <c r="I358" s="203"/>
      <c r="J358" s="203"/>
      <c r="K358" s="203"/>
      <c r="L358" s="203"/>
      <c r="M358" s="203"/>
      <c r="N358" s="203"/>
      <c r="O358" s="203"/>
      <c r="P358" s="203"/>
      <c r="Q358" s="203"/>
      <c r="R358" s="203"/>
      <c r="S358" s="203"/>
      <c r="T358" s="203"/>
      <c r="U358" s="203"/>
      <c r="V358" s="203"/>
      <c r="W358" s="203"/>
      <c r="X358" s="203"/>
      <c r="Y358" s="203"/>
      <c r="Z358" s="203"/>
    </row>
    <row r="359" spans="1:26">
      <c r="A359" s="203"/>
      <c r="B359" s="203"/>
      <c r="C359" s="203"/>
      <c r="D359" s="203"/>
      <c r="E359" s="203"/>
      <c r="F359" s="203"/>
      <c r="G359" s="203"/>
      <c r="H359" s="203"/>
      <c r="I359" s="203"/>
      <c r="J359" s="203"/>
      <c r="K359" s="203"/>
      <c r="L359" s="203"/>
      <c r="M359" s="203"/>
      <c r="N359" s="203"/>
      <c r="O359" s="203"/>
      <c r="P359" s="203"/>
      <c r="Q359" s="203"/>
      <c r="R359" s="203"/>
      <c r="S359" s="203"/>
      <c r="T359" s="203"/>
      <c r="U359" s="203"/>
      <c r="V359" s="203"/>
      <c r="W359" s="203"/>
      <c r="X359" s="203"/>
      <c r="Y359" s="203"/>
      <c r="Z359" s="203"/>
    </row>
    <row r="360" spans="1:26">
      <c r="A360" s="203"/>
      <c r="B360" s="203"/>
      <c r="C360" s="203"/>
      <c r="D360" s="203"/>
      <c r="E360" s="203"/>
      <c r="F360" s="203"/>
      <c r="G360" s="203"/>
      <c r="H360" s="203"/>
      <c r="I360" s="203"/>
      <c r="J360" s="203"/>
      <c r="K360" s="203"/>
      <c r="L360" s="203"/>
      <c r="M360" s="203"/>
      <c r="N360" s="203"/>
      <c r="O360" s="203"/>
      <c r="P360" s="203"/>
      <c r="Q360" s="203"/>
      <c r="R360" s="203"/>
      <c r="S360" s="203"/>
      <c r="T360" s="203"/>
      <c r="U360" s="203"/>
      <c r="V360" s="203"/>
      <c r="W360" s="203"/>
      <c r="X360" s="203"/>
      <c r="Y360" s="203"/>
      <c r="Z360" s="203"/>
    </row>
    <row r="361" spans="1:26">
      <c r="A361" s="203"/>
      <c r="B361" s="203"/>
      <c r="C361" s="203"/>
      <c r="D361" s="203"/>
      <c r="E361" s="203"/>
      <c r="F361" s="203"/>
      <c r="G361" s="203"/>
      <c r="H361" s="203"/>
      <c r="I361" s="203"/>
      <c r="J361" s="203"/>
      <c r="K361" s="203"/>
      <c r="L361" s="203"/>
      <c r="M361" s="203"/>
      <c r="N361" s="203"/>
      <c r="O361" s="203"/>
      <c r="P361" s="203"/>
      <c r="Q361" s="203"/>
      <c r="R361" s="203"/>
      <c r="S361" s="203"/>
      <c r="T361" s="203"/>
      <c r="U361" s="203"/>
      <c r="V361" s="203"/>
      <c r="W361" s="203"/>
      <c r="X361" s="203"/>
      <c r="Y361" s="203"/>
      <c r="Z361" s="203"/>
    </row>
    <row r="362" spans="1:26">
      <c r="A362" s="203"/>
      <c r="B362" s="203"/>
      <c r="C362" s="203"/>
      <c r="D362" s="203"/>
      <c r="E362" s="203"/>
      <c r="F362" s="203"/>
      <c r="G362" s="203"/>
      <c r="H362" s="203"/>
      <c r="I362" s="203"/>
      <c r="J362" s="203"/>
      <c r="K362" s="203"/>
      <c r="L362" s="203"/>
      <c r="M362" s="203"/>
      <c r="N362" s="203"/>
      <c r="O362" s="203"/>
      <c r="P362" s="203"/>
      <c r="Q362" s="203"/>
      <c r="R362" s="203"/>
      <c r="S362" s="203"/>
      <c r="T362" s="203"/>
      <c r="U362" s="203"/>
      <c r="V362" s="203"/>
      <c r="W362" s="203"/>
      <c r="X362" s="203"/>
      <c r="Y362" s="203"/>
      <c r="Z362" s="203"/>
    </row>
    <row r="363" spans="1:26">
      <c r="A363" s="203"/>
      <c r="B363" s="203"/>
      <c r="C363" s="203"/>
      <c r="D363" s="203"/>
      <c r="E363" s="203"/>
      <c r="F363" s="203"/>
      <c r="G363" s="203"/>
      <c r="H363" s="203"/>
      <c r="I363" s="203"/>
      <c r="J363" s="203"/>
      <c r="K363" s="203"/>
      <c r="L363" s="203"/>
      <c r="M363" s="203"/>
      <c r="N363" s="203"/>
      <c r="O363" s="203"/>
      <c r="P363" s="203"/>
      <c r="Q363" s="203"/>
      <c r="R363" s="203"/>
      <c r="S363" s="203"/>
      <c r="T363" s="203"/>
      <c r="U363" s="203"/>
      <c r="V363" s="203"/>
      <c r="W363" s="203"/>
      <c r="X363" s="203"/>
      <c r="Y363" s="203"/>
      <c r="Z363" s="203"/>
    </row>
    <row r="364" spans="1:26">
      <c r="A364" s="203"/>
      <c r="B364" s="203"/>
      <c r="C364" s="203"/>
      <c r="D364" s="203"/>
      <c r="E364" s="203"/>
      <c r="F364" s="203"/>
      <c r="G364" s="203"/>
      <c r="H364" s="203"/>
      <c r="I364" s="203"/>
      <c r="J364" s="203"/>
      <c r="K364" s="203"/>
      <c r="L364" s="203"/>
      <c r="M364" s="203"/>
      <c r="N364" s="203"/>
      <c r="O364" s="203"/>
      <c r="P364" s="203"/>
      <c r="Q364" s="203"/>
      <c r="R364" s="203"/>
      <c r="S364" s="203"/>
      <c r="T364" s="203"/>
      <c r="U364" s="203"/>
      <c r="V364" s="203"/>
      <c r="W364" s="203"/>
      <c r="X364" s="203"/>
      <c r="Y364" s="203"/>
      <c r="Z364" s="203"/>
    </row>
    <row r="365" spans="1:26">
      <c r="A365" s="203"/>
      <c r="B365" s="203"/>
      <c r="C365" s="203"/>
      <c r="D365" s="203"/>
      <c r="E365" s="203"/>
      <c r="F365" s="203"/>
      <c r="G365" s="203"/>
      <c r="H365" s="203"/>
      <c r="I365" s="203"/>
      <c r="J365" s="203"/>
      <c r="K365" s="203"/>
      <c r="L365" s="203"/>
      <c r="M365" s="203"/>
      <c r="N365" s="203"/>
      <c r="O365" s="203"/>
      <c r="P365" s="203"/>
      <c r="Q365" s="203"/>
      <c r="R365" s="203"/>
      <c r="S365" s="203"/>
      <c r="T365" s="203"/>
      <c r="U365" s="203"/>
      <c r="V365" s="203"/>
      <c r="W365" s="203"/>
      <c r="X365" s="203"/>
      <c r="Y365" s="203"/>
      <c r="Z365" s="203"/>
    </row>
    <row r="366" spans="1:26">
      <c r="A366" s="203"/>
      <c r="B366" s="203"/>
      <c r="C366" s="203"/>
      <c r="D366" s="203"/>
      <c r="E366" s="203"/>
      <c r="F366" s="203"/>
      <c r="G366" s="203"/>
      <c r="H366" s="203"/>
      <c r="I366" s="203"/>
      <c r="J366" s="203"/>
      <c r="K366" s="203"/>
      <c r="L366" s="203"/>
      <c r="M366" s="203"/>
      <c r="N366" s="203"/>
      <c r="O366" s="203"/>
      <c r="P366" s="203"/>
      <c r="Q366" s="203"/>
      <c r="R366" s="203"/>
      <c r="S366" s="203"/>
      <c r="T366" s="203"/>
      <c r="U366" s="203"/>
      <c r="V366" s="203"/>
      <c r="W366" s="203"/>
      <c r="X366" s="203"/>
      <c r="Y366" s="203"/>
      <c r="Z366" s="203"/>
    </row>
    <row r="367" spans="1:26">
      <c r="A367" s="203"/>
      <c r="B367" s="203"/>
      <c r="C367" s="203"/>
      <c r="D367" s="203"/>
      <c r="E367" s="203"/>
      <c r="F367" s="203"/>
      <c r="G367" s="203"/>
      <c r="H367" s="203"/>
      <c r="I367" s="203"/>
      <c r="J367" s="203"/>
      <c r="K367" s="203"/>
      <c r="L367" s="203"/>
      <c r="M367" s="203"/>
      <c r="N367" s="203"/>
      <c r="O367" s="203"/>
      <c r="P367" s="203"/>
      <c r="Q367" s="203"/>
      <c r="R367" s="203"/>
      <c r="S367" s="203"/>
      <c r="T367" s="203"/>
      <c r="U367" s="203"/>
      <c r="V367" s="203"/>
      <c r="W367" s="203"/>
      <c r="X367" s="203"/>
      <c r="Y367" s="203"/>
      <c r="Z367" s="203"/>
    </row>
    <row r="368" spans="1:26">
      <c r="A368" s="203"/>
      <c r="B368" s="203"/>
      <c r="C368" s="203"/>
      <c r="D368" s="203"/>
      <c r="E368" s="203"/>
      <c r="F368" s="203"/>
      <c r="G368" s="203"/>
      <c r="H368" s="203"/>
      <c r="I368" s="203"/>
      <c r="J368" s="203"/>
      <c r="K368" s="203"/>
      <c r="L368" s="203"/>
      <c r="M368" s="203"/>
      <c r="N368" s="203"/>
      <c r="O368" s="203"/>
      <c r="P368" s="203"/>
      <c r="Q368" s="203"/>
      <c r="R368" s="203"/>
      <c r="S368" s="203"/>
      <c r="T368" s="203"/>
      <c r="U368" s="203"/>
      <c r="V368" s="203"/>
      <c r="W368" s="203"/>
      <c r="X368" s="203"/>
      <c r="Y368" s="203"/>
      <c r="Z368" s="203"/>
    </row>
    <row r="369" spans="1:26">
      <c r="A369" s="203"/>
      <c r="B369" s="203"/>
      <c r="C369" s="203"/>
      <c r="D369" s="203"/>
      <c r="E369" s="203"/>
      <c r="F369" s="203"/>
      <c r="G369" s="203"/>
      <c r="H369" s="203"/>
      <c r="I369" s="203"/>
      <c r="J369" s="203"/>
      <c r="K369" s="203"/>
      <c r="L369" s="203"/>
      <c r="M369" s="203"/>
      <c r="N369" s="203"/>
      <c r="O369" s="203"/>
      <c r="P369" s="203"/>
      <c r="Q369" s="203"/>
      <c r="R369" s="203"/>
      <c r="S369" s="203"/>
      <c r="T369" s="203"/>
      <c r="U369" s="203"/>
      <c r="V369" s="203"/>
      <c r="W369" s="203"/>
      <c r="X369" s="203"/>
      <c r="Y369" s="203"/>
      <c r="Z369" s="203"/>
    </row>
    <row r="370" spans="1:26">
      <c r="A370" s="203"/>
      <c r="B370" s="203"/>
      <c r="C370" s="203"/>
      <c r="D370" s="203"/>
      <c r="E370" s="203"/>
      <c r="F370" s="203"/>
      <c r="G370" s="203"/>
      <c r="H370" s="203"/>
      <c r="I370" s="203"/>
      <c r="J370" s="203"/>
      <c r="K370" s="203"/>
      <c r="L370" s="203"/>
      <c r="M370" s="203"/>
      <c r="N370" s="203"/>
      <c r="O370" s="203"/>
      <c r="P370" s="203"/>
      <c r="Q370" s="203"/>
      <c r="R370" s="203"/>
      <c r="S370" s="203"/>
      <c r="T370" s="203"/>
      <c r="U370" s="203"/>
      <c r="V370" s="203"/>
      <c r="W370" s="203"/>
      <c r="X370" s="203"/>
      <c r="Y370" s="203"/>
      <c r="Z370" s="203"/>
    </row>
    <row r="371" spans="1:26">
      <c r="A371" s="203"/>
      <c r="B371" s="203"/>
      <c r="C371" s="203"/>
      <c r="D371" s="203"/>
      <c r="E371" s="203"/>
      <c r="F371" s="203"/>
      <c r="G371" s="203"/>
      <c r="H371" s="203"/>
      <c r="I371" s="203"/>
      <c r="J371" s="203"/>
      <c r="K371" s="203"/>
      <c r="L371" s="203"/>
      <c r="M371" s="203"/>
      <c r="N371" s="203"/>
      <c r="O371" s="203"/>
      <c r="P371" s="203"/>
      <c r="Q371" s="203"/>
      <c r="R371" s="203"/>
      <c r="S371" s="203"/>
      <c r="T371" s="203"/>
      <c r="U371" s="203"/>
      <c r="V371" s="203"/>
      <c r="W371" s="203"/>
      <c r="X371" s="203"/>
      <c r="Y371" s="203"/>
      <c r="Z371" s="203"/>
    </row>
    <row r="372" spans="1:26">
      <c r="A372" s="203"/>
      <c r="B372" s="203"/>
      <c r="C372" s="203"/>
      <c r="D372" s="203"/>
      <c r="E372" s="203"/>
      <c r="F372" s="203"/>
      <c r="G372" s="203"/>
      <c r="H372" s="203"/>
      <c r="I372" s="203"/>
      <c r="J372" s="203"/>
      <c r="K372" s="203"/>
      <c r="L372" s="203"/>
      <c r="M372" s="203"/>
      <c r="N372" s="203"/>
      <c r="O372" s="203"/>
      <c r="P372" s="203"/>
      <c r="Q372" s="203"/>
      <c r="R372" s="203"/>
      <c r="S372" s="203"/>
      <c r="T372" s="203"/>
      <c r="U372" s="203"/>
      <c r="V372" s="203"/>
      <c r="W372" s="203"/>
      <c r="X372" s="203"/>
      <c r="Y372" s="203"/>
      <c r="Z372" s="203"/>
    </row>
    <row r="373" spans="1:26">
      <c r="A373" s="203"/>
      <c r="B373" s="203"/>
      <c r="C373" s="203"/>
      <c r="D373" s="203"/>
      <c r="E373" s="203"/>
      <c r="F373" s="203"/>
      <c r="G373" s="203"/>
      <c r="H373" s="203"/>
      <c r="I373" s="203"/>
      <c r="J373" s="203"/>
      <c r="K373" s="203"/>
      <c r="L373" s="203"/>
      <c r="M373" s="203"/>
      <c r="N373" s="203"/>
      <c r="O373" s="203"/>
      <c r="P373" s="203"/>
      <c r="Q373" s="203"/>
      <c r="R373" s="203"/>
      <c r="S373" s="203"/>
      <c r="T373" s="203"/>
      <c r="U373" s="203"/>
      <c r="V373" s="203"/>
      <c r="W373" s="203"/>
      <c r="X373" s="203"/>
      <c r="Y373" s="203"/>
      <c r="Z373" s="203"/>
    </row>
    <row r="374" spans="1:26">
      <c r="A374" s="203"/>
      <c r="B374" s="203"/>
      <c r="C374" s="203"/>
      <c r="D374" s="203"/>
      <c r="E374" s="203"/>
      <c r="F374" s="203"/>
      <c r="G374" s="203"/>
      <c r="H374" s="203"/>
      <c r="I374" s="203"/>
      <c r="J374" s="203"/>
      <c r="K374" s="203"/>
      <c r="L374" s="203"/>
      <c r="M374" s="203"/>
      <c r="N374" s="203"/>
      <c r="O374" s="203"/>
      <c r="P374" s="203"/>
      <c r="Q374" s="203"/>
      <c r="R374" s="203"/>
      <c r="S374" s="203"/>
      <c r="T374" s="203"/>
      <c r="U374" s="203"/>
      <c r="V374" s="203"/>
      <c r="W374" s="203"/>
      <c r="X374" s="203"/>
      <c r="Y374" s="203"/>
      <c r="Z374" s="203"/>
    </row>
    <row r="375" spans="1:26">
      <c r="A375" s="203"/>
      <c r="B375" s="203"/>
      <c r="C375" s="203"/>
      <c r="D375" s="203"/>
      <c r="E375" s="203"/>
      <c r="F375" s="203"/>
      <c r="G375" s="203"/>
      <c r="H375" s="203"/>
      <c r="I375" s="203"/>
      <c r="J375" s="203"/>
      <c r="K375" s="203"/>
      <c r="L375" s="203"/>
      <c r="M375" s="203"/>
      <c r="N375" s="203"/>
      <c r="O375" s="203"/>
      <c r="P375" s="203"/>
      <c r="Q375" s="203"/>
      <c r="R375" s="203"/>
      <c r="S375" s="203"/>
      <c r="T375" s="203"/>
      <c r="U375" s="203"/>
      <c r="V375" s="203"/>
      <c r="W375" s="203"/>
      <c r="X375" s="203"/>
      <c r="Y375" s="203"/>
      <c r="Z375" s="203"/>
    </row>
    <row r="376" spans="1:26">
      <c r="A376" s="203"/>
      <c r="B376" s="203"/>
      <c r="C376" s="203"/>
      <c r="D376" s="203"/>
      <c r="E376" s="203"/>
      <c r="F376" s="203"/>
      <c r="G376" s="203"/>
      <c r="H376" s="203"/>
      <c r="I376" s="203"/>
      <c r="J376" s="203"/>
      <c r="K376" s="203"/>
      <c r="L376" s="203"/>
      <c r="M376" s="203"/>
      <c r="N376" s="203"/>
      <c r="O376" s="203"/>
      <c r="P376" s="203"/>
      <c r="Q376" s="203"/>
      <c r="R376" s="203"/>
      <c r="S376" s="203"/>
      <c r="T376" s="203"/>
      <c r="U376" s="203"/>
      <c r="V376" s="203"/>
      <c r="W376" s="203"/>
      <c r="X376" s="203"/>
      <c r="Y376" s="203"/>
      <c r="Z376" s="203"/>
    </row>
    <row r="377" spans="1:26">
      <c r="A377" s="203"/>
      <c r="B377" s="203"/>
      <c r="C377" s="203"/>
      <c r="D377" s="203"/>
      <c r="E377" s="203"/>
      <c r="F377" s="203"/>
      <c r="G377" s="203"/>
      <c r="H377" s="203"/>
      <c r="I377" s="203"/>
      <c r="J377" s="203"/>
      <c r="K377" s="203"/>
      <c r="L377" s="203"/>
      <c r="M377" s="203"/>
      <c r="N377" s="203"/>
      <c r="O377" s="203"/>
      <c r="P377" s="203"/>
      <c r="Q377" s="203"/>
      <c r="R377" s="203"/>
      <c r="S377" s="203"/>
      <c r="T377" s="203"/>
      <c r="U377" s="203"/>
      <c r="V377" s="203"/>
      <c r="W377" s="203"/>
      <c r="X377" s="203"/>
      <c r="Y377" s="203"/>
      <c r="Z377" s="203"/>
    </row>
    <row r="378" spans="1:26">
      <c r="A378" s="203"/>
      <c r="B378" s="203"/>
      <c r="C378" s="203"/>
      <c r="D378" s="203"/>
      <c r="E378" s="203"/>
      <c r="F378" s="203"/>
      <c r="G378" s="203"/>
      <c r="H378" s="203"/>
      <c r="I378" s="203"/>
      <c r="J378" s="203"/>
      <c r="K378" s="203"/>
      <c r="L378" s="203"/>
      <c r="M378" s="203"/>
      <c r="N378" s="203"/>
      <c r="O378" s="203"/>
      <c r="P378" s="203"/>
      <c r="Q378" s="203"/>
      <c r="R378" s="203"/>
      <c r="S378" s="203"/>
      <c r="T378" s="203"/>
      <c r="U378" s="203"/>
      <c r="V378" s="203"/>
      <c r="W378" s="203"/>
      <c r="X378" s="203"/>
      <c r="Y378" s="203"/>
      <c r="Z378" s="203"/>
    </row>
    <row r="379" spans="1:26">
      <c r="A379" s="203"/>
      <c r="B379" s="203"/>
      <c r="C379" s="203"/>
      <c r="D379" s="203"/>
      <c r="E379" s="203"/>
      <c r="F379" s="203"/>
      <c r="G379" s="203"/>
      <c r="H379" s="203"/>
      <c r="I379" s="203"/>
      <c r="J379" s="203"/>
      <c r="K379" s="203"/>
      <c r="L379" s="203"/>
      <c r="M379" s="203"/>
      <c r="N379" s="203"/>
      <c r="O379" s="203"/>
      <c r="P379" s="203"/>
      <c r="Q379" s="203"/>
      <c r="R379" s="203"/>
      <c r="S379" s="203"/>
      <c r="T379" s="203"/>
      <c r="U379" s="203"/>
      <c r="V379" s="203"/>
      <c r="W379" s="203"/>
      <c r="X379" s="203"/>
      <c r="Y379" s="203"/>
      <c r="Z379" s="203"/>
    </row>
    <row r="380" spans="1:26">
      <c r="A380" s="203"/>
      <c r="B380" s="203"/>
      <c r="C380" s="203"/>
      <c r="D380" s="203"/>
      <c r="E380" s="203"/>
      <c r="F380" s="203"/>
      <c r="G380" s="203"/>
      <c r="H380" s="203"/>
      <c r="I380" s="203"/>
      <c r="J380" s="203"/>
      <c r="K380" s="203"/>
      <c r="L380" s="203"/>
      <c r="M380" s="203"/>
      <c r="N380" s="203"/>
      <c r="O380" s="203"/>
      <c r="P380" s="203"/>
      <c r="Q380" s="203"/>
      <c r="R380" s="203"/>
      <c r="S380" s="203"/>
      <c r="T380" s="203"/>
      <c r="U380" s="203"/>
      <c r="V380" s="203"/>
      <c r="W380" s="203"/>
      <c r="X380" s="203"/>
      <c r="Y380" s="203"/>
      <c r="Z380" s="203"/>
    </row>
    <row r="381" spans="1:26">
      <c r="A381" s="203"/>
      <c r="B381" s="203"/>
      <c r="C381" s="203"/>
      <c r="D381" s="203"/>
      <c r="E381" s="203"/>
      <c r="F381" s="203"/>
      <c r="G381" s="203"/>
      <c r="H381" s="203"/>
      <c r="I381" s="203"/>
      <c r="J381" s="203"/>
      <c r="K381" s="203"/>
      <c r="L381" s="203"/>
      <c r="M381" s="203"/>
      <c r="N381" s="203"/>
      <c r="O381" s="203"/>
      <c r="P381" s="203"/>
      <c r="Q381" s="203"/>
      <c r="R381" s="203"/>
      <c r="S381" s="203"/>
      <c r="T381" s="203"/>
      <c r="U381" s="203"/>
      <c r="V381" s="203"/>
      <c r="W381" s="203"/>
      <c r="X381" s="203"/>
      <c r="Y381" s="203"/>
      <c r="Z381" s="203"/>
    </row>
    <row r="382" spans="1:26">
      <c r="A382" s="203"/>
      <c r="B382" s="203"/>
      <c r="C382" s="203"/>
      <c r="D382" s="203"/>
      <c r="E382" s="203"/>
      <c r="F382" s="203"/>
      <c r="G382" s="203"/>
      <c r="H382" s="203"/>
      <c r="I382" s="203"/>
      <c r="J382" s="203"/>
      <c r="K382" s="203"/>
      <c r="L382" s="203"/>
      <c r="M382" s="203"/>
      <c r="N382" s="203"/>
      <c r="O382" s="203"/>
      <c r="P382" s="203"/>
      <c r="Q382" s="203"/>
      <c r="R382" s="203"/>
      <c r="S382" s="203"/>
      <c r="T382" s="203"/>
      <c r="U382" s="203"/>
      <c r="V382" s="203"/>
      <c r="W382" s="203"/>
      <c r="X382" s="203"/>
      <c r="Y382" s="203"/>
      <c r="Z382" s="203"/>
    </row>
    <row r="383" spans="1:26">
      <c r="A383" s="203"/>
      <c r="B383" s="203"/>
      <c r="C383" s="203"/>
      <c r="D383" s="203"/>
      <c r="E383" s="203"/>
      <c r="F383" s="203"/>
      <c r="G383" s="203"/>
      <c r="H383" s="203"/>
      <c r="I383" s="203"/>
      <c r="J383" s="203"/>
      <c r="K383" s="203"/>
      <c r="L383" s="203"/>
      <c r="M383" s="203"/>
      <c r="N383" s="203"/>
      <c r="O383" s="203"/>
      <c r="P383" s="203"/>
      <c r="Q383" s="203"/>
      <c r="R383" s="203"/>
      <c r="S383" s="203"/>
      <c r="T383" s="203"/>
      <c r="U383" s="203"/>
      <c r="V383" s="203"/>
      <c r="W383" s="203"/>
      <c r="X383" s="203"/>
      <c r="Y383" s="203"/>
      <c r="Z383" s="203"/>
    </row>
    <row r="384" spans="1:26">
      <c r="A384" s="203"/>
      <c r="B384" s="203"/>
      <c r="C384" s="203"/>
      <c r="D384" s="203"/>
      <c r="E384" s="203"/>
      <c r="F384" s="203"/>
      <c r="G384" s="203"/>
      <c r="H384" s="203"/>
      <c r="I384" s="203"/>
      <c r="J384" s="203"/>
      <c r="K384" s="203"/>
      <c r="L384" s="203"/>
      <c r="M384" s="203"/>
      <c r="N384" s="203"/>
      <c r="O384" s="203"/>
      <c r="P384" s="203"/>
      <c r="Q384" s="203"/>
      <c r="R384" s="203"/>
      <c r="S384" s="203"/>
      <c r="T384" s="203"/>
      <c r="U384" s="203"/>
      <c r="V384" s="203"/>
      <c r="W384" s="203"/>
      <c r="X384" s="203"/>
      <c r="Y384" s="203"/>
      <c r="Z384" s="203"/>
    </row>
    <row r="385" spans="1:26">
      <c r="A385" s="203"/>
      <c r="B385" s="203"/>
      <c r="C385" s="203"/>
      <c r="D385" s="203"/>
      <c r="E385" s="203"/>
      <c r="F385" s="203"/>
      <c r="G385" s="203"/>
      <c r="H385" s="203"/>
      <c r="I385" s="203"/>
      <c r="J385" s="203"/>
      <c r="K385" s="203"/>
      <c r="L385" s="203"/>
      <c r="M385" s="203"/>
      <c r="N385" s="203"/>
      <c r="O385" s="203"/>
      <c r="P385" s="203"/>
      <c r="Q385" s="203"/>
      <c r="R385" s="203"/>
      <c r="S385" s="203"/>
      <c r="T385" s="203"/>
      <c r="U385" s="203"/>
      <c r="V385" s="203"/>
      <c r="W385" s="203"/>
      <c r="X385" s="203"/>
      <c r="Y385" s="203"/>
      <c r="Z385" s="203"/>
    </row>
    <row r="386" spans="1:26">
      <c r="A386" s="203"/>
      <c r="B386" s="203"/>
      <c r="C386" s="203"/>
      <c r="D386" s="203"/>
      <c r="E386" s="203"/>
      <c r="F386" s="203"/>
      <c r="G386" s="203"/>
      <c r="H386" s="203"/>
      <c r="I386" s="203"/>
      <c r="J386" s="203"/>
      <c r="K386" s="203"/>
      <c r="L386" s="203"/>
      <c r="M386" s="203"/>
      <c r="N386" s="203"/>
      <c r="O386" s="203"/>
      <c r="P386" s="203"/>
      <c r="Q386" s="203"/>
      <c r="R386" s="203"/>
      <c r="S386" s="203"/>
      <c r="T386" s="203"/>
      <c r="U386" s="203"/>
      <c r="V386" s="203"/>
      <c r="W386" s="203"/>
      <c r="X386" s="203"/>
      <c r="Y386" s="203"/>
      <c r="Z386" s="203"/>
    </row>
    <row r="387" spans="1:26">
      <c r="A387" s="203"/>
      <c r="B387" s="203"/>
      <c r="C387" s="203"/>
      <c r="D387" s="203"/>
      <c r="E387" s="203"/>
      <c r="F387" s="203"/>
      <c r="G387" s="203"/>
      <c r="H387" s="203"/>
      <c r="I387" s="203"/>
      <c r="J387" s="203"/>
      <c r="K387" s="203"/>
      <c r="L387" s="203"/>
      <c r="M387" s="203"/>
      <c r="N387" s="203"/>
      <c r="O387" s="203"/>
      <c r="P387" s="203"/>
      <c r="Q387" s="203"/>
      <c r="R387" s="203"/>
      <c r="S387" s="203"/>
      <c r="T387" s="203"/>
      <c r="U387" s="203"/>
      <c r="V387" s="203"/>
      <c r="W387" s="203"/>
      <c r="X387" s="203"/>
      <c r="Y387" s="203"/>
      <c r="Z387" s="203"/>
    </row>
    <row r="388" spans="1:26">
      <c r="A388" s="203"/>
      <c r="B388" s="203"/>
      <c r="C388" s="203"/>
      <c r="D388" s="203"/>
      <c r="E388" s="203"/>
      <c r="F388" s="203"/>
      <c r="G388" s="203"/>
      <c r="H388" s="203"/>
      <c r="I388" s="203"/>
      <c r="J388" s="203"/>
      <c r="K388" s="203"/>
      <c r="L388" s="203"/>
      <c r="M388" s="203"/>
      <c r="N388" s="203"/>
      <c r="O388" s="203"/>
      <c r="P388" s="203"/>
      <c r="Q388" s="203"/>
      <c r="R388" s="203"/>
      <c r="S388" s="203"/>
      <c r="T388" s="203"/>
      <c r="U388" s="203"/>
      <c r="V388" s="203"/>
      <c r="W388" s="203"/>
      <c r="X388" s="203"/>
      <c r="Y388" s="203"/>
      <c r="Z388" s="203"/>
    </row>
    <row r="389" spans="1:26">
      <c r="A389" s="203"/>
      <c r="B389" s="203"/>
      <c r="C389" s="203"/>
      <c r="D389" s="203"/>
      <c r="E389" s="203"/>
      <c r="F389" s="203"/>
      <c r="G389" s="203"/>
      <c r="H389" s="203"/>
      <c r="I389" s="203"/>
      <c r="J389" s="203"/>
      <c r="K389" s="203"/>
      <c r="L389" s="203"/>
      <c r="M389" s="203"/>
      <c r="N389" s="203"/>
      <c r="O389" s="203"/>
      <c r="P389" s="203"/>
      <c r="Q389" s="203"/>
      <c r="R389" s="203"/>
      <c r="S389" s="203"/>
      <c r="T389" s="203"/>
      <c r="U389" s="203"/>
      <c r="V389" s="203"/>
      <c r="W389" s="203"/>
      <c r="X389" s="203"/>
      <c r="Y389" s="203"/>
      <c r="Z389" s="203"/>
    </row>
    <row r="390" spans="1:26">
      <c r="A390" s="203"/>
      <c r="B390" s="203"/>
      <c r="C390" s="203"/>
      <c r="D390" s="203"/>
      <c r="E390" s="203"/>
      <c r="F390" s="203"/>
      <c r="G390" s="203"/>
      <c r="H390" s="203"/>
      <c r="I390" s="203"/>
      <c r="J390" s="203"/>
      <c r="K390" s="203"/>
      <c r="L390" s="203"/>
      <c r="M390" s="203"/>
      <c r="N390" s="203"/>
      <c r="O390" s="203"/>
      <c r="P390" s="203"/>
      <c r="Q390" s="203"/>
      <c r="R390" s="203"/>
      <c r="S390" s="203"/>
      <c r="T390" s="203"/>
      <c r="U390" s="203"/>
      <c r="V390" s="203"/>
      <c r="W390" s="203"/>
      <c r="X390" s="203"/>
      <c r="Y390" s="203"/>
      <c r="Z390" s="203"/>
    </row>
    <row r="391" spans="1:26">
      <c r="A391" s="203"/>
      <c r="B391" s="203"/>
      <c r="C391" s="203"/>
      <c r="D391" s="203"/>
      <c r="E391" s="203"/>
      <c r="F391" s="203"/>
      <c r="G391" s="203"/>
      <c r="H391" s="203"/>
      <c r="I391" s="203"/>
      <c r="J391" s="203"/>
      <c r="K391" s="203"/>
      <c r="L391" s="203"/>
      <c r="M391" s="203"/>
      <c r="N391" s="203"/>
      <c r="O391" s="203"/>
      <c r="P391" s="203"/>
      <c r="Q391" s="203"/>
      <c r="R391" s="203"/>
      <c r="S391" s="203"/>
      <c r="T391" s="203"/>
      <c r="U391" s="203"/>
      <c r="V391" s="203"/>
      <c r="W391" s="203"/>
      <c r="X391" s="203"/>
      <c r="Y391" s="203"/>
      <c r="Z391" s="203"/>
    </row>
    <row r="392" spans="1:26">
      <c r="A392" s="203"/>
      <c r="B392" s="203"/>
      <c r="C392" s="203"/>
      <c r="D392" s="203"/>
      <c r="E392" s="203"/>
      <c r="F392" s="203"/>
      <c r="G392" s="203"/>
      <c r="H392" s="203"/>
      <c r="I392" s="203"/>
      <c r="J392" s="203"/>
      <c r="K392" s="203"/>
      <c r="L392" s="203"/>
      <c r="M392" s="203"/>
      <c r="N392" s="203"/>
      <c r="O392" s="203"/>
      <c r="P392" s="203"/>
      <c r="Q392" s="203"/>
      <c r="R392" s="203"/>
      <c r="S392" s="203"/>
      <c r="T392" s="203"/>
      <c r="U392" s="203"/>
      <c r="V392" s="203"/>
      <c r="W392" s="203"/>
      <c r="X392" s="203"/>
      <c r="Y392" s="203"/>
      <c r="Z392" s="203"/>
    </row>
    <row r="393" spans="1:26">
      <c r="A393" s="203"/>
      <c r="B393" s="203"/>
      <c r="C393" s="203"/>
      <c r="D393" s="203"/>
      <c r="E393" s="203"/>
      <c r="F393" s="203"/>
      <c r="G393" s="203"/>
      <c r="H393" s="203"/>
      <c r="I393" s="203"/>
      <c r="J393" s="203"/>
      <c r="K393" s="203"/>
      <c r="L393" s="203"/>
      <c r="M393" s="203"/>
      <c r="N393" s="203"/>
      <c r="O393" s="203"/>
      <c r="P393" s="203"/>
      <c r="Q393" s="203"/>
      <c r="R393" s="203"/>
      <c r="S393" s="203"/>
      <c r="T393" s="203"/>
      <c r="U393" s="203"/>
      <c r="V393" s="203"/>
      <c r="W393" s="203"/>
      <c r="X393" s="203"/>
      <c r="Y393" s="203"/>
      <c r="Z393" s="203"/>
    </row>
    <row r="394" spans="1:26">
      <c r="A394" s="203"/>
      <c r="B394" s="203"/>
      <c r="C394" s="203"/>
      <c r="D394" s="203"/>
      <c r="E394" s="203"/>
      <c r="F394" s="203"/>
      <c r="G394" s="203"/>
      <c r="H394" s="203"/>
      <c r="I394" s="203"/>
      <c r="J394" s="203"/>
      <c r="K394" s="203"/>
      <c r="L394" s="203"/>
      <c r="M394" s="203"/>
      <c r="N394" s="203"/>
      <c r="O394" s="203"/>
      <c r="P394" s="203"/>
      <c r="Q394" s="203"/>
      <c r="R394" s="203"/>
      <c r="S394" s="203"/>
      <c r="T394" s="203"/>
      <c r="U394" s="203"/>
      <c r="V394" s="203"/>
      <c r="W394" s="203"/>
      <c r="X394" s="203"/>
      <c r="Y394" s="203"/>
      <c r="Z394" s="203"/>
    </row>
    <row r="395" spans="1:26">
      <c r="A395" s="203"/>
      <c r="B395" s="203"/>
      <c r="C395" s="203"/>
      <c r="D395" s="203"/>
      <c r="E395" s="203"/>
      <c r="F395" s="203"/>
      <c r="G395" s="203"/>
      <c r="H395" s="203"/>
      <c r="I395" s="203"/>
      <c r="J395" s="203"/>
      <c r="K395" s="203"/>
      <c r="L395" s="203"/>
      <c r="M395" s="203"/>
      <c r="N395" s="203"/>
      <c r="O395" s="203"/>
      <c r="P395" s="203"/>
      <c r="Q395" s="203"/>
      <c r="R395" s="203"/>
      <c r="S395" s="203"/>
      <c r="T395" s="203"/>
      <c r="U395" s="203"/>
      <c r="V395" s="203"/>
      <c r="W395" s="203"/>
      <c r="X395" s="203"/>
      <c r="Y395" s="203"/>
      <c r="Z395" s="203"/>
    </row>
    <row r="396" spans="1:26">
      <c r="A396" s="203"/>
      <c r="B396" s="203"/>
      <c r="C396" s="203"/>
      <c r="D396" s="203"/>
      <c r="E396" s="203"/>
      <c r="F396" s="203"/>
      <c r="G396" s="203"/>
      <c r="H396" s="203"/>
      <c r="I396" s="203"/>
      <c r="J396" s="203"/>
      <c r="K396" s="203"/>
      <c r="L396" s="203"/>
      <c r="M396" s="203"/>
      <c r="N396" s="203"/>
      <c r="O396" s="203"/>
      <c r="P396" s="203"/>
      <c r="Q396" s="203"/>
      <c r="R396" s="203"/>
      <c r="S396" s="203"/>
      <c r="T396" s="203"/>
      <c r="U396" s="203"/>
      <c r="V396" s="203"/>
      <c r="W396" s="203"/>
      <c r="X396" s="203"/>
      <c r="Y396" s="203"/>
      <c r="Z396" s="203"/>
    </row>
    <row r="397" spans="1:26">
      <c r="A397" s="203"/>
      <c r="B397" s="203"/>
      <c r="C397" s="203"/>
      <c r="D397" s="203"/>
      <c r="E397" s="203"/>
      <c r="F397" s="203"/>
      <c r="G397" s="203"/>
      <c r="H397" s="203"/>
      <c r="I397" s="203"/>
      <c r="J397" s="203"/>
      <c r="K397" s="203"/>
      <c r="L397" s="203"/>
      <c r="M397" s="203"/>
      <c r="N397" s="203"/>
      <c r="O397" s="203"/>
      <c r="P397" s="203"/>
      <c r="Q397" s="203"/>
      <c r="R397" s="203"/>
      <c r="S397" s="203"/>
      <c r="T397" s="203"/>
      <c r="U397" s="203"/>
      <c r="V397" s="203"/>
      <c r="W397" s="203"/>
      <c r="X397" s="203"/>
      <c r="Y397" s="203"/>
      <c r="Z397" s="203"/>
    </row>
    <row r="398" spans="1:26">
      <c r="A398" s="203"/>
      <c r="B398" s="203"/>
      <c r="C398" s="203"/>
      <c r="D398" s="203"/>
      <c r="E398" s="203"/>
      <c r="F398" s="203"/>
      <c r="G398" s="203"/>
      <c r="H398" s="203"/>
      <c r="I398" s="203"/>
      <c r="J398" s="203"/>
      <c r="K398" s="203"/>
      <c r="L398" s="203"/>
      <c r="M398" s="203"/>
      <c r="N398" s="203"/>
      <c r="O398" s="203"/>
      <c r="P398" s="203"/>
      <c r="Q398" s="203"/>
      <c r="R398" s="203"/>
      <c r="S398" s="203"/>
      <c r="T398" s="203"/>
      <c r="U398" s="203"/>
      <c r="V398" s="203"/>
      <c r="W398" s="203"/>
      <c r="X398" s="203"/>
      <c r="Y398" s="203"/>
      <c r="Z398" s="203"/>
    </row>
    <row r="399" spans="1:26">
      <c r="A399" s="203"/>
      <c r="B399" s="203"/>
      <c r="C399" s="203"/>
      <c r="D399" s="203"/>
      <c r="E399" s="203"/>
      <c r="F399" s="203"/>
      <c r="G399" s="203"/>
      <c r="H399" s="203"/>
      <c r="I399" s="203"/>
      <c r="J399" s="203"/>
      <c r="K399" s="203"/>
      <c r="L399" s="203"/>
      <c r="M399" s="203"/>
      <c r="N399" s="203"/>
      <c r="O399" s="203"/>
      <c r="P399" s="203"/>
      <c r="Q399" s="203"/>
      <c r="R399" s="203"/>
      <c r="S399" s="203"/>
      <c r="T399" s="203"/>
      <c r="U399" s="203"/>
      <c r="V399" s="203"/>
      <c r="W399" s="203"/>
      <c r="X399" s="203"/>
      <c r="Y399" s="203"/>
      <c r="Z399" s="203"/>
    </row>
    <row r="400" spans="1:26">
      <c r="A400" s="203"/>
      <c r="B400" s="203"/>
      <c r="C400" s="203"/>
      <c r="D400" s="203"/>
      <c r="E400" s="203"/>
      <c r="F400" s="203"/>
      <c r="G400" s="203"/>
      <c r="H400" s="203"/>
      <c r="I400" s="203"/>
      <c r="J400" s="203"/>
      <c r="K400" s="203"/>
      <c r="L400" s="203"/>
      <c r="M400" s="203"/>
      <c r="N400" s="203"/>
      <c r="O400" s="203"/>
      <c r="P400" s="203"/>
      <c r="Q400" s="203"/>
      <c r="R400" s="203"/>
      <c r="S400" s="203"/>
      <c r="T400" s="203"/>
      <c r="U400" s="203"/>
      <c r="V400" s="203"/>
      <c r="W400" s="203"/>
      <c r="X400" s="203"/>
      <c r="Y400" s="203"/>
      <c r="Z400" s="203"/>
    </row>
    <row r="401" spans="1:26">
      <c r="A401" s="203"/>
      <c r="B401" s="203"/>
      <c r="C401" s="203"/>
      <c r="D401" s="203"/>
      <c r="E401" s="203"/>
      <c r="F401" s="203"/>
      <c r="G401" s="203"/>
      <c r="H401" s="203"/>
      <c r="I401" s="203"/>
      <c r="J401" s="203"/>
      <c r="K401" s="203"/>
      <c r="L401" s="203"/>
      <c r="M401" s="203"/>
      <c r="N401" s="203"/>
      <c r="O401" s="203"/>
      <c r="P401" s="203"/>
      <c r="Q401" s="203"/>
      <c r="R401" s="203"/>
      <c r="S401" s="203"/>
      <c r="T401" s="203"/>
      <c r="U401" s="203"/>
      <c r="V401" s="203"/>
      <c r="W401" s="203"/>
      <c r="X401" s="203"/>
      <c r="Y401" s="203"/>
      <c r="Z401" s="203"/>
    </row>
    <row r="402" spans="1:26">
      <c r="A402" s="203"/>
      <c r="B402" s="203"/>
      <c r="C402" s="203"/>
      <c r="D402" s="203"/>
      <c r="E402" s="203"/>
      <c r="F402" s="203"/>
      <c r="G402" s="203"/>
      <c r="H402" s="203"/>
      <c r="I402" s="203"/>
      <c r="J402" s="203"/>
      <c r="K402" s="203"/>
      <c r="L402" s="203"/>
      <c r="M402" s="203"/>
      <c r="N402" s="203"/>
      <c r="O402" s="203"/>
      <c r="P402" s="203"/>
      <c r="Q402" s="203"/>
      <c r="R402" s="203"/>
      <c r="S402" s="203"/>
      <c r="T402" s="203"/>
      <c r="U402" s="203"/>
      <c r="V402" s="203"/>
      <c r="W402" s="203"/>
      <c r="X402" s="203"/>
      <c r="Y402" s="203"/>
      <c r="Z402" s="203"/>
    </row>
    <row r="403" spans="1:26">
      <c r="A403" s="203"/>
      <c r="B403" s="203"/>
      <c r="C403" s="203"/>
      <c r="D403" s="203"/>
      <c r="E403" s="203"/>
      <c r="F403" s="203"/>
      <c r="G403" s="203"/>
      <c r="H403" s="203"/>
      <c r="I403" s="203"/>
      <c r="J403" s="203"/>
      <c r="K403" s="203"/>
      <c r="L403" s="203"/>
      <c r="M403" s="203"/>
      <c r="N403" s="203"/>
      <c r="O403" s="203"/>
      <c r="P403" s="203"/>
      <c r="Q403" s="203"/>
      <c r="R403" s="203"/>
      <c r="S403" s="203"/>
      <c r="T403" s="203"/>
      <c r="U403" s="203"/>
      <c r="V403" s="203"/>
      <c r="W403" s="203"/>
      <c r="X403" s="203"/>
      <c r="Y403" s="203"/>
      <c r="Z403" s="203"/>
    </row>
    <row r="404" spans="1:26">
      <c r="A404" s="203"/>
      <c r="B404" s="203"/>
      <c r="C404" s="203"/>
      <c r="D404" s="203"/>
      <c r="E404" s="203"/>
      <c r="F404" s="203"/>
      <c r="G404" s="203"/>
      <c r="H404" s="203"/>
      <c r="I404" s="203"/>
      <c r="J404" s="203"/>
      <c r="K404" s="203"/>
      <c r="L404" s="203"/>
      <c r="M404" s="203"/>
      <c r="N404" s="203"/>
      <c r="O404" s="203"/>
      <c r="P404" s="203"/>
      <c r="Q404" s="203"/>
      <c r="R404" s="203"/>
      <c r="S404" s="203"/>
      <c r="T404" s="203"/>
      <c r="U404" s="203"/>
      <c r="V404" s="203"/>
      <c r="W404" s="203"/>
      <c r="X404" s="203"/>
      <c r="Y404" s="203"/>
      <c r="Z404" s="203"/>
    </row>
    <row r="405" spans="1:26">
      <c r="A405" s="203"/>
      <c r="B405" s="203"/>
      <c r="C405" s="203"/>
      <c r="D405" s="203"/>
      <c r="E405" s="203"/>
      <c r="F405" s="203"/>
      <c r="G405" s="203"/>
      <c r="H405" s="203"/>
      <c r="I405" s="203"/>
      <c r="J405" s="203"/>
      <c r="K405" s="203"/>
      <c r="L405" s="203"/>
      <c r="M405" s="203"/>
      <c r="N405" s="203"/>
      <c r="O405" s="203"/>
      <c r="P405" s="203"/>
      <c r="Q405" s="203"/>
      <c r="R405" s="203"/>
      <c r="S405" s="203"/>
      <c r="T405" s="203"/>
      <c r="U405" s="203"/>
      <c r="V405" s="203"/>
      <c r="W405" s="203"/>
      <c r="X405" s="203"/>
      <c r="Y405" s="203"/>
      <c r="Z405" s="203"/>
    </row>
    <row r="406" spans="1:26">
      <c r="A406" s="203"/>
      <c r="B406" s="203"/>
      <c r="C406" s="203"/>
      <c r="D406" s="203"/>
      <c r="E406" s="203"/>
      <c r="F406" s="203"/>
      <c r="G406" s="203"/>
      <c r="H406" s="203"/>
      <c r="I406" s="203"/>
      <c r="J406" s="203"/>
      <c r="K406" s="203"/>
      <c r="L406" s="203"/>
      <c r="M406" s="203"/>
      <c r="N406" s="203"/>
      <c r="O406" s="203"/>
      <c r="P406" s="203"/>
      <c r="Q406" s="203"/>
      <c r="R406" s="203"/>
      <c r="S406" s="203"/>
      <c r="T406" s="203"/>
      <c r="U406" s="203"/>
      <c r="V406" s="203"/>
      <c r="W406" s="203"/>
      <c r="X406" s="203"/>
      <c r="Y406" s="203"/>
      <c r="Z406" s="203"/>
    </row>
    <row r="407" spans="1:26">
      <c r="A407" s="203"/>
      <c r="B407" s="203"/>
      <c r="C407" s="203"/>
      <c r="D407" s="203"/>
      <c r="E407" s="203"/>
      <c r="F407" s="203"/>
      <c r="G407" s="203"/>
      <c r="H407" s="203"/>
      <c r="I407" s="203"/>
      <c r="J407" s="203"/>
      <c r="K407" s="203"/>
      <c r="L407" s="203"/>
      <c r="M407" s="203"/>
      <c r="N407" s="203"/>
      <c r="O407" s="203"/>
      <c r="P407" s="203"/>
      <c r="Q407" s="203"/>
      <c r="R407" s="203"/>
      <c r="S407" s="203"/>
      <c r="T407" s="203"/>
      <c r="U407" s="203"/>
      <c r="V407" s="203"/>
      <c r="W407" s="203"/>
      <c r="X407" s="203"/>
      <c r="Y407" s="203"/>
      <c r="Z407" s="203"/>
    </row>
    <row r="408" spans="1:26">
      <c r="A408" s="203"/>
      <c r="B408" s="203"/>
      <c r="C408" s="203"/>
      <c r="D408" s="203"/>
      <c r="E408" s="203"/>
      <c r="F408" s="203"/>
      <c r="G408" s="203"/>
      <c r="H408" s="203"/>
      <c r="I408" s="203"/>
      <c r="J408" s="203"/>
      <c r="K408" s="203"/>
      <c r="L408" s="203"/>
      <c r="M408" s="203"/>
      <c r="N408" s="203"/>
      <c r="O408" s="203"/>
      <c r="P408" s="203"/>
      <c r="Q408" s="203"/>
      <c r="R408" s="203"/>
      <c r="S408" s="203"/>
      <c r="T408" s="203"/>
      <c r="U408" s="203"/>
      <c r="V408" s="203"/>
      <c r="W408" s="203"/>
      <c r="X408" s="203"/>
      <c r="Y408" s="203"/>
      <c r="Z408" s="203"/>
    </row>
    <row r="409" spans="1:26">
      <c r="A409" s="203"/>
      <c r="B409" s="203"/>
      <c r="C409" s="203"/>
      <c r="D409" s="203"/>
      <c r="E409" s="203"/>
      <c r="F409" s="203"/>
      <c r="G409" s="203"/>
      <c r="H409" s="203"/>
      <c r="I409" s="203"/>
      <c r="J409" s="203"/>
      <c r="K409" s="203"/>
      <c r="L409" s="203"/>
      <c r="M409" s="203"/>
      <c r="N409" s="203"/>
      <c r="O409" s="203"/>
      <c r="P409" s="203"/>
      <c r="Q409" s="203"/>
      <c r="R409" s="203"/>
      <c r="S409" s="203"/>
      <c r="T409" s="203"/>
      <c r="U409" s="203"/>
      <c r="V409" s="203"/>
      <c r="W409" s="203"/>
      <c r="X409" s="203"/>
      <c r="Y409" s="203"/>
      <c r="Z409" s="203"/>
    </row>
    <row r="410" spans="1:26">
      <c r="A410" s="203"/>
      <c r="B410" s="203"/>
      <c r="C410" s="203"/>
      <c r="D410" s="203"/>
      <c r="E410" s="203"/>
      <c r="F410" s="203"/>
      <c r="G410" s="203"/>
      <c r="H410" s="203"/>
      <c r="I410" s="203"/>
      <c r="J410" s="203"/>
      <c r="K410" s="203"/>
      <c r="L410" s="203"/>
      <c r="M410" s="203"/>
      <c r="N410" s="203"/>
      <c r="O410" s="203"/>
      <c r="P410" s="203"/>
      <c r="Q410" s="203"/>
      <c r="R410" s="203"/>
      <c r="S410" s="203"/>
      <c r="T410" s="203"/>
      <c r="U410" s="203"/>
      <c r="V410" s="203"/>
      <c r="W410" s="203"/>
      <c r="X410" s="203"/>
      <c r="Y410" s="203"/>
      <c r="Z410" s="203"/>
    </row>
    <row r="411" spans="1:26">
      <c r="A411" s="203"/>
      <c r="B411" s="203"/>
      <c r="C411" s="203"/>
      <c r="D411" s="203"/>
      <c r="E411" s="203"/>
      <c r="F411" s="203"/>
      <c r="G411" s="203"/>
      <c r="H411" s="203"/>
      <c r="I411" s="203"/>
      <c r="J411" s="203"/>
      <c r="K411" s="203"/>
      <c r="L411" s="203"/>
      <c r="M411" s="203"/>
      <c r="N411" s="203"/>
      <c r="O411" s="203"/>
      <c r="P411" s="203"/>
      <c r="Q411" s="203"/>
      <c r="R411" s="203"/>
      <c r="S411" s="203"/>
      <c r="T411" s="203"/>
      <c r="U411" s="203"/>
      <c r="V411" s="203"/>
      <c r="W411" s="203"/>
      <c r="X411" s="203"/>
      <c r="Y411" s="203"/>
      <c r="Z411" s="203"/>
    </row>
    <row r="412" spans="1:26">
      <c r="A412" s="203"/>
      <c r="B412" s="203"/>
      <c r="C412" s="203"/>
      <c r="D412" s="203"/>
      <c r="E412" s="203"/>
      <c r="F412" s="203"/>
      <c r="G412" s="203"/>
      <c r="H412" s="203"/>
      <c r="I412" s="203"/>
      <c r="J412" s="203"/>
      <c r="K412" s="203"/>
      <c r="L412" s="203"/>
      <c r="M412" s="203"/>
      <c r="N412" s="203"/>
      <c r="O412" s="203"/>
      <c r="P412" s="203"/>
      <c r="Q412" s="203"/>
      <c r="R412" s="203"/>
      <c r="S412" s="203"/>
      <c r="T412" s="203"/>
      <c r="U412" s="203"/>
      <c r="V412" s="203"/>
      <c r="W412" s="203"/>
      <c r="X412" s="203"/>
      <c r="Y412" s="203"/>
      <c r="Z412" s="203"/>
    </row>
    <row r="413" spans="1:26">
      <c r="A413" s="203"/>
      <c r="B413" s="203"/>
      <c r="C413" s="203"/>
      <c r="D413" s="203"/>
      <c r="E413" s="203"/>
      <c r="F413" s="203"/>
      <c r="G413" s="203"/>
      <c r="H413" s="203"/>
      <c r="I413" s="203"/>
      <c r="J413" s="203"/>
      <c r="K413" s="203"/>
      <c r="L413" s="203"/>
      <c r="M413" s="203"/>
      <c r="N413" s="203"/>
      <c r="O413" s="203"/>
      <c r="P413" s="203"/>
      <c r="Q413" s="203"/>
      <c r="R413" s="203"/>
      <c r="S413" s="203"/>
      <c r="T413" s="203"/>
      <c r="U413" s="203"/>
      <c r="V413" s="203"/>
      <c r="W413" s="203"/>
      <c r="X413" s="203"/>
      <c r="Y413" s="203"/>
      <c r="Z413" s="203"/>
    </row>
    <row r="414" spans="1:26">
      <c r="A414" s="203"/>
      <c r="B414" s="203"/>
      <c r="C414" s="203"/>
      <c r="D414" s="203"/>
      <c r="E414" s="203"/>
      <c r="F414" s="203"/>
      <c r="G414" s="203"/>
      <c r="H414" s="203"/>
      <c r="I414" s="203"/>
      <c r="J414" s="203"/>
      <c r="K414" s="203"/>
      <c r="L414" s="203"/>
      <c r="M414" s="203"/>
      <c r="N414" s="203"/>
      <c r="O414" s="203"/>
      <c r="P414" s="203"/>
      <c r="Q414" s="203"/>
      <c r="R414" s="203"/>
      <c r="S414" s="203"/>
      <c r="T414" s="203"/>
      <c r="U414" s="203"/>
      <c r="V414" s="203"/>
      <c r="W414" s="203"/>
      <c r="X414" s="203"/>
      <c r="Y414" s="203"/>
      <c r="Z414" s="203"/>
    </row>
    <row r="415" spans="1:26">
      <c r="A415" s="203"/>
      <c r="B415" s="203"/>
      <c r="C415" s="203"/>
      <c r="D415" s="203"/>
      <c r="E415" s="203"/>
      <c r="F415" s="203"/>
      <c r="G415" s="203"/>
      <c r="H415" s="203"/>
      <c r="I415" s="203"/>
      <c r="J415" s="203"/>
      <c r="K415" s="203"/>
      <c r="L415" s="203"/>
      <c r="M415" s="203"/>
      <c r="N415" s="203"/>
      <c r="O415" s="203"/>
      <c r="P415" s="203"/>
      <c r="Q415" s="203"/>
      <c r="R415" s="203"/>
      <c r="S415" s="203"/>
      <c r="T415" s="203"/>
      <c r="U415" s="203"/>
      <c r="V415" s="203"/>
      <c r="W415" s="203"/>
      <c r="X415" s="203"/>
      <c r="Y415" s="203"/>
      <c r="Z415" s="203"/>
    </row>
    <row r="416" spans="1:26">
      <c r="A416" s="203"/>
      <c r="B416" s="203"/>
      <c r="C416" s="203"/>
      <c r="D416" s="203"/>
      <c r="E416" s="203"/>
      <c r="F416" s="203"/>
      <c r="G416" s="203"/>
      <c r="H416" s="203"/>
      <c r="I416" s="203"/>
      <c r="J416" s="203"/>
      <c r="K416" s="203"/>
      <c r="L416" s="203"/>
      <c r="M416" s="203"/>
      <c r="N416" s="203"/>
      <c r="O416" s="203"/>
      <c r="P416" s="203"/>
      <c r="Q416" s="203"/>
      <c r="R416" s="203"/>
      <c r="S416" s="203"/>
      <c r="T416" s="203"/>
      <c r="U416" s="203"/>
      <c r="V416" s="203"/>
      <c r="W416" s="203"/>
      <c r="X416" s="203"/>
      <c r="Y416" s="203"/>
      <c r="Z416" s="203"/>
    </row>
    <row r="417" spans="1:26">
      <c r="A417" s="203"/>
      <c r="B417" s="203"/>
      <c r="C417" s="203"/>
      <c r="D417" s="203"/>
      <c r="E417" s="203"/>
      <c r="F417" s="203"/>
      <c r="G417" s="203"/>
      <c r="H417" s="203"/>
      <c r="I417" s="203"/>
      <c r="J417" s="203"/>
      <c r="K417" s="203"/>
      <c r="L417" s="203"/>
      <c r="M417" s="203"/>
      <c r="N417" s="203"/>
      <c r="O417" s="203"/>
      <c r="P417" s="203"/>
      <c r="Q417" s="203"/>
      <c r="R417" s="203"/>
      <c r="S417" s="203"/>
      <c r="T417" s="203"/>
      <c r="U417" s="203"/>
      <c r="V417" s="203"/>
      <c r="W417" s="203"/>
      <c r="X417" s="203"/>
      <c r="Y417" s="203"/>
      <c r="Z417" s="203"/>
    </row>
    <row r="418" spans="1:26">
      <c r="A418" s="203"/>
      <c r="B418" s="203"/>
      <c r="C418" s="203"/>
      <c r="D418" s="203"/>
      <c r="E418" s="203"/>
      <c r="F418" s="203"/>
      <c r="G418" s="203"/>
      <c r="H418" s="203"/>
      <c r="I418" s="203"/>
      <c r="J418" s="203"/>
      <c r="K418" s="203"/>
      <c r="L418" s="203"/>
      <c r="M418" s="203"/>
      <c r="N418" s="203"/>
      <c r="O418" s="203"/>
      <c r="P418" s="203"/>
      <c r="Q418" s="203"/>
      <c r="R418" s="203"/>
      <c r="S418" s="203"/>
      <c r="T418" s="203"/>
      <c r="U418" s="203"/>
      <c r="V418" s="203"/>
      <c r="W418" s="203"/>
      <c r="X418" s="203"/>
      <c r="Y418" s="203"/>
      <c r="Z418" s="203"/>
    </row>
    <row r="419" spans="1:26">
      <c r="A419" s="203"/>
      <c r="B419" s="203"/>
      <c r="C419" s="203"/>
      <c r="D419" s="203"/>
      <c r="E419" s="203"/>
      <c r="F419" s="203"/>
      <c r="G419" s="203"/>
      <c r="H419" s="203"/>
      <c r="I419" s="203"/>
      <c r="J419" s="203"/>
      <c r="K419" s="203"/>
      <c r="L419" s="203"/>
      <c r="M419" s="203"/>
      <c r="N419" s="203"/>
      <c r="O419" s="203"/>
      <c r="P419" s="203"/>
      <c r="Q419" s="203"/>
      <c r="R419" s="203"/>
      <c r="S419" s="203"/>
      <c r="T419" s="203"/>
      <c r="U419" s="203"/>
      <c r="V419" s="203"/>
      <c r="W419" s="203"/>
      <c r="X419" s="203"/>
      <c r="Y419" s="203"/>
      <c r="Z419" s="203"/>
    </row>
    <row r="420" spans="1:26">
      <c r="A420" s="203"/>
      <c r="B420" s="203"/>
      <c r="C420" s="203"/>
      <c r="D420" s="203"/>
      <c r="E420" s="203"/>
      <c r="F420" s="203"/>
      <c r="G420" s="203"/>
      <c r="H420" s="203"/>
      <c r="I420" s="203"/>
      <c r="J420" s="203"/>
      <c r="K420" s="203"/>
      <c r="L420" s="203"/>
      <c r="M420" s="203"/>
      <c r="N420" s="203"/>
      <c r="O420" s="203"/>
      <c r="P420" s="203"/>
      <c r="Q420" s="203"/>
      <c r="R420" s="203"/>
      <c r="S420" s="203"/>
      <c r="T420" s="203"/>
      <c r="U420" s="203"/>
      <c r="V420" s="203"/>
      <c r="W420" s="203"/>
      <c r="X420" s="203"/>
      <c r="Y420" s="203"/>
      <c r="Z420" s="203"/>
    </row>
    <row r="421" spans="1:26">
      <c r="A421" s="203"/>
      <c r="B421" s="203"/>
      <c r="C421" s="203"/>
      <c r="D421" s="203"/>
      <c r="E421" s="203"/>
      <c r="F421" s="203"/>
      <c r="G421" s="203"/>
      <c r="H421" s="203"/>
      <c r="I421" s="203"/>
      <c r="J421" s="203"/>
      <c r="K421" s="203"/>
      <c r="L421" s="203"/>
      <c r="M421" s="203"/>
      <c r="N421" s="203"/>
      <c r="O421" s="203"/>
      <c r="P421" s="203"/>
      <c r="Q421" s="203"/>
      <c r="R421" s="203"/>
      <c r="S421" s="203"/>
      <c r="T421" s="203"/>
      <c r="U421" s="203"/>
      <c r="V421" s="203"/>
      <c r="W421" s="203"/>
      <c r="X421" s="203"/>
      <c r="Y421" s="203"/>
      <c r="Z421" s="203"/>
    </row>
    <row r="422" spans="1:26">
      <c r="A422" s="203"/>
      <c r="B422" s="203"/>
      <c r="C422" s="203"/>
      <c r="D422" s="203"/>
      <c r="E422" s="203"/>
      <c r="F422" s="203"/>
      <c r="G422" s="203"/>
      <c r="H422" s="203"/>
      <c r="I422" s="203"/>
      <c r="J422" s="203"/>
      <c r="K422" s="203"/>
      <c r="L422" s="203"/>
      <c r="M422" s="203"/>
      <c r="N422" s="203"/>
      <c r="O422" s="203"/>
      <c r="P422" s="203"/>
      <c r="Q422" s="203"/>
      <c r="R422" s="203"/>
      <c r="S422" s="203"/>
      <c r="T422" s="203"/>
      <c r="U422" s="203"/>
      <c r="V422" s="203"/>
      <c r="W422" s="203"/>
      <c r="X422" s="203"/>
      <c r="Y422" s="203"/>
      <c r="Z422" s="203"/>
    </row>
    <row r="423" spans="1:26">
      <c r="A423" s="203"/>
      <c r="B423" s="203"/>
      <c r="C423" s="203"/>
      <c r="D423" s="203"/>
      <c r="E423" s="203"/>
      <c r="F423" s="203"/>
      <c r="G423" s="203"/>
      <c r="H423" s="203"/>
      <c r="I423" s="203"/>
      <c r="J423" s="203"/>
      <c r="K423" s="203"/>
      <c r="L423" s="203"/>
      <c r="M423" s="203"/>
      <c r="N423" s="203"/>
      <c r="O423" s="203"/>
      <c r="P423" s="203"/>
      <c r="Q423" s="203"/>
      <c r="R423" s="203"/>
      <c r="S423" s="203"/>
      <c r="T423" s="203"/>
      <c r="U423" s="203"/>
      <c r="V423" s="203"/>
      <c r="W423" s="203"/>
      <c r="X423" s="203"/>
      <c r="Y423" s="203"/>
      <c r="Z423" s="203"/>
    </row>
    <row r="424" spans="1:26">
      <c r="A424" s="203"/>
      <c r="B424" s="203"/>
      <c r="C424" s="203"/>
      <c r="D424" s="203"/>
      <c r="E424" s="203"/>
      <c r="F424" s="203"/>
      <c r="G424" s="203"/>
      <c r="H424" s="203"/>
      <c r="I424" s="203"/>
      <c r="J424" s="203"/>
      <c r="K424" s="203"/>
      <c r="L424" s="203"/>
      <c r="M424" s="203"/>
      <c r="N424" s="203"/>
      <c r="O424" s="203"/>
      <c r="P424" s="203"/>
      <c r="Q424" s="203"/>
      <c r="R424" s="203"/>
      <c r="S424" s="203"/>
      <c r="T424" s="203"/>
      <c r="U424" s="203"/>
      <c r="V424" s="203"/>
      <c r="W424" s="203"/>
      <c r="X424" s="203"/>
      <c r="Y424" s="203"/>
      <c r="Z424" s="203"/>
    </row>
    <row r="425" spans="1:26">
      <c r="A425" s="203"/>
      <c r="B425" s="203"/>
      <c r="C425" s="203"/>
      <c r="D425" s="203"/>
      <c r="E425" s="203"/>
      <c r="F425" s="203"/>
      <c r="G425" s="203"/>
      <c r="H425" s="203"/>
      <c r="I425" s="203"/>
      <c r="J425" s="203"/>
      <c r="K425" s="203"/>
      <c r="L425" s="203"/>
      <c r="M425" s="203"/>
      <c r="N425" s="203"/>
      <c r="O425" s="203"/>
      <c r="P425" s="203"/>
      <c r="Q425" s="203"/>
      <c r="R425" s="203"/>
      <c r="S425" s="203"/>
      <c r="T425" s="203"/>
      <c r="U425" s="203"/>
      <c r="V425" s="203"/>
      <c r="W425" s="203"/>
      <c r="X425" s="203"/>
      <c r="Y425" s="203"/>
      <c r="Z425" s="203"/>
    </row>
    <row r="426" spans="1:26">
      <c r="A426" s="203"/>
      <c r="B426" s="203"/>
      <c r="C426" s="203"/>
      <c r="D426" s="203"/>
      <c r="E426" s="203"/>
      <c r="F426" s="203"/>
      <c r="G426" s="203"/>
      <c r="H426" s="203"/>
      <c r="I426" s="203"/>
      <c r="J426" s="203"/>
      <c r="K426" s="203"/>
      <c r="L426" s="203"/>
      <c r="M426" s="203"/>
      <c r="N426" s="203"/>
      <c r="O426" s="203"/>
      <c r="P426" s="203"/>
      <c r="Q426" s="203"/>
      <c r="R426" s="203"/>
      <c r="S426" s="203"/>
      <c r="T426" s="203"/>
      <c r="U426" s="203"/>
      <c r="V426" s="203"/>
      <c r="W426" s="203"/>
      <c r="X426" s="203"/>
      <c r="Y426" s="203"/>
      <c r="Z426" s="203"/>
    </row>
    <row r="427" spans="1:26">
      <c r="A427" s="203"/>
      <c r="B427" s="203"/>
      <c r="C427" s="203"/>
      <c r="D427" s="203"/>
      <c r="E427" s="203"/>
      <c r="F427" s="203"/>
      <c r="G427" s="203"/>
      <c r="H427" s="203"/>
      <c r="I427" s="203"/>
      <c r="J427" s="203"/>
      <c r="K427" s="203"/>
      <c r="L427" s="203"/>
      <c r="M427" s="203"/>
      <c r="N427" s="203"/>
      <c r="O427" s="203"/>
      <c r="P427" s="203"/>
      <c r="Q427" s="203"/>
      <c r="R427" s="203"/>
      <c r="S427" s="203"/>
      <c r="T427" s="203"/>
      <c r="U427" s="203"/>
      <c r="V427" s="203"/>
      <c r="W427" s="203"/>
      <c r="X427" s="203"/>
      <c r="Y427" s="203"/>
      <c r="Z427" s="203"/>
    </row>
    <row r="428" spans="1:26">
      <c r="A428" s="203"/>
      <c r="B428" s="203"/>
      <c r="C428" s="203"/>
      <c r="D428" s="203"/>
      <c r="E428" s="203"/>
      <c r="F428" s="203"/>
      <c r="G428" s="203"/>
      <c r="H428" s="203"/>
      <c r="I428" s="203"/>
      <c r="J428" s="203"/>
      <c r="K428" s="203"/>
      <c r="L428" s="203"/>
      <c r="M428" s="203"/>
      <c r="N428" s="203"/>
      <c r="O428" s="203"/>
      <c r="P428" s="203"/>
      <c r="Q428" s="203"/>
      <c r="R428" s="203"/>
      <c r="S428" s="203"/>
      <c r="T428" s="203"/>
      <c r="U428" s="203"/>
      <c r="V428" s="203"/>
      <c r="W428" s="203"/>
      <c r="X428" s="203"/>
      <c r="Y428" s="203"/>
      <c r="Z428" s="203"/>
    </row>
    <row r="429" spans="1:26">
      <c r="A429" s="203"/>
      <c r="B429" s="203"/>
      <c r="C429" s="203"/>
      <c r="D429" s="203"/>
      <c r="E429" s="203"/>
      <c r="F429" s="203"/>
      <c r="G429" s="203"/>
      <c r="H429" s="203"/>
      <c r="I429" s="203"/>
      <c r="J429" s="203"/>
      <c r="K429" s="203"/>
      <c r="L429" s="203"/>
      <c r="M429" s="203"/>
      <c r="N429" s="203"/>
      <c r="O429" s="203"/>
      <c r="P429" s="203"/>
      <c r="Q429" s="203"/>
      <c r="R429" s="203"/>
      <c r="S429" s="203"/>
      <c r="T429" s="203"/>
      <c r="U429" s="203"/>
      <c r="V429" s="203"/>
      <c r="W429" s="203"/>
      <c r="X429" s="203"/>
      <c r="Y429" s="203"/>
      <c r="Z429" s="203"/>
    </row>
    <row r="430" spans="1:26">
      <c r="A430" s="203"/>
      <c r="B430" s="203"/>
      <c r="C430" s="203"/>
      <c r="D430" s="203"/>
      <c r="E430" s="203"/>
      <c r="F430" s="203"/>
      <c r="G430" s="203"/>
      <c r="H430" s="203"/>
      <c r="I430" s="203"/>
      <c r="J430" s="203"/>
      <c r="K430" s="203"/>
      <c r="L430" s="203"/>
      <c r="M430" s="203"/>
      <c r="N430" s="203"/>
      <c r="O430" s="203"/>
      <c r="P430" s="203"/>
      <c r="Q430" s="203"/>
      <c r="R430" s="203"/>
      <c r="S430" s="203"/>
      <c r="T430" s="203"/>
      <c r="U430" s="203"/>
      <c r="V430" s="203"/>
      <c r="W430" s="203"/>
      <c r="X430" s="203"/>
      <c r="Y430" s="203"/>
      <c r="Z430" s="203"/>
    </row>
    <row r="431" spans="1:26">
      <c r="A431" s="203"/>
      <c r="B431" s="203"/>
      <c r="C431" s="203"/>
      <c r="D431" s="203"/>
      <c r="E431" s="203"/>
      <c r="F431" s="203"/>
      <c r="G431" s="203"/>
      <c r="H431" s="203"/>
      <c r="I431" s="203"/>
      <c r="J431" s="203"/>
      <c r="K431" s="203"/>
      <c r="L431" s="203"/>
      <c r="M431" s="203"/>
      <c r="N431" s="203"/>
      <c r="O431" s="203"/>
      <c r="P431" s="203"/>
      <c r="Q431" s="203"/>
      <c r="R431" s="203"/>
      <c r="S431" s="203"/>
      <c r="T431" s="203"/>
      <c r="U431" s="203"/>
      <c r="V431" s="203"/>
      <c r="W431" s="203"/>
      <c r="X431" s="203"/>
      <c r="Y431" s="203"/>
      <c r="Z431" s="203"/>
    </row>
    <row r="432" spans="1:26">
      <c r="A432" s="203"/>
      <c r="B432" s="203"/>
      <c r="C432" s="203"/>
      <c r="D432" s="203"/>
      <c r="E432" s="203"/>
      <c r="F432" s="203"/>
      <c r="G432" s="203"/>
      <c r="H432" s="203"/>
      <c r="I432" s="203"/>
      <c r="J432" s="203"/>
      <c r="K432" s="203"/>
      <c r="L432" s="203"/>
      <c r="M432" s="203"/>
      <c r="N432" s="203"/>
      <c r="O432" s="203"/>
      <c r="P432" s="203"/>
      <c r="Q432" s="203"/>
      <c r="R432" s="203"/>
      <c r="S432" s="203"/>
      <c r="T432" s="203"/>
      <c r="U432" s="203"/>
      <c r="V432" s="203"/>
      <c r="W432" s="203"/>
      <c r="X432" s="203"/>
      <c r="Y432" s="203"/>
      <c r="Z432" s="203"/>
    </row>
    <row r="433" spans="1:26">
      <c r="A433" s="203"/>
      <c r="B433" s="203"/>
      <c r="C433" s="203"/>
      <c r="D433" s="203"/>
      <c r="E433" s="203"/>
      <c r="F433" s="203"/>
      <c r="G433" s="203"/>
      <c r="H433" s="203"/>
      <c r="I433" s="203"/>
      <c r="J433" s="203"/>
      <c r="K433" s="203"/>
      <c r="L433" s="203"/>
      <c r="M433" s="203"/>
      <c r="N433" s="203"/>
      <c r="O433" s="203"/>
      <c r="P433" s="203"/>
      <c r="Q433" s="203"/>
      <c r="R433" s="203"/>
      <c r="S433" s="203"/>
      <c r="T433" s="203"/>
      <c r="U433" s="203"/>
      <c r="V433" s="203"/>
      <c r="W433" s="203"/>
      <c r="X433" s="203"/>
      <c r="Y433" s="203"/>
      <c r="Z433" s="203"/>
    </row>
    <row r="434" spans="1:26">
      <c r="A434" s="203"/>
      <c r="B434" s="203"/>
      <c r="C434" s="203"/>
      <c r="D434" s="203"/>
      <c r="E434" s="203"/>
      <c r="F434" s="203"/>
      <c r="G434" s="203"/>
      <c r="H434" s="203"/>
      <c r="I434" s="203"/>
      <c r="J434" s="203"/>
      <c r="K434" s="203"/>
      <c r="L434" s="203"/>
      <c r="M434" s="203"/>
      <c r="N434" s="203"/>
      <c r="O434" s="203"/>
      <c r="P434" s="203"/>
      <c r="Q434" s="203"/>
      <c r="R434" s="203"/>
      <c r="S434" s="203"/>
      <c r="T434" s="203"/>
      <c r="U434" s="203"/>
      <c r="V434" s="203"/>
      <c r="W434" s="203"/>
      <c r="X434" s="203"/>
      <c r="Y434" s="203"/>
      <c r="Z434" s="203"/>
    </row>
    <row r="435" spans="1:26">
      <c r="A435" s="203"/>
      <c r="B435" s="203"/>
      <c r="C435" s="203"/>
      <c r="D435" s="203"/>
      <c r="E435" s="203"/>
      <c r="F435" s="203"/>
      <c r="G435" s="203"/>
      <c r="H435" s="203"/>
      <c r="I435" s="203"/>
      <c r="J435" s="203"/>
      <c r="K435" s="203"/>
      <c r="L435" s="203"/>
      <c r="M435" s="203"/>
      <c r="N435" s="203"/>
      <c r="O435" s="203"/>
      <c r="P435" s="203"/>
      <c r="Q435" s="203"/>
      <c r="R435" s="203"/>
      <c r="S435" s="203"/>
      <c r="T435" s="203"/>
      <c r="U435" s="203"/>
      <c r="V435" s="203"/>
      <c r="W435" s="203"/>
      <c r="X435" s="203"/>
      <c r="Y435" s="203"/>
      <c r="Z435" s="203"/>
    </row>
    <row r="436" spans="1:26">
      <c r="A436" s="203"/>
      <c r="B436" s="203"/>
      <c r="C436" s="203"/>
      <c r="D436" s="203"/>
      <c r="E436" s="203"/>
      <c r="F436" s="203"/>
      <c r="G436" s="203"/>
      <c r="H436" s="203"/>
      <c r="I436" s="203"/>
      <c r="J436" s="203"/>
      <c r="K436" s="203"/>
      <c r="L436" s="203"/>
      <c r="M436" s="203"/>
      <c r="N436" s="203"/>
      <c r="O436" s="203"/>
      <c r="P436" s="203"/>
      <c r="Q436" s="203"/>
      <c r="R436" s="203"/>
      <c r="S436" s="203"/>
      <c r="T436" s="203"/>
      <c r="U436" s="203"/>
      <c r="V436" s="203"/>
      <c r="W436" s="203"/>
      <c r="X436" s="203"/>
      <c r="Y436" s="203"/>
      <c r="Z436" s="203"/>
    </row>
    <row r="437" spans="1:26">
      <c r="A437" s="203"/>
      <c r="B437" s="203"/>
      <c r="C437" s="203"/>
      <c r="D437" s="203"/>
      <c r="E437" s="203"/>
      <c r="F437" s="203"/>
      <c r="G437" s="203"/>
      <c r="H437" s="203"/>
      <c r="I437" s="203"/>
      <c r="J437" s="203"/>
      <c r="K437" s="203"/>
      <c r="L437" s="203"/>
      <c r="M437" s="203"/>
      <c r="N437" s="203"/>
      <c r="O437" s="203"/>
      <c r="P437" s="203"/>
      <c r="Q437" s="203"/>
      <c r="R437" s="203"/>
      <c r="S437" s="203"/>
      <c r="T437" s="203"/>
      <c r="U437" s="203"/>
      <c r="V437" s="203"/>
      <c r="W437" s="203"/>
      <c r="X437" s="203"/>
      <c r="Y437" s="203"/>
      <c r="Z437" s="203"/>
    </row>
    <row r="438" spans="1:26">
      <c r="A438" s="203"/>
      <c r="B438" s="203"/>
      <c r="C438" s="203"/>
      <c r="D438" s="203"/>
      <c r="E438" s="203"/>
      <c r="F438" s="203"/>
      <c r="G438" s="203"/>
      <c r="H438" s="203"/>
      <c r="I438" s="203"/>
      <c r="J438" s="203"/>
      <c r="K438" s="203"/>
      <c r="L438" s="203"/>
      <c r="M438" s="203"/>
      <c r="N438" s="203"/>
      <c r="O438" s="203"/>
      <c r="P438" s="203"/>
      <c r="Q438" s="203"/>
      <c r="R438" s="203"/>
      <c r="S438" s="203"/>
      <c r="T438" s="203"/>
      <c r="U438" s="203"/>
      <c r="V438" s="203"/>
      <c r="W438" s="203"/>
      <c r="X438" s="203"/>
      <c r="Y438" s="203"/>
      <c r="Z438" s="203"/>
    </row>
    <row r="439" spans="1:26">
      <c r="A439" s="203"/>
      <c r="B439" s="203"/>
      <c r="C439" s="203"/>
      <c r="D439" s="203"/>
      <c r="E439" s="203"/>
      <c r="F439" s="203"/>
      <c r="G439" s="203"/>
      <c r="H439" s="203"/>
      <c r="I439" s="203"/>
      <c r="J439" s="203"/>
      <c r="K439" s="203"/>
      <c r="L439" s="203"/>
      <c r="M439" s="203"/>
      <c r="N439" s="203"/>
      <c r="O439" s="203"/>
      <c r="P439" s="203"/>
      <c r="Q439" s="203"/>
      <c r="R439" s="203"/>
      <c r="S439" s="203"/>
      <c r="T439" s="203"/>
      <c r="U439" s="203"/>
      <c r="V439" s="203"/>
      <c r="W439" s="203"/>
      <c r="X439" s="203"/>
      <c r="Y439" s="203"/>
      <c r="Z439" s="203"/>
    </row>
    <row r="440" spans="1:26">
      <c r="A440" s="203"/>
      <c r="B440" s="203"/>
      <c r="C440" s="203"/>
      <c r="D440" s="203"/>
      <c r="E440" s="203"/>
      <c r="F440" s="203"/>
      <c r="G440" s="203"/>
      <c r="H440" s="203"/>
      <c r="I440" s="203"/>
      <c r="J440" s="203"/>
      <c r="K440" s="203"/>
      <c r="L440" s="203"/>
      <c r="M440" s="203"/>
      <c r="N440" s="203"/>
      <c r="O440" s="203"/>
      <c r="P440" s="203"/>
      <c r="Q440" s="203"/>
      <c r="R440" s="203"/>
      <c r="S440" s="203"/>
      <c r="T440" s="203"/>
      <c r="U440" s="203"/>
      <c r="V440" s="203"/>
      <c r="W440" s="203"/>
      <c r="X440" s="203"/>
      <c r="Y440" s="203"/>
      <c r="Z440" s="203"/>
    </row>
    <row r="441" spans="1:26">
      <c r="A441" s="203"/>
      <c r="B441" s="203"/>
      <c r="C441" s="203"/>
      <c r="D441" s="203"/>
      <c r="E441" s="203"/>
      <c r="F441" s="203"/>
      <c r="G441" s="203"/>
      <c r="H441" s="203"/>
      <c r="I441" s="203"/>
      <c r="J441" s="203"/>
      <c r="K441" s="203"/>
      <c r="L441" s="203"/>
      <c r="M441" s="203"/>
      <c r="N441" s="203"/>
      <c r="O441" s="203"/>
      <c r="P441" s="203"/>
      <c r="Q441" s="203"/>
      <c r="R441" s="203"/>
      <c r="S441" s="203"/>
      <c r="T441" s="203"/>
      <c r="U441" s="203"/>
      <c r="V441" s="203"/>
      <c r="W441" s="203"/>
      <c r="X441" s="203"/>
      <c r="Y441" s="203"/>
      <c r="Z441" s="203"/>
    </row>
    <row r="442" spans="1:26">
      <c r="A442" s="203"/>
      <c r="B442" s="203"/>
      <c r="C442" s="203"/>
      <c r="D442" s="203"/>
      <c r="E442" s="203"/>
      <c r="F442" s="203"/>
      <c r="G442" s="203"/>
      <c r="H442" s="203"/>
      <c r="I442" s="203"/>
      <c r="J442" s="203"/>
      <c r="K442" s="203"/>
      <c r="L442" s="203"/>
      <c r="M442" s="203"/>
      <c r="N442" s="203"/>
      <c r="O442" s="203"/>
      <c r="P442" s="203"/>
      <c r="Q442" s="203"/>
      <c r="R442" s="203"/>
      <c r="S442" s="203"/>
      <c r="T442" s="203"/>
      <c r="U442" s="203"/>
      <c r="V442" s="203"/>
      <c r="W442" s="203"/>
      <c r="X442" s="203"/>
      <c r="Y442" s="203"/>
      <c r="Z442" s="203"/>
    </row>
    <row r="443" spans="1:26">
      <c r="A443" s="203"/>
      <c r="B443" s="203"/>
      <c r="C443" s="203"/>
      <c r="D443" s="203"/>
      <c r="E443" s="203"/>
      <c r="F443" s="203"/>
      <c r="G443" s="203"/>
      <c r="H443" s="203"/>
      <c r="I443" s="203"/>
      <c r="J443" s="203"/>
      <c r="K443" s="203"/>
      <c r="L443" s="203"/>
      <c r="M443" s="203"/>
      <c r="N443" s="203"/>
      <c r="O443" s="203"/>
      <c r="P443" s="203"/>
      <c r="Q443" s="203"/>
      <c r="R443" s="203"/>
      <c r="S443" s="203"/>
      <c r="T443" s="203"/>
      <c r="U443" s="203"/>
      <c r="V443" s="203"/>
      <c r="W443" s="203"/>
      <c r="X443" s="203"/>
      <c r="Y443" s="203"/>
      <c r="Z443" s="203"/>
    </row>
    <row r="444" spans="1:26">
      <c r="A444" s="203"/>
      <c r="B444" s="203"/>
      <c r="C444" s="203"/>
      <c r="D444" s="203"/>
      <c r="E444" s="203"/>
      <c r="F444" s="203"/>
      <c r="G444" s="203"/>
      <c r="H444" s="203"/>
      <c r="I444" s="203"/>
      <c r="J444" s="203"/>
      <c r="K444" s="203"/>
      <c r="L444" s="203"/>
      <c r="M444" s="203"/>
      <c r="N444" s="203"/>
      <c r="O444" s="203"/>
      <c r="P444" s="203"/>
      <c r="Q444" s="203"/>
      <c r="R444" s="203"/>
      <c r="S444" s="203"/>
      <c r="T444" s="203"/>
      <c r="U444" s="203"/>
      <c r="V444" s="203"/>
      <c r="W444" s="203"/>
      <c r="X444" s="203"/>
      <c r="Y444" s="203"/>
      <c r="Z444" s="203"/>
    </row>
    <row r="445" spans="1:26">
      <c r="A445" s="203"/>
      <c r="B445" s="203"/>
      <c r="C445" s="203"/>
      <c r="D445" s="203"/>
      <c r="E445" s="203"/>
      <c r="F445" s="203"/>
      <c r="G445" s="203"/>
      <c r="H445" s="203"/>
      <c r="I445" s="203"/>
      <c r="J445" s="203"/>
      <c r="K445" s="203"/>
      <c r="L445" s="203"/>
      <c r="M445" s="203"/>
      <c r="N445" s="203"/>
      <c r="O445" s="203"/>
      <c r="P445" s="203"/>
      <c r="Q445" s="203"/>
      <c r="R445" s="203"/>
      <c r="S445" s="203"/>
      <c r="T445" s="203"/>
      <c r="U445" s="203"/>
      <c r="V445" s="203"/>
      <c r="W445" s="203"/>
      <c r="X445" s="203"/>
      <c r="Y445" s="203"/>
      <c r="Z445" s="203"/>
    </row>
    <row r="446" spans="1:26">
      <c r="A446" s="203"/>
      <c r="B446" s="203"/>
      <c r="C446" s="203"/>
      <c r="D446" s="203"/>
      <c r="E446" s="203"/>
      <c r="F446" s="203"/>
      <c r="G446" s="203"/>
      <c r="H446" s="203"/>
      <c r="I446" s="203"/>
      <c r="J446" s="203"/>
      <c r="K446" s="203"/>
      <c r="L446" s="203"/>
      <c r="M446" s="203"/>
      <c r="N446" s="203"/>
      <c r="O446" s="203"/>
      <c r="P446" s="203"/>
      <c r="Q446" s="203"/>
      <c r="R446" s="203"/>
      <c r="S446" s="203"/>
      <c r="T446" s="203"/>
      <c r="U446" s="203"/>
      <c r="V446" s="203"/>
      <c r="W446" s="203"/>
      <c r="X446" s="203"/>
      <c r="Y446" s="203"/>
      <c r="Z446" s="203"/>
    </row>
    <row r="447" spans="1:26">
      <c r="A447" s="203"/>
      <c r="B447" s="203"/>
      <c r="C447" s="203"/>
      <c r="D447" s="203"/>
      <c r="E447" s="203"/>
      <c r="F447" s="203"/>
      <c r="G447" s="203"/>
      <c r="H447" s="203"/>
      <c r="I447" s="203"/>
      <c r="J447" s="203"/>
      <c r="K447" s="203"/>
      <c r="L447" s="203"/>
      <c r="M447" s="203"/>
      <c r="N447" s="203"/>
      <c r="O447" s="203"/>
      <c r="P447" s="203"/>
      <c r="Q447" s="203"/>
      <c r="R447" s="203"/>
      <c r="S447" s="203"/>
      <c r="T447" s="203"/>
      <c r="U447" s="203"/>
      <c r="V447" s="203"/>
      <c r="W447" s="203"/>
      <c r="X447" s="203"/>
      <c r="Y447" s="203"/>
      <c r="Z447" s="203"/>
    </row>
    <row r="448" spans="1:26">
      <c r="A448" s="203"/>
      <c r="B448" s="203"/>
      <c r="C448" s="203"/>
      <c r="D448" s="203"/>
      <c r="E448" s="203"/>
      <c r="F448" s="203"/>
      <c r="G448" s="203"/>
      <c r="H448" s="203"/>
      <c r="I448" s="203"/>
      <c r="J448" s="203"/>
      <c r="K448" s="203"/>
      <c r="L448" s="203"/>
      <c r="M448" s="203"/>
      <c r="N448" s="203"/>
      <c r="O448" s="203"/>
      <c r="P448" s="203"/>
      <c r="Q448" s="203"/>
      <c r="R448" s="203"/>
      <c r="S448" s="203"/>
      <c r="T448" s="203"/>
      <c r="U448" s="203"/>
      <c r="V448" s="203"/>
      <c r="W448" s="203"/>
      <c r="X448" s="203"/>
      <c r="Y448" s="203"/>
      <c r="Z448" s="203"/>
    </row>
    <row r="449" spans="1:26">
      <c r="A449" s="203"/>
      <c r="B449" s="203"/>
      <c r="C449" s="203"/>
      <c r="D449" s="203"/>
      <c r="E449" s="203"/>
      <c r="F449" s="203"/>
      <c r="G449" s="203"/>
      <c r="H449" s="203"/>
      <c r="I449" s="203"/>
      <c r="J449" s="203"/>
      <c r="K449" s="203"/>
      <c r="L449" s="203"/>
      <c r="M449" s="203"/>
      <c r="N449" s="203"/>
      <c r="O449" s="203"/>
      <c r="P449" s="203"/>
      <c r="Q449" s="203"/>
      <c r="R449" s="203"/>
      <c r="S449" s="203"/>
      <c r="T449" s="203"/>
      <c r="U449" s="203"/>
      <c r="V449" s="203"/>
      <c r="W449" s="203"/>
      <c r="X449" s="203"/>
      <c r="Y449" s="203"/>
      <c r="Z449" s="203"/>
    </row>
    <row r="450" spans="1:26">
      <c r="A450" s="203"/>
      <c r="B450" s="203"/>
      <c r="C450" s="203"/>
      <c r="D450" s="203"/>
      <c r="E450" s="203"/>
      <c r="F450" s="203"/>
      <c r="G450" s="203"/>
      <c r="H450" s="203"/>
      <c r="I450" s="203"/>
      <c r="J450" s="203"/>
      <c r="K450" s="203"/>
      <c r="L450" s="203"/>
      <c r="M450" s="203"/>
      <c r="N450" s="203"/>
      <c r="O450" s="203"/>
      <c r="P450" s="203"/>
      <c r="Q450" s="203"/>
      <c r="R450" s="203"/>
      <c r="S450" s="203"/>
      <c r="T450" s="203"/>
      <c r="U450" s="203"/>
      <c r="V450" s="203"/>
      <c r="W450" s="203"/>
      <c r="X450" s="203"/>
      <c r="Y450" s="203"/>
      <c r="Z450" s="203"/>
    </row>
    <row r="451" spans="1:26">
      <c r="A451" s="203"/>
      <c r="B451" s="203"/>
      <c r="C451" s="203"/>
      <c r="D451" s="203"/>
      <c r="E451" s="203"/>
      <c r="F451" s="203"/>
      <c r="G451" s="203"/>
      <c r="H451" s="203"/>
      <c r="I451" s="203"/>
      <c r="J451" s="203"/>
      <c r="K451" s="203"/>
      <c r="L451" s="203"/>
      <c r="M451" s="203"/>
      <c r="N451" s="203"/>
      <c r="O451" s="203"/>
      <c r="P451" s="203"/>
      <c r="Q451" s="203"/>
      <c r="R451" s="203"/>
      <c r="S451" s="203"/>
      <c r="T451" s="203"/>
      <c r="U451" s="203"/>
      <c r="V451" s="203"/>
      <c r="W451" s="203"/>
      <c r="X451" s="203"/>
      <c r="Y451" s="203"/>
      <c r="Z451" s="203"/>
    </row>
    <row r="452" spans="1:26">
      <c r="A452" s="203"/>
      <c r="B452" s="203"/>
      <c r="C452" s="203"/>
      <c r="D452" s="203"/>
      <c r="E452" s="203"/>
      <c r="F452" s="203"/>
      <c r="G452" s="203"/>
      <c r="H452" s="203"/>
      <c r="I452" s="203"/>
      <c r="J452" s="203"/>
      <c r="K452" s="203"/>
      <c r="L452" s="203"/>
      <c r="M452" s="203"/>
      <c r="N452" s="203"/>
      <c r="O452" s="203"/>
      <c r="P452" s="203"/>
      <c r="Q452" s="203"/>
      <c r="R452" s="203"/>
      <c r="S452" s="203"/>
      <c r="T452" s="203"/>
      <c r="U452" s="203"/>
      <c r="V452" s="203"/>
      <c r="W452" s="203"/>
      <c r="X452" s="203"/>
      <c r="Y452" s="203"/>
      <c r="Z452" s="203"/>
    </row>
    <row r="453" spans="1:26">
      <c r="A453" s="203"/>
      <c r="B453" s="203"/>
      <c r="C453" s="203"/>
      <c r="D453" s="203"/>
      <c r="E453" s="203"/>
      <c r="F453" s="203"/>
      <c r="G453" s="203"/>
      <c r="H453" s="203"/>
      <c r="I453" s="203"/>
      <c r="J453" s="203"/>
      <c r="K453" s="203"/>
      <c r="L453" s="203"/>
      <c r="M453" s="203"/>
      <c r="N453" s="203"/>
      <c r="O453" s="203"/>
      <c r="P453" s="203"/>
      <c r="Q453" s="203"/>
      <c r="R453" s="203"/>
      <c r="S453" s="203"/>
      <c r="T453" s="203"/>
      <c r="U453" s="203"/>
      <c r="V453" s="203"/>
      <c r="W453" s="203"/>
      <c r="X453" s="203"/>
      <c r="Y453" s="203"/>
      <c r="Z453" s="203"/>
    </row>
    <row r="454" spans="1:26">
      <c r="A454" s="203"/>
      <c r="B454" s="203"/>
      <c r="C454" s="203"/>
      <c r="D454" s="203"/>
      <c r="E454" s="203"/>
      <c r="F454" s="203"/>
      <c r="G454" s="203"/>
      <c r="H454" s="203"/>
      <c r="I454" s="203"/>
      <c r="J454" s="203"/>
      <c r="K454" s="203"/>
      <c r="L454" s="203"/>
      <c r="M454" s="203"/>
      <c r="N454" s="203"/>
      <c r="O454" s="203"/>
      <c r="P454" s="203"/>
      <c r="Q454" s="203"/>
      <c r="R454" s="203"/>
      <c r="S454" s="203"/>
      <c r="T454" s="203"/>
      <c r="U454" s="203"/>
      <c r="V454" s="203"/>
      <c r="W454" s="203"/>
      <c r="X454" s="203"/>
      <c r="Y454" s="203"/>
      <c r="Z454" s="203"/>
    </row>
    <row r="455" spans="1:26">
      <c r="A455" s="203"/>
      <c r="B455" s="203"/>
      <c r="C455" s="203"/>
      <c r="D455" s="203"/>
      <c r="E455" s="203"/>
      <c r="F455" s="203"/>
      <c r="G455" s="203"/>
      <c r="H455" s="203"/>
      <c r="I455" s="203"/>
      <c r="J455" s="203"/>
      <c r="K455" s="203"/>
      <c r="L455" s="203"/>
      <c r="M455" s="203"/>
      <c r="N455" s="203"/>
      <c r="O455" s="203"/>
      <c r="P455" s="203"/>
      <c r="Q455" s="203"/>
      <c r="R455" s="203"/>
      <c r="S455" s="203"/>
      <c r="T455" s="203"/>
      <c r="U455" s="203"/>
      <c r="V455" s="203"/>
      <c r="W455" s="203"/>
      <c r="X455" s="203"/>
      <c r="Y455" s="203"/>
      <c r="Z455" s="203"/>
    </row>
    <row r="456" spans="1:26">
      <c r="A456" s="203"/>
      <c r="B456" s="203"/>
      <c r="C456" s="203"/>
      <c r="D456" s="203"/>
      <c r="E456" s="203"/>
      <c r="F456" s="203"/>
      <c r="G456" s="203"/>
      <c r="H456" s="203"/>
      <c r="I456" s="203"/>
      <c r="J456" s="203"/>
      <c r="K456" s="203"/>
      <c r="L456" s="203"/>
      <c r="M456" s="203"/>
      <c r="N456" s="203"/>
      <c r="O456" s="203"/>
      <c r="P456" s="203"/>
      <c r="Q456" s="203"/>
      <c r="R456" s="203"/>
      <c r="S456" s="203"/>
      <c r="T456" s="203"/>
      <c r="U456" s="203"/>
      <c r="V456" s="203"/>
      <c r="W456" s="203"/>
      <c r="X456" s="203"/>
      <c r="Y456" s="203"/>
      <c r="Z456" s="203"/>
    </row>
    <row r="457" spans="1:26">
      <c r="A457" s="203"/>
      <c r="B457" s="203"/>
      <c r="C457" s="203"/>
      <c r="D457" s="203"/>
      <c r="E457" s="203"/>
      <c r="F457" s="203"/>
      <c r="G457" s="203"/>
      <c r="H457" s="203"/>
      <c r="I457" s="203"/>
      <c r="J457" s="203"/>
      <c r="K457" s="203"/>
      <c r="L457" s="203"/>
      <c r="M457" s="203"/>
      <c r="N457" s="203"/>
      <c r="O457" s="203"/>
      <c r="P457" s="203"/>
      <c r="Q457" s="203"/>
      <c r="R457" s="203"/>
      <c r="S457" s="203"/>
      <c r="T457" s="203"/>
      <c r="U457" s="203"/>
      <c r="V457" s="203"/>
      <c r="W457" s="203"/>
      <c r="X457" s="203"/>
      <c r="Y457" s="203"/>
      <c r="Z457" s="203"/>
    </row>
    <row r="458" spans="1:26">
      <c r="A458" s="203"/>
      <c r="B458" s="203"/>
      <c r="C458" s="203"/>
      <c r="D458" s="203"/>
      <c r="E458" s="203"/>
      <c r="F458" s="203"/>
      <c r="G458" s="203"/>
      <c r="H458" s="203"/>
      <c r="I458" s="203"/>
      <c r="J458" s="203"/>
      <c r="K458" s="203"/>
      <c r="L458" s="203"/>
      <c r="M458" s="203"/>
      <c r="N458" s="203"/>
      <c r="O458" s="203"/>
      <c r="P458" s="203"/>
      <c r="Q458" s="203"/>
      <c r="R458" s="203"/>
      <c r="S458" s="203"/>
      <c r="T458" s="203"/>
      <c r="U458" s="203"/>
      <c r="V458" s="203"/>
      <c r="W458" s="203"/>
      <c r="X458" s="203"/>
      <c r="Y458" s="203"/>
      <c r="Z458" s="203"/>
    </row>
    <row r="459" spans="1:26">
      <c r="A459" s="203"/>
      <c r="B459" s="203"/>
      <c r="C459" s="203"/>
      <c r="D459" s="203"/>
      <c r="E459" s="203"/>
      <c r="F459" s="203"/>
      <c r="G459" s="203"/>
      <c r="H459" s="203"/>
      <c r="I459" s="203"/>
      <c r="J459" s="203"/>
      <c r="K459" s="203"/>
      <c r="L459" s="203"/>
      <c r="M459" s="203"/>
      <c r="N459" s="203"/>
      <c r="O459" s="203"/>
      <c r="P459" s="203"/>
      <c r="Q459" s="203"/>
      <c r="R459" s="203"/>
      <c r="S459" s="203"/>
      <c r="T459" s="203"/>
      <c r="U459" s="203"/>
      <c r="V459" s="203"/>
      <c r="W459" s="203"/>
      <c r="X459" s="203"/>
      <c r="Y459" s="203"/>
      <c r="Z459" s="203"/>
    </row>
    <row r="460" spans="1:26">
      <c r="A460" s="203"/>
      <c r="B460" s="203"/>
      <c r="C460" s="203"/>
      <c r="D460" s="203"/>
      <c r="E460" s="203"/>
      <c r="F460" s="203"/>
      <c r="G460" s="203"/>
      <c r="H460" s="203"/>
      <c r="I460" s="203"/>
      <c r="J460" s="203"/>
      <c r="K460" s="203"/>
      <c r="L460" s="203"/>
      <c r="M460" s="203"/>
      <c r="N460" s="203"/>
      <c r="O460" s="203"/>
      <c r="P460" s="203"/>
      <c r="Q460" s="203"/>
      <c r="R460" s="203"/>
      <c r="S460" s="203"/>
      <c r="T460" s="203"/>
      <c r="U460" s="203"/>
      <c r="V460" s="203"/>
      <c r="W460" s="203"/>
      <c r="X460" s="203"/>
      <c r="Y460" s="203"/>
      <c r="Z460" s="203"/>
    </row>
    <row r="461" spans="1:26">
      <c r="A461" s="203"/>
      <c r="B461" s="203"/>
      <c r="C461" s="203"/>
      <c r="D461" s="203"/>
      <c r="E461" s="203"/>
      <c r="F461" s="203"/>
      <c r="G461" s="203"/>
      <c r="H461" s="203"/>
      <c r="I461" s="203"/>
      <c r="J461" s="203"/>
      <c r="K461" s="203"/>
      <c r="L461" s="203"/>
      <c r="M461" s="203"/>
      <c r="N461" s="203"/>
      <c r="O461" s="203"/>
      <c r="P461" s="203"/>
      <c r="Q461" s="203"/>
      <c r="R461" s="203"/>
      <c r="S461" s="203"/>
      <c r="T461" s="203"/>
      <c r="U461" s="203"/>
      <c r="V461" s="203"/>
      <c r="W461" s="203"/>
      <c r="X461" s="203"/>
      <c r="Y461" s="203"/>
      <c r="Z461" s="203"/>
    </row>
    <row r="462" spans="1:26">
      <c r="A462" s="203"/>
      <c r="B462" s="203"/>
      <c r="C462" s="203"/>
      <c r="D462" s="203"/>
      <c r="E462" s="203"/>
      <c r="F462" s="203"/>
      <c r="G462" s="203"/>
      <c r="H462" s="203"/>
      <c r="I462" s="203"/>
      <c r="J462" s="203"/>
      <c r="K462" s="203"/>
      <c r="L462" s="203"/>
      <c r="M462" s="203"/>
      <c r="N462" s="203"/>
      <c r="O462" s="203"/>
      <c r="P462" s="203"/>
      <c r="Q462" s="203"/>
      <c r="R462" s="203"/>
      <c r="S462" s="203"/>
      <c r="T462" s="203"/>
      <c r="U462" s="203"/>
      <c r="V462" s="203"/>
      <c r="W462" s="203"/>
      <c r="X462" s="203"/>
      <c r="Y462" s="203"/>
      <c r="Z462" s="203"/>
    </row>
    <row r="463" spans="1:26">
      <c r="A463" s="203"/>
      <c r="B463" s="203"/>
      <c r="C463" s="203"/>
      <c r="D463" s="203"/>
      <c r="E463" s="203"/>
      <c r="F463" s="203"/>
      <c r="G463" s="203"/>
      <c r="H463" s="203"/>
      <c r="I463" s="203"/>
      <c r="J463" s="203"/>
      <c r="K463" s="203"/>
      <c r="L463" s="203"/>
      <c r="M463" s="203"/>
      <c r="N463" s="203"/>
      <c r="O463" s="203"/>
      <c r="P463" s="203"/>
      <c r="Q463" s="203"/>
      <c r="R463" s="203"/>
      <c r="S463" s="203"/>
      <c r="T463" s="203"/>
      <c r="U463" s="203"/>
      <c r="V463" s="203"/>
      <c r="W463" s="203"/>
      <c r="X463" s="203"/>
      <c r="Y463" s="203"/>
      <c r="Z463" s="203"/>
    </row>
    <row r="464" spans="1:26">
      <c r="A464" s="203"/>
      <c r="B464" s="203"/>
      <c r="C464" s="203"/>
      <c r="D464" s="203"/>
      <c r="E464" s="203"/>
      <c r="F464" s="203"/>
      <c r="G464" s="203"/>
      <c r="H464" s="203"/>
      <c r="I464" s="203"/>
      <c r="J464" s="203"/>
      <c r="K464" s="203"/>
      <c r="L464" s="203"/>
      <c r="M464" s="203"/>
      <c r="N464" s="203"/>
      <c r="O464" s="203"/>
      <c r="P464" s="203"/>
      <c r="Q464" s="203"/>
      <c r="R464" s="203"/>
      <c r="S464" s="203"/>
      <c r="T464" s="203"/>
      <c r="U464" s="203"/>
      <c r="V464" s="203"/>
      <c r="W464" s="203"/>
      <c r="X464" s="203"/>
      <c r="Y464" s="203"/>
      <c r="Z464" s="203"/>
    </row>
    <row r="465" spans="1:26">
      <c r="A465" s="203"/>
      <c r="B465" s="203"/>
      <c r="C465" s="203"/>
      <c r="D465" s="203"/>
      <c r="E465" s="203"/>
      <c r="F465" s="203"/>
      <c r="G465" s="203"/>
      <c r="H465" s="203"/>
      <c r="I465" s="203"/>
      <c r="J465" s="203"/>
      <c r="K465" s="203"/>
      <c r="L465" s="203"/>
      <c r="M465" s="203"/>
      <c r="N465" s="203"/>
      <c r="O465" s="203"/>
      <c r="P465" s="203"/>
      <c r="Q465" s="203"/>
      <c r="R465" s="203"/>
      <c r="S465" s="203"/>
      <c r="T465" s="203"/>
      <c r="U465" s="203"/>
      <c r="V465" s="203"/>
      <c r="W465" s="203"/>
      <c r="X465" s="203"/>
      <c r="Y465" s="203"/>
      <c r="Z465" s="203"/>
    </row>
    <row r="466" spans="1:26">
      <c r="A466" s="203"/>
      <c r="B466" s="203"/>
      <c r="C466" s="203"/>
      <c r="D466" s="203"/>
      <c r="E466" s="203"/>
      <c r="F466" s="203"/>
      <c r="G466" s="203"/>
      <c r="H466" s="203"/>
      <c r="I466" s="203"/>
      <c r="J466" s="203"/>
      <c r="K466" s="203"/>
      <c r="L466" s="203"/>
      <c r="M466" s="203"/>
      <c r="N466" s="203"/>
      <c r="O466" s="203"/>
      <c r="P466" s="203"/>
      <c r="Q466" s="203"/>
      <c r="R466" s="203"/>
      <c r="S466" s="203"/>
      <c r="T466" s="203"/>
      <c r="U466" s="203"/>
      <c r="V466" s="203"/>
      <c r="W466" s="203"/>
      <c r="X466" s="203"/>
      <c r="Y466" s="203"/>
      <c r="Z466" s="203"/>
    </row>
    <row r="467" spans="1:26">
      <c r="A467" s="203"/>
      <c r="B467" s="203"/>
      <c r="C467" s="203"/>
      <c r="D467" s="203"/>
      <c r="E467" s="203"/>
      <c r="F467" s="203"/>
      <c r="G467" s="203"/>
      <c r="H467" s="203"/>
      <c r="I467" s="203"/>
      <c r="J467" s="203"/>
      <c r="K467" s="203"/>
      <c r="L467" s="203"/>
      <c r="M467" s="203"/>
      <c r="N467" s="203"/>
      <c r="O467" s="203"/>
      <c r="P467" s="203"/>
      <c r="Q467" s="203"/>
      <c r="R467" s="203"/>
      <c r="S467" s="203"/>
      <c r="T467" s="203"/>
      <c r="U467" s="203"/>
      <c r="V467" s="203"/>
      <c r="W467" s="203"/>
      <c r="X467" s="203"/>
      <c r="Y467" s="203"/>
      <c r="Z467" s="203"/>
    </row>
    <row r="468" spans="1:26">
      <c r="A468" s="203"/>
      <c r="B468" s="203"/>
      <c r="C468" s="203"/>
      <c r="D468" s="203"/>
      <c r="E468" s="203"/>
      <c r="F468" s="203"/>
      <c r="G468" s="203"/>
      <c r="H468" s="203"/>
      <c r="I468" s="203"/>
      <c r="J468" s="203"/>
      <c r="K468" s="203"/>
      <c r="L468" s="203"/>
      <c r="M468" s="203"/>
      <c r="N468" s="203"/>
      <c r="O468" s="203"/>
      <c r="P468" s="203"/>
      <c r="Q468" s="203"/>
      <c r="R468" s="203"/>
      <c r="S468" s="203"/>
      <c r="T468" s="203"/>
      <c r="U468" s="203"/>
      <c r="V468" s="203"/>
      <c r="W468" s="203"/>
      <c r="X468" s="203"/>
      <c r="Y468" s="203"/>
      <c r="Z468" s="203"/>
    </row>
    <row r="469" spans="1:26">
      <c r="A469" s="203"/>
      <c r="B469" s="203"/>
      <c r="C469" s="203"/>
      <c r="D469" s="203"/>
      <c r="E469" s="203"/>
      <c r="F469" s="203"/>
      <c r="G469" s="203"/>
      <c r="H469" s="203"/>
      <c r="I469" s="203"/>
      <c r="J469" s="203"/>
      <c r="K469" s="203"/>
      <c r="L469" s="203"/>
      <c r="M469" s="203"/>
      <c r="N469" s="203"/>
      <c r="O469" s="203"/>
      <c r="P469" s="203"/>
      <c r="Q469" s="203"/>
      <c r="R469" s="203"/>
      <c r="S469" s="203"/>
      <c r="T469" s="203"/>
      <c r="U469" s="203"/>
      <c r="V469" s="203"/>
      <c r="W469" s="203"/>
      <c r="X469" s="203"/>
      <c r="Y469" s="203"/>
      <c r="Z469" s="203"/>
    </row>
    <row r="470" spans="1:26">
      <c r="A470" s="203"/>
      <c r="B470" s="203"/>
      <c r="C470" s="203"/>
      <c r="D470" s="203"/>
      <c r="E470" s="203"/>
      <c r="F470" s="203"/>
      <c r="G470" s="203"/>
      <c r="H470" s="203"/>
      <c r="I470" s="203"/>
      <c r="J470" s="203"/>
      <c r="K470" s="203"/>
      <c r="L470" s="203"/>
      <c r="M470" s="203"/>
      <c r="N470" s="203"/>
      <c r="O470" s="203"/>
      <c r="P470" s="203"/>
      <c r="Q470" s="203"/>
      <c r="R470" s="203"/>
      <c r="S470" s="203"/>
      <c r="T470" s="203"/>
      <c r="U470" s="203"/>
      <c r="V470" s="203"/>
      <c r="W470" s="203"/>
      <c r="X470" s="203"/>
      <c r="Y470" s="203"/>
      <c r="Z470" s="203"/>
    </row>
    <row r="471" spans="1:26">
      <c r="A471" s="203"/>
      <c r="B471" s="203"/>
      <c r="C471" s="203"/>
      <c r="D471" s="203"/>
      <c r="E471" s="203"/>
      <c r="F471" s="203"/>
      <c r="G471" s="203"/>
      <c r="H471" s="203"/>
      <c r="I471" s="203"/>
      <c r="J471" s="203"/>
      <c r="K471" s="203"/>
      <c r="L471" s="203"/>
      <c r="M471" s="203"/>
      <c r="N471" s="203"/>
      <c r="O471" s="203"/>
      <c r="P471" s="203"/>
      <c r="Q471" s="203"/>
      <c r="R471" s="203"/>
      <c r="S471" s="203"/>
      <c r="T471" s="203"/>
      <c r="U471" s="203"/>
      <c r="V471" s="203"/>
      <c r="W471" s="203"/>
      <c r="X471" s="203"/>
      <c r="Y471" s="203"/>
      <c r="Z471" s="203"/>
    </row>
    <row r="472" spans="1:26">
      <c r="A472" s="203"/>
      <c r="B472" s="203"/>
      <c r="C472" s="203"/>
      <c r="D472" s="203"/>
      <c r="E472" s="203"/>
      <c r="F472" s="203"/>
      <c r="G472" s="203"/>
      <c r="H472" s="203"/>
      <c r="I472" s="203"/>
      <c r="J472" s="203"/>
      <c r="K472" s="203"/>
      <c r="L472" s="203"/>
      <c r="M472" s="203"/>
      <c r="N472" s="203"/>
      <c r="O472" s="203"/>
      <c r="P472" s="203"/>
      <c r="Q472" s="203"/>
      <c r="R472" s="203"/>
      <c r="S472" s="203"/>
      <c r="T472" s="203"/>
      <c r="U472" s="203"/>
      <c r="V472" s="203"/>
      <c r="W472" s="203"/>
      <c r="X472" s="203"/>
      <c r="Y472" s="203"/>
      <c r="Z472" s="203"/>
    </row>
    <row r="473" spans="1:26">
      <c r="A473" s="203"/>
      <c r="B473" s="203"/>
      <c r="C473" s="203"/>
      <c r="D473" s="203"/>
      <c r="E473" s="203"/>
      <c r="F473" s="203"/>
      <c r="G473" s="203"/>
      <c r="H473" s="203"/>
      <c r="I473" s="203"/>
      <c r="J473" s="203"/>
      <c r="K473" s="203"/>
      <c r="L473" s="203"/>
      <c r="M473" s="203"/>
      <c r="N473" s="203"/>
      <c r="O473" s="203"/>
      <c r="P473" s="203"/>
      <c r="Q473" s="203"/>
      <c r="R473" s="203"/>
      <c r="S473" s="203"/>
      <c r="T473" s="203"/>
      <c r="U473" s="203"/>
      <c r="V473" s="203"/>
      <c r="W473" s="203"/>
      <c r="X473" s="203"/>
      <c r="Y473" s="203"/>
      <c r="Z473" s="203"/>
    </row>
    <row r="474" spans="1:26">
      <c r="A474" s="203"/>
      <c r="B474" s="203"/>
      <c r="C474" s="203"/>
      <c r="D474" s="203"/>
      <c r="E474" s="203"/>
      <c r="F474" s="203"/>
      <c r="G474" s="203"/>
      <c r="H474" s="203"/>
      <c r="I474" s="203"/>
      <c r="J474" s="203"/>
      <c r="K474" s="203"/>
      <c r="L474" s="203"/>
      <c r="M474" s="203"/>
      <c r="N474" s="203"/>
      <c r="O474" s="203"/>
      <c r="P474" s="203"/>
      <c r="Q474" s="203"/>
      <c r="R474" s="203"/>
      <c r="S474" s="203"/>
      <c r="T474" s="203"/>
      <c r="U474" s="203"/>
      <c r="V474" s="203"/>
      <c r="W474" s="203"/>
      <c r="X474" s="203"/>
      <c r="Y474" s="203"/>
      <c r="Z474" s="203"/>
    </row>
    <row r="475" spans="1:26">
      <c r="A475" s="203"/>
      <c r="B475" s="203"/>
      <c r="C475" s="203"/>
      <c r="D475" s="203"/>
      <c r="E475" s="203"/>
      <c r="F475" s="203"/>
      <c r="G475" s="203"/>
      <c r="H475" s="203"/>
      <c r="I475" s="203"/>
      <c r="J475" s="203"/>
      <c r="K475" s="203"/>
      <c r="L475" s="203"/>
      <c r="M475" s="203"/>
      <c r="N475" s="203"/>
      <c r="O475" s="203"/>
      <c r="P475" s="203"/>
      <c r="Q475" s="203"/>
      <c r="R475" s="203"/>
      <c r="S475" s="203"/>
      <c r="T475" s="203"/>
      <c r="U475" s="203"/>
      <c r="V475" s="203"/>
      <c r="W475" s="203"/>
      <c r="X475" s="203"/>
      <c r="Y475" s="203"/>
      <c r="Z475" s="203"/>
    </row>
    <row r="476" spans="1:26">
      <c r="A476" s="203"/>
      <c r="B476" s="203"/>
      <c r="C476" s="203"/>
      <c r="D476" s="203"/>
      <c r="E476" s="203"/>
      <c r="F476" s="203"/>
      <c r="G476" s="203"/>
      <c r="H476" s="203"/>
      <c r="I476" s="203"/>
      <c r="J476" s="203"/>
      <c r="K476" s="203"/>
      <c r="L476" s="203"/>
      <c r="M476" s="203"/>
      <c r="N476" s="203"/>
      <c r="O476" s="203"/>
      <c r="P476" s="203"/>
      <c r="Q476" s="203"/>
      <c r="R476" s="203"/>
      <c r="S476" s="203"/>
      <c r="T476" s="203"/>
      <c r="U476" s="203"/>
      <c r="V476" s="203"/>
      <c r="W476" s="203"/>
      <c r="X476" s="203"/>
      <c r="Y476" s="203"/>
      <c r="Z476" s="203"/>
    </row>
    <row r="477" spans="1:26">
      <c r="A477" s="203"/>
      <c r="B477" s="203"/>
      <c r="C477" s="203"/>
      <c r="D477" s="203"/>
      <c r="E477" s="203"/>
      <c r="F477" s="203"/>
      <c r="G477" s="203"/>
      <c r="H477" s="203"/>
      <c r="I477" s="203"/>
      <c r="J477" s="203"/>
      <c r="K477" s="203"/>
      <c r="L477" s="203"/>
      <c r="M477" s="203"/>
      <c r="N477" s="203"/>
      <c r="O477" s="203"/>
      <c r="P477" s="203"/>
      <c r="Q477" s="203"/>
      <c r="R477" s="203"/>
      <c r="S477" s="203"/>
      <c r="T477" s="203"/>
      <c r="U477" s="203"/>
      <c r="V477" s="203"/>
      <c r="W477" s="203"/>
      <c r="X477" s="203"/>
      <c r="Y477" s="203"/>
      <c r="Z477" s="203"/>
    </row>
    <row r="478" spans="1:26">
      <c r="A478" s="203"/>
      <c r="B478" s="203"/>
      <c r="C478" s="203"/>
      <c r="D478" s="203"/>
      <c r="E478" s="203"/>
      <c r="F478" s="203"/>
      <c r="G478" s="203"/>
      <c r="H478" s="203"/>
      <c r="I478" s="203"/>
      <c r="J478" s="203"/>
      <c r="K478" s="203"/>
      <c r="L478" s="203"/>
      <c r="M478" s="203"/>
      <c r="N478" s="203"/>
      <c r="O478" s="203"/>
      <c r="P478" s="203"/>
      <c r="Q478" s="203"/>
      <c r="R478" s="203"/>
      <c r="S478" s="203"/>
      <c r="T478" s="203"/>
      <c r="U478" s="203"/>
      <c r="V478" s="203"/>
      <c r="W478" s="203"/>
      <c r="X478" s="203"/>
      <c r="Y478" s="203"/>
      <c r="Z478" s="203"/>
    </row>
    <row r="479" spans="1:26">
      <c r="A479" s="203"/>
      <c r="B479" s="203"/>
      <c r="C479" s="203"/>
      <c r="D479" s="203"/>
      <c r="E479" s="203"/>
      <c r="F479" s="203"/>
      <c r="G479" s="203"/>
      <c r="H479" s="203"/>
      <c r="I479" s="203"/>
      <c r="J479" s="203"/>
      <c r="K479" s="203"/>
      <c r="L479" s="203"/>
      <c r="M479" s="203"/>
      <c r="N479" s="203"/>
      <c r="O479" s="203"/>
      <c r="P479" s="203"/>
      <c r="Q479" s="203"/>
      <c r="R479" s="203"/>
      <c r="S479" s="203"/>
      <c r="T479" s="203"/>
      <c r="U479" s="203"/>
      <c r="V479" s="203"/>
      <c r="W479" s="203"/>
      <c r="X479" s="203"/>
      <c r="Y479" s="203"/>
      <c r="Z479" s="203"/>
    </row>
    <row r="480" spans="1:26">
      <c r="A480" s="203"/>
      <c r="B480" s="203"/>
      <c r="C480" s="203"/>
      <c r="D480" s="203"/>
      <c r="E480" s="203"/>
      <c r="F480" s="203"/>
      <c r="G480" s="203"/>
      <c r="H480" s="203"/>
      <c r="I480" s="203"/>
      <c r="J480" s="203"/>
      <c r="K480" s="203"/>
      <c r="L480" s="203"/>
      <c r="M480" s="203"/>
      <c r="N480" s="203"/>
      <c r="O480" s="203"/>
      <c r="P480" s="203"/>
      <c r="Q480" s="203"/>
      <c r="R480" s="203"/>
      <c r="S480" s="203"/>
      <c r="T480" s="203"/>
      <c r="U480" s="203"/>
      <c r="V480" s="203"/>
      <c r="W480" s="203"/>
      <c r="X480" s="203"/>
      <c r="Y480" s="203"/>
      <c r="Z480" s="203"/>
    </row>
    <row r="481" spans="1:26">
      <c r="A481" s="203"/>
      <c r="B481" s="203"/>
      <c r="C481" s="203"/>
      <c r="D481" s="203"/>
      <c r="E481" s="203"/>
      <c r="F481" s="203"/>
      <c r="G481" s="203"/>
      <c r="H481" s="203"/>
      <c r="I481" s="203"/>
      <c r="J481" s="203"/>
      <c r="K481" s="203"/>
      <c r="L481" s="203"/>
      <c r="M481" s="203"/>
      <c r="N481" s="203"/>
      <c r="O481" s="203"/>
      <c r="P481" s="203"/>
      <c r="Q481" s="203"/>
      <c r="R481" s="203"/>
      <c r="S481" s="203"/>
      <c r="T481" s="203"/>
      <c r="U481" s="203"/>
      <c r="V481" s="203"/>
      <c r="W481" s="203"/>
      <c r="X481" s="203"/>
      <c r="Y481" s="203"/>
      <c r="Z481" s="203"/>
    </row>
    <row r="482" spans="1:26">
      <c r="A482" s="203"/>
      <c r="B482" s="203"/>
      <c r="C482" s="203"/>
      <c r="D482" s="203"/>
      <c r="E482" s="203"/>
      <c r="F482" s="203"/>
      <c r="G482" s="203"/>
      <c r="H482" s="203"/>
      <c r="I482" s="203"/>
      <c r="J482" s="203"/>
      <c r="K482" s="203"/>
      <c r="L482" s="203"/>
      <c r="M482" s="203"/>
      <c r="N482" s="203"/>
      <c r="O482" s="203"/>
      <c r="P482" s="203"/>
      <c r="Q482" s="203"/>
      <c r="R482" s="203"/>
      <c r="S482" s="203"/>
      <c r="T482" s="203"/>
      <c r="U482" s="203"/>
      <c r="V482" s="203"/>
      <c r="W482" s="203"/>
      <c r="X482" s="203"/>
      <c r="Y482" s="203"/>
      <c r="Z482" s="203"/>
    </row>
    <row r="483" spans="1:26">
      <c r="A483" s="203"/>
      <c r="B483" s="203"/>
      <c r="C483" s="203"/>
      <c r="D483" s="203"/>
      <c r="E483" s="203"/>
      <c r="F483" s="203"/>
      <c r="G483" s="203"/>
      <c r="H483" s="203"/>
      <c r="I483" s="203"/>
      <c r="J483" s="203"/>
      <c r="K483" s="203"/>
      <c r="L483" s="203"/>
      <c r="M483" s="203"/>
      <c r="N483" s="203"/>
      <c r="O483" s="203"/>
      <c r="P483" s="203"/>
      <c r="Q483" s="203"/>
      <c r="R483" s="203"/>
      <c r="S483" s="203"/>
      <c r="T483" s="203"/>
      <c r="U483" s="203"/>
      <c r="V483" s="203"/>
      <c r="W483" s="203"/>
      <c r="X483" s="203"/>
      <c r="Y483" s="203"/>
      <c r="Z483" s="203"/>
    </row>
    <row r="484" spans="1:26">
      <c r="A484" s="203"/>
      <c r="B484" s="203"/>
      <c r="C484" s="203"/>
      <c r="D484" s="203"/>
      <c r="E484" s="203"/>
      <c r="F484" s="203"/>
      <c r="G484" s="203"/>
      <c r="H484" s="203"/>
      <c r="I484" s="203"/>
      <c r="J484" s="203"/>
      <c r="K484" s="203"/>
      <c r="L484" s="203"/>
      <c r="M484" s="203"/>
      <c r="N484" s="203"/>
      <c r="O484" s="203"/>
      <c r="P484" s="203"/>
      <c r="Q484" s="203"/>
      <c r="R484" s="203"/>
      <c r="S484" s="203"/>
      <c r="T484" s="203"/>
      <c r="U484" s="203"/>
      <c r="V484" s="203"/>
      <c r="W484" s="203"/>
      <c r="X484" s="203"/>
      <c r="Y484" s="203"/>
      <c r="Z484" s="203"/>
    </row>
    <row r="485" spans="1:26">
      <c r="A485" s="203"/>
      <c r="B485" s="203"/>
      <c r="C485" s="203"/>
      <c r="D485" s="203"/>
      <c r="E485" s="203"/>
      <c r="F485" s="203"/>
      <c r="G485" s="203"/>
      <c r="H485" s="203"/>
      <c r="I485" s="203"/>
      <c r="J485" s="203"/>
      <c r="K485" s="203"/>
      <c r="L485" s="203"/>
      <c r="M485" s="203"/>
      <c r="N485" s="203"/>
      <c r="O485" s="203"/>
      <c r="P485" s="203"/>
      <c r="Q485" s="203"/>
      <c r="R485" s="203"/>
      <c r="S485" s="203"/>
      <c r="T485" s="203"/>
      <c r="U485" s="203"/>
      <c r="V485" s="203"/>
      <c r="W485" s="203"/>
      <c r="X485" s="203"/>
      <c r="Y485" s="203"/>
      <c r="Z485" s="203"/>
    </row>
    <row r="486" spans="1:26">
      <c r="A486" s="203"/>
      <c r="B486" s="203"/>
      <c r="C486" s="203"/>
      <c r="D486" s="203"/>
      <c r="E486" s="203"/>
      <c r="F486" s="203"/>
      <c r="G486" s="203"/>
      <c r="H486" s="203"/>
      <c r="I486" s="203"/>
      <c r="J486" s="203"/>
      <c r="K486" s="203"/>
      <c r="L486" s="203"/>
      <c r="M486" s="203"/>
      <c r="N486" s="203"/>
      <c r="O486" s="203"/>
      <c r="P486" s="203"/>
      <c r="Q486" s="203"/>
      <c r="R486" s="203"/>
      <c r="S486" s="203"/>
      <c r="T486" s="203"/>
      <c r="U486" s="203"/>
      <c r="V486" s="203"/>
      <c r="W486" s="203"/>
      <c r="X486" s="203"/>
      <c r="Y486" s="203"/>
      <c r="Z486" s="203"/>
    </row>
    <row r="487" spans="1:26">
      <c r="A487" s="203"/>
      <c r="B487" s="203"/>
      <c r="C487" s="203"/>
      <c r="D487" s="203"/>
      <c r="E487" s="203"/>
      <c r="F487" s="203"/>
      <c r="G487" s="203"/>
      <c r="H487" s="203"/>
      <c r="I487" s="203"/>
      <c r="J487" s="203"/>
      <c r="K487" s="203"/>
      <c r="L487" s="203"/>
      <c r="M487" s="203"/>
      <c r="N487" s="203"/>
      <c r="O487" s="203"/>
      <c r="P487" s="203"/>
      <c r="Q487" s="203"/>
      <c r="R487" s="203"/>
      <c r="S487" s="203"/>
      <c r="T487" s="203"/>
      <c r="U487" s="203"/>
      <c r="V487" s="203"/>
      <c r="W487" s="203"/>
      <c r="X487" s="203"/>
      <c r="Y487" s="203"/>
      <c r="Z487" s="203"/>
    </row>
    <row r="488" spans="1:26">
      <c r="A488" s="203"/>
      <c r="B488" s="203"/>
      <c r="C488" s="203"/>
      <c r="D488" s="203"/>
      <c r="E488" s="203"/>
      <c r="F488" s="203"/>
      <c r="G488" s="203"/>
      <c r="H488" s="203"/>
      <c r="I488" s="203"/>
      <c r="J488" s="203"/>
      <c r="K488" s="203"/>
      <c r="L488" s="203"/>
      <c r="M488" s="203"/>
      <c r="N488" s="203"/>
      <c r="O488" s="203"/>
      <c r="P488" s="203"/>
      <c r="Q488" s="203"/>
      <c r="R488" s="203"/>
      <c r="S488" s="203"/>
      <c r="T488" s="203"/>
      <c r="U488" s="203"/>
      <c r="V488" s="203"/>
      <c r="W488" s="203"/>
      <c r="X488" s="203"/>
      <c r="Y488" s="203"/>
      <c r="Z488" s="203"/>
    </row>
    <row r="489" spans="1:26">
      <c r="A489" s="203"/>
      <c r="B489" s="203"/>
      <c r="C489" s="203"/>
      <c r="D489" s="203"/>
      <c r="E489" s="203"/>
      <c r="F489" s="203"/>
      <c r="G489" s="203"/>
      <c r="H489" s="203"/>
      <c r="I489" s="203"/>
      <c r="J489" s="203"/>
      <c r="K489" s="203"/>
      <c r="L489" s="203"/>
      <c r="M489" s="203"/>
      <c r="N489" s="203"/>
      <c r="O489" s="203"/>
      <c r="P489" s="203"/>
      <c r="Q489" s="203"/>
      <c r="R489" s="203"/>
      <c r="S489" s="203"/>
      <c r="T489" s="203"/>
      <c r="U489" s="203"/>
      <c r="V489" s="203"/>
      <c r="W489" s="203"/>
      <c r="X489" s="203"/>
      <c r="Y489" s="203"/>
      <c r="Z489" s="203"/>
    </row>
    <row r="490" spans="1:26">
      <c r="A490" s="203"/>
      <c r="B490" s="203"/>
      <c r="C490" s="203"/>
      <c r="D490" s="203"/>
      <c r="E490" s="203"/>
      <c r="F490" s="203"/>
      <c r="G490" s="203"/>
      <c r="H490" s="203"/>
      <c r="I490" s="203"/>
      <c r="J490" s="203"/>
      <c r="K490" s="203"/>
      <c r="L490" s="203"/>
      <c r="M490" s="203"/>
      <c r="N490" s="203"/>
      <c r="O490" s="203"/>
      <c r="P490" s="203"/>
      <c r="Q490" s="203"/>
      <c r="R490" s="203"/>
      <c r="S490" s="203"/>
      <c r="T490" s="203"/>
      <c r="U490" s="203"/>
      <c r="V490" s="203"/>
      <c r="W490" s="203"/>
      <c r="X490" s="203"/>
      <c r="Y490" s="203"/>
      <c r="Z490" s="203"/>
    </row>
    <row r="491" spans="1:26">
      <c r="A491" s="203"/>
      <c r="B491" s="203"/>
      <c r="C491" s="203"/>
      <c r="D491" s="203"/>
      <c r="E491" s="203"/>
      <c r="F491" s="203"/>
      <c r="G491" s="203"/>
      <c r="H491" s="203"/>
      <c r="I491" s="203"/>
      <c r="J491" s="203"/>
      <c r="K491" s="203"/>
      <c r="L491" s="203"/>
      <c r="M491" s="203"/>
      <c r="N491" s="203"/>
      <c r="O491" s="203"/>
      <c r="P491" s="203"/>
      <c r="Q491" s="203"/>
      <c r="R491" s="203"/>
      <c r="S491" s="203"/>
      <c r="T491" s="203"/>
      <c r="U491" s="203"/>
      <c r="V491" s="203"/>
      <c r="W491" s="203"/>
      <c r="X491" s="203"/>
      <c r="Y491" s="203"/>
      <c r="Z491" s="203"/>
    </row>
    <row r="492" spans="1:26">
      <c r="A492" s="203"/>
      <c r="B492" s="203"/>
      <c r="C492" s="203"/>
      <c r="D492" s="203"/>
      <c r="E492" s="203"/>
      <c r="F492" s="203"/>
      <c r="G492" s="203"/>
      <c r="H492" s="203"/>
      <c r="I492" s="203"/>
      <c r="J492" s="203"/>
      <c r="K492" s="203"/>
      <c r="L492" s="203"/>
      <c r="M492" s="203"/>
      <c r="N492" s="203"/>
      <c r="O492" s="203"/>
      <c r="P492" s="203"/>
      <c r="Q492" s="203"/>
      <c r="R492" s="203"/>
      <c r="S492" s="203"/>
      <c r="T492" s="203"/>
      <c r="U492" s="203"/>
      <c r="V492" s="203"/>
      <c r="W492" s="203"/>
      <c r="X492" s="203"/>
      <c r="Y492" s="203"/>
      <c r="Z492" s="203"/>
    </row>
    <row r="493" spans="1:26">
      <c r="A493" s="203"/>
      <c r="B493" s="203"/>
      <c r="C493" s="203"/>
      <c r="D493" s="203"/>
      <c r="E493" s="203"/>
      <c r="F493" s="203"/>
      <c r="G493" s="203"/>
      <c r="H493" s="203"/>
      <c r="I493" s="203"/>
      <c r="J493" s="203"/>
      <c r="K493" s="203"/>
      <c r="L493" s="203"/>
      <c r="M493" s="203"/>
      <c r="N493" s="203"/>
      <c r="O493" s="203"/>
      <c r="P493" s="203"/>
      <c r="Q493" s="203"/>
      <c r="R493" s="203"/>
      <c r="S493" s="203"/>
      <c r="T493" s="203"/>
      <c r="U493" s="203"/>
      <c r="V493" s="203"/>
      <c r="W493" s="203"/>
      <c r="X493" s="203"/>
      <c r="Y493" s="203"/>
      <c r="Z493" s="203"/>
    </row>
    <row r="494" spans="1:26">
      <c r="A494" s="203"/>
      <c r="B494" s="203"/>
      <c r="C494" s="203"/>
      <c r="D494" s="203"/>
      <c r="E494" s="203"/>
      <c r="F494" s="203"/>
      <c r="G494" s="203"/>
      <c r="H494" s="203"/>
      <c r="I494" s="203"/>
      <c r="J494" s="203"/>
      <c r="K494" s="203"/>
      <c r="L494" s="203"/>
      <c r="M494" s="203"/>
      <c r="N494" s="203"/>
      <c r="O494" s="203"/>
      <c r="P494" s="203"/>
      <c r="Q494" s="203"/>
      <c r="R494" s="203"/>
      <c r="S494" s="203"/>
      <c r="T494" s="203"/>
      <c r="U494" s="203"/>
      <c r="V494" s="203"/>
      <c r="W494" s="203"/>
      <c r="X494" s="203"/>
      <c r="Y494" s="203"/>
      <c r="Z494" s="203"/>
    </row>
    <row r="495" spans="1:26">
      <c r="A495" s="203"/>
      <c r="B495" s="203"/>
      <c r="C495" s="203"/>
      <c r="D495" s="203"/>
      <c r="E495" s="203"/>
      <c r="F495" s="203"/>
      <c r="G495" s="203"/>
      <c r="H495" s="203"/>
      <c r="I495" s="203"/>
      <c r="J495" s="203"/>
      <c r="K495" s="203"/>
      <c r="L495" s="203"/>
      <c r="M495" s="203"/>
      <c r="N495" s="203"/>
      <c r="O495" s="203"/>
      <c r="P495" s="203"/>
      <c r="Q495" s="203"/>
      <c r="R495" s="203"/>
      <c r="S495" s="203"/>
      <c r="T495" s="203"/>
      <c r="U495" s="203"/>
      <c r="V495" s="203"/>
      <c r="W495" s="203"/>
      <c r="X495" s="203"/>
      <c r="Y495" s="203"/>
      <c r="Z495" s="203"/>
    </row>
    <row r="496" spans="1:26">
      <c r="A496" s="203"/>
      <c r="B496" s="203"/>
      <c r="C496" s="203"/>
      <c r="D496" s="203"/>
      <c r="E496" s="203"/>
      <c r="F496" s="203"/>
      <c r="G496" s="203"/>
      <c r="H496" s="203"/>
      <c r="I496" s="203"/>
      <c r="J496" s="203"/>
      <c r="K496" s="203"/>
      <c r="L496" s="203"/>
      <c r="M496" s="203"/>
      <c r="N496" s="203"/>
      <c r="O496" s="203"/>
      <c r="P496" s="203"/>
      <c r="Q496" s="203"/>
      <c r="R496" s="203"/>
      <c r="S496" s="203"/>
      <c r="T496" s="203"/>
      <c r="U496" s="203"/>
      <c r="V496" s="203"/>
      <c r="W496" s="203"/>
      <c r="X496" s="203"/>
      <c r="Y496" s="203"/>
      <c r="Z496" s="203"/>
    </row>
    <row r="497" spans="1:26">
      <c r="A497" s="203"/>
      <c r="B497" s="203"/>
      <c r="C497" s="203"/>
      <c r="D497" s="203"/>
      <c r="E497" s="203"/>
      <c r="F497" s="203"/>
      <c r="G497" s="203"/>
      <c r="H497" s="203"/>
      <c r="I497" s="203"/>
      <c r="J497" s="203"/>
      <c r="K497" s="203"/>
      <c r="L497" s="203"/>
      <c r="M497" s="203"/>
      <c r="N497" s="203"/>
      <c r="O497" s="203"/>
      <c r="P497" s="203"/>
      <c r="Q497" s="203"/>
      <c r="R497" s="203"/>
      <c r="S497" s="203"/>
      <c r="T497" s="203"/>
      <c r="U497" s="203"/>
      <c r="V497" s="203"/>
      <c r="W497" s="203"/>
      <c r="X497" s="203"/>
      <c r="Y497" s="203"/>
      <c r="Z497" s="203"/>
    </row>
    <row r="498" spans="1:26">
      <c r="A498" s="203"/>
      <c r="B498" s="203"/>
      <c r="C498" s="203"/>
      <c r="D498" s="203"/>
      <c r="E498" s="203"/>
      <c r="F498" s="203"/>
      <c r="G498" s="203"/>
      <c r="H498" s="203"/>
      <c r="I498" s="203"/>
      <c r="J498" s="203"/>
      <c r="K498" s="203"/>
      <c r="L498" s="203"/>
      <c r="M498" s="203"/>
      <c r="N498" s="203"/>
      <c r="O498" s="203"/>
      <c r="P498" s="203"/>
      <c r="Q498" s="203"/>
      <c r="R498" s="203"/>
      <c r="S498" s="203"/>
      <c r="T498" s="203"/>
      <c r="U498" s="203"/>
      <c r="V498" s="203"/>
      <c r="W498" s="203"/>
      <c r="X498" s="203"/>
      <c r="Y498" s="203"/>
      <c r="Z498" s="203"/>
    </row>
    <row r="499" spans="1:26">
      <c r="A499" s="203"/>
      <c r="B499" s="203"/>
      <c r="C499" s="203"/>
      <c r="D499" s="203"/>
      <c r="E499" s="203"/>
      <c r="F499" s="203"/>
      <c r="G499" s="203"/>
      <c r="H499" s="203"/>
      <c r="I499" s="203"/>
      <c r="J499" s="203"/>
      <c r="K499" s="203"/>
      <c r="L499" s="203"/>
      <c r="M499" s="203"/>
      <c r="N499" s="203"/>
      <c r="O499" s="203"/>
      <c r="P499" s="203"/>
      <c r="Q499" s="203"/>
      <c r="R499" s="203"/>
      <c r="S499" s="203"/>
      <c r="T499" s="203"/>
      <c r="U499" s="203"/>
      <c r="V499" s="203"/>
      <c r="W499" s="203"/>
      <c r="X499" s="203"/>
      <c r="Y499" s="203"/>
      <c r="Z499" s="203"/>
    </row>
    <row r="500" spans="1:26">
      <c r="A500" s="203"/>
      <c r="B500" s="203"/>
      <c r="C500" s="203"/>
      <c r="D500" s="203"/>
      <c r="E500" s="203"/>
      <c r="F500" s="203"/>
      <c r="G500" s="203"/>
      <c r="H500" s="203"/>
      <c r="I500" s="203"/>
      <c r="J500" s="203"/>
      <c r="K500" s="203"/>
      <c r="L500" s="203"/>
      <c r="M500" s="203"/>
      <c r="N500" s="203"/>
      <c r="O500" s="203"/>
      <c r="P500" s="203"/>
      <c r="Q500" s="203"/>
      <c r="R500" s="203"/>
      <c r="S500" s="203"/>
      <c r="T500" s="203"/>
      <c r="U500" s="203"/>
      <c r="V500" s="203"/>
      <c r="W500" s="203"/>
      <c r="X500" s="203"/>
      <c r="Y500" s="203"/>
      <c r="Z500" s="203"/>
    </row>
    <row r="501" spans="1:26">
      <c r="A501" s="203"/>
      <c r="B501" s="203"/>
      <c r="C501" s="203"/>
      <c r="D501" s="203"/>
      <c r="E501" s="203"/>
      <c r="F501" s="203"/>
      <c r="G501" s="203"/>
      <c r="H501" s="203"/>
      <c r="I501" s="203"/>
      <c r="J501" s="203"/>
      <c r="K501" s="203"/>
      <c r="L501" s="203"/>
      <c r="M501" s="203"/>
      <c r="N501" s="203"/>
      <c r="O501" s="203"/>
      <c r="P501" s="203"/>
      <c r="Q501" s="203"/>
      <c r="R501" s="203"/>
      <c r="S501" s="203"/>
      <c r="T501" s="203"/>
      <c r="U501" s="203"/>
      <c r="V501" s="203"/>
      <c r="W501" s="203"/>
      <c r="X501" s="203"/>
      <c r="Y501" s="203"/>
      <c r="Z501" s="203"/>
    </row>
    <row r="502" spans="1:26">
      <c r="A502" s="203"/>
      <c r="B502" s="203"/>
      <c r="C502" s="203"/>
      <c r="D502" s="203"/>
      <c r="E502" s="203"/>
      <c r="F502" s="203"/>
      <c r="G502" s="203"/>
      <c r="H502" s="203"/>
      <c r="I502" s="203"/>
      <c r="J502" s="203"/>
      <c r="K502" s="203"/>
      <c r="L502" s="203"/>
      <c r="M502" s="203"/>
      <c r="N502" s="203"/>
      <c r="O502" s="203"/>
      <c r="P502" s="203"/>
      <c r="Q502" s="203"/>
      <c r="R502" s="203"/>
      <c r="S502" s="203"/>
      <c r="T502" s="203"/>
      <c r="U502" s="203"/>
      <c r="V502" s="203"/>
      <c r="W502" s="203"/>
      <c r="X502" s="203"/>
      <c r="Y502" s="203"/>
      <c r="Z502" s="203"/>
    </row>
    <row r="503" spans="1:26">
      <c r="A503" s="203"/>
      <c r="B503" s="203"/>
      <c r="C503" s="203"/>
      <c r="D503" s="203"/>
      <c r="E503" s="203"/>
      <c r="F503" s="203"/>
      <c r="G503" s="203"/>
      <c r="H503" s="203"/>
      <c r="I503" s="203"/>
      <c r="J503" s="203"/>
      <c r="K503" s="203"/>
      <c r="L503" s="203"/>
      <c r="M503" s="203"/>
      <c r="N503" s="203"/>
      <c r="O503" s="203"/>
      <c r="P503" s="203"/>
      <c r="Q503" s="203"/>
      <c r="R503" s="203"/>
      <c r="S503" s="203"/>
      <c r="T503" s="203"/>
      <c r="U503" s="203"/>
      <c r="V503" s="203"/>
      <c r="W503" s="203"/>
      <c r="X503" s="203"/>
      <c r="Y503" s="203"/>
      <c r="Z503" s="203"/>
    </row>
    <row r="504" spans="1:26">
      <c r="A504" s="203"/>
      <c r="B504" s="203"/>
      <c r="C504" s="203"/>
      <c r="D504" s="203"/>
      <c r="E504" s="203"/>
      <c r="F504" s="203"/>
      <c r="G504" s="203"/>
      <c r="H504" s="203"/>
      <c r="I504" s="203"/>
      <c r="J504" s="203"/>
      <c r="K504" s="203"/>
      <c r="L504" s="203"/>
      <c r="M504" s="203"/>
      <c r="N504" s="203"/>
      <c r="O504" s="203"/>
      <c r="P504" s="203"/>
      <c r="Q504" s="203"/>
      <c r="R504" s="203"/>
      <c r="S504" s="203"/>
      <c r="T504" s="203"/>
      <c r="U504" s="203"/>
      <c r="V504" s="203"/>
      <c r="W504" s="203"/>
      <c r="X504" s="203"/>
      <c r="Y504" s="203"/>
      <c r="Z504" s="203"/>
    </row>
    <row r="505" spans="1:26">
      <c r="A505" s="203"/>
      <c r="B505" s="203"/>
      <c r="C505" s="203"/>
      <c r="D505" s="203"/>
      <c r="E505" s="203"/>
      <c r="F505" s="203"/>
      <c r="G505" s="203"/>
      <c r="H505" s="203"/>
      <c r="I505" s="203"/>
      <c r="J505" s="203"/>
      <c r="K505" s="203"/>
      <c r="L505" s="203"/>
      <c r="M505" s="203"/>
      <c r="N505" s="203"/>
      <c r="O505" s="203"/>
      <c r="P505" s="203"/>
      <c r="Q505" s="203"/>
      <c r="R505" s="203"/>
      <c r="S505" s="203"/>
      <c r="T505" s="203"/>
      <c r="U505" s="203"/>
      <c r="V505" s="203"/>
      <c r="W505" s="203"/>
      <c r="X505" s="203"/>
      <c r="Y505" s="203"/>
      <c r="Z505" s="203"/>
    </row>
    <row r="506" spans="1:26">
      <c r="A506" s="203"/>
      <c r="B506" s="203"/>
      <c r="C506" s="203"/>
      <c r="D506" s="203"/>
      <c r="E506" s="203"/>
      <c r="F506" s="203"/>
      <c r="G506" s="203"/>
      <c r="H506" s="203"/>
      <c r="I506" s="203"/>
      <c r="J506" s="203"/>
      <c r="K506" s="203"/>
      <c r="L506" s="203"/>
      <c r="M506" s="203"/>
      <c r="N506" s="203"/>
      <c r="O506" s="203"/>
      <c r="P506" s="203"/>
      <c r="Q506" s="203"/>
      <c r="R506" s="203"/>
      <c r="S506" s="203"/>
      <c r="T506" s="203"/>
      <c r="U506" s="203"/>
      <c r="V506" s="203"/>
      <c r="W506" s="203"/>
      <c r="X506" s="203"/>
      <c r="Y506" s="203"/>
      <c r="Z506" s="203"/>
    </row>
    <row r="507" spans="1:26">
      <c r="A507" s="203"/>
      <c r="B507" s="203"/>
      <c r="C507" s="203"/>
      <c r="D507" s="203"/>
      <c r="E507" s="203"/>
      <c r="F507" s="203"/>
      <c r="G507" s="203"/>
      <c r="H507" s="203"/>
      <c r="I507" s="203"/>
      <c r="J507" s="203"/>
      <c r="K507" s="203"/>
      <c r="L507" s="203"/>
      <c r="M507" s="203"/>
      <c r="N507" s="203"/>
      <c r="O507" s="203"/>
      <c r="P507" s="203"/>
      <c r="Q507" s="203"/>
      <c r="R507" s="203"/>
      <c r="S507" s="203"/>
      <c r="T507" s="203"/>
      <c r="U507" s="203"/>
      <c r="V507" s="203"/>
      <c r="W507" s="203"/>
      <c r="X507" s="203"/>
      <c r="Y507" s="203"/>
      <c r="Z507" s="203"/>
    </row>
    <row r="508" spans="1:26">
      <c r="A508" s="203"/>
      <c r="B508" s="203"/>
      <c r="C508" s="203"/>
      <c r="D508" s="203"/>
      <c r="E508" s="203"/>
      <c r="F508" s="203"/>
      <c r="G508" s="203"/>
      <c r="H508" s="203"/>
      <c r="I508" s="203"/>
      <c r="J508" s="203"/>
      <c r="K508" s="203"/>
      <c r="L508" s="203"/>
      <c r="M508" s="203"/>
      <c r="N508" s="203"/>
      <c r="O508" s="203"/>
      <c r="P508" s="203"/>
      <c r="Q508" s="203"/>
      <c r="R508" s="203"/>
      <c r="S508" s="203"/>
      <c r="T508" s="203"/>
      <c r="U508" s="203"/>
      <c r="V508" s="203"/>
      <c r="W508" s="203"/>
      <c r="X508" s="203"/>
      <c r="Y508" s="203"/>
      <c r="Z508" s="203"/>
    </row>
    <row r="509" spans="1:26">
      <c r="A509" s="203"/>
      <c r="B509" s="203"/>
      <c r="C509" s="203"/>
      <c r="D509" s="203"/>
      <c r="E509" s="203"/>
      <c r="F509" s="203"/>
      <c r="G509" s="203"/>
      <c r="H509" s="203"/>
      <c r="I509" s="203"/>
      <c r="J509" s="203"/>
      <c r="K509" s="203"/>
      <c r="L509" s="203"/>
      <c r="M509" s="203"/>
      <c r="N509" s="203"/>
      <c r="O509" s="203"/>
      <c r="P509" s="203"/>
      <c r="Q509" s="203"/>
      <c r="R509" s="203"/>
      <c r="S509" s="203"/>
      <c r="T509" s="203"/>
      <c r="U509" s="203"/>
      <c r="V509" s="203"/>
      <c r="W509" s="203"/>
      <c r="X509" s="203"/>
      <c r="Y509" s="203"/>
      <c r="Z509" s="203"/>
    </row>
    <row r="510" spans="1:26">
      <c r="A510" s="203"/>
      <c r="B510" s="203"/>
      <c r="C510" s="203"/>
      <c r="D510" s="203"/>
      <c r="E510" s="203"/>
      <c r="F510" s="203"/>
      <c r="G510" s="203"/>
      <c r="H510" s="203"/>
      <c r="I510" s="203"/>
      <c r="J510" s="203"/>
      <c r="K510" s="203"/>
      <c r="L510" s="203"/>
      <c r="M510" s="203"/>
      <c r="N510" s="203"/>
      <c r="O510" s="203"/>
      <c r="P510" s="203"/>
      <c r="Q510" s="203"/>
      <c r="R510" s="203"/>
      <c r="S510" s="203"/>
      <c r="T510" s="203"/>
      <c r="U510" s="203"/>
      <c r="V510" s="203"/>
      <c r="W510" s="203"/>
      <c r="X510" s="203"/>
      <c r="Y510" s="203"/>
      <c r="Z510" s="203"/>
    </row>
    <row r="511" spans="1:26">
      <c r="A511" s="203"/>
      <c r="B511" s="203"/>
      <c r="C511" s="203"/>
      <c r="D511" s="203"/>
      <c r="E511" s="203"/>
      <c r="F511" s="203"/>
      <c r="G511" s="203"/>
      <c r="H511" s="203"/>
      <c r="I511" s="203"/>
      <c r="J511" s="203"/>
      <c r="K511" s="203"/>
      <c r="L511" s="203"/>
      <c r="M511" s="203"/>
      <c r="N511" s="203"/>
      <c r="O511" s="203"/>
      <c r="P511" s="203"/>
      <c r="Q511" s="203"/>
      <c r="R511" s="203"/>
      <c r="S511" s="203"/>
      <c r="T511" s="203"/>
      <c r="U511" s="203"/>
      <c r="V511" s="203"/>
      <c r="W511" s="203"/>
      <c r="X511" s="203"/>
      <c r="Y511" s="203"/>
      <c r="Z511" s="203"/>
    </row>
    <row r="512" spans="1:26">
      <c r="A512" s="203"/>
      <c r="B512" s="203"/>
      <c r="C512" s="203"/>
      <c r="D512" s="203"/>
      <c r="E512" s="203"/>
      <c r="F512" s="203"/>
      <c r="G512" s="203"/>
      <c r="H512" s="203"/>
      <c r="I512" s="203"/>
      <c r="J512" s="203"/>
      <c r="K512" s="203"/>
      <c r="L512" s="203"/>
      <c r="M512" s="203"/>
      <c r="N512" s="203"/>
      <c r="O512" s="203"/>
      <c r="P512" s="203"/>
      <c r="Q512" s="203"/>
      <c r="R512" s="203"/>
      <c r="S512" s="203"/>
      <c r="T512" s="203"/>
      <c r="U512" s="203"/>
      <c r="V512" s="203"/>
      <c r="W512" s="203"/>
      <c r="X512" s="203"/>
      <c r="Y512" s="203"/>
      <c r="Z512" s="203"/>
    </row>
    <row r="513" spans="1:26">
      <c r="A513" s="203"/>
      <c r="B513" s="203"/>
      <c r="C513" s="203"/>
      <c r="D513" s="203"/>
      <c r="E513" s="203"/>
      <c r="F513" s="203"/>
      <c r="G513" s="203"/>
      <c r="H513" s="203"/>
      <c r="I513" s="203"/>
      <c r="J513" s="203"/>
      <c r="K513" s="203"/>
      <c r="L513" s="203"/>
      <c r="M513" s="203"/>
      <c r="N513" s="203"/>
      <c r="O513" s="203"/>
      <c r="P513" s="203"/>
      <c r="Q513" s="203"/>
      <c r="R513" s="203"/>
      <c r="S513" s="203"/>
      <c r="T513" s="203"/>
      <c r="U513" s="203"/>
      <c r="V513" s="203"/>
      <c r="W513" s="203"/>
      <c r="X513" s="203"/>
      <c r="Y513" s="203"/>
      <c r="Z513" s="203"/>
    </row>
    <row r="514" spans="1:26">
      <c r="A514" s="203"/>
      <c r="B514" s="203"/>
      <c r="C514" s="203"/>
      <c r="D514" s="203"/>
      <c r="E514" s="203"/>
      <c r="F514" s="203"/>
      <c r="G514" s="203"/>
      <c r="H514" s="203"/>
      <c r="I514" s="203"/>
      <c r="J514" s="203"/>
      <c r="K514" s="203"/>
      <c r="L514" s="203"/>
      <c r="M514" s="203"/>
      <c r="N514" s="203"/>
      <c r="O514" s="203"/>
      <c r="P514" s="203"/>
      <c r="Q514" s="203"/>
      <c r="R514" s="203"/>
      <c r="S514" s="203"/>
      <c r="T514" s="203"/>
      <c r="U514" s="203"/>
      <c r="V514" s="203"/>
      <c r="W514" s="203"/>
      <c r="X514" s="203"/>
      <c r="Y514" s="203"/>
      <c r="Z514" s="203"/>
    </row>
    <row r="515" spans="1:26">
      <c r="A515" s="203"/>
      <c r="B515" s="203"/>
      <c r="C515" s="203"/>
      <c r="D515" s="203"/>
      <c r="E515" s="203"/>
      <c r="F515" s="203"/>
      <c r="G515" s="203"/>
      <c r="H515" s="203"/>
      <c r="I515" s="203"/>
      <c r="J515" s="203"/>
      <c r="K515" s="203"/>
      <c r="L515" s="203"/>
      <c r="M515" s="203"/>
      <c r="N515" s="203"/>
      <c r="O515" s="203"/>
      <c r="P515" s="203"/>
      <c r="Q515" s="203"/>
      <c r="R515" s="203"/>
      <c r="S515" s="203"/>
      <c r="T515" s="203"/>
      <c r="U515" s="203"/>
      <c r="V515" s="203"/>
      <c r="W515" s="203"/>
      <c r="X515" s="203"/>
      <c r="Y515" s="203"/>
      <c r="Z515" s="203"/>
    </row>
    <row r="516" spans="1:26">
      <c r="A516" s="203"/>
      <c r="B516" s="203"/>
      <c r="C516" s="203"/>
      <c r="D516" s="203"/>
      <c r="E516" s="203"/>
      <c r="F516" s="203"/>
      <c r="G516" s="203"/>
      <c r="H516" s="203"/>
      <c r="I516" s="203"/>
      <c r="J516" s="203"/>
      <c r="K516" s="203"/>
      <c r="L516" s="203"/>
      <c r="M516" s="203"/>
      <c r="N516" s="203"/>
      <c r="O516" s="203"/>
      <c r="P516" s="203"/>
      <c r="Q516" s="203"/>
      <c r="R516" s="203"/>
      <c r="S516" s="203"/>
      <c r="T516" s="203"/>
      <c r="U516" s="203"/>
      <c r="V516" s="203"/>
      <c r="W516" s="203"/>
      <c r="X516" s="203"/>
      <c r="Y516" s="203"/>
      <c r="Z516" s="203"/>
    </row>
    <row r="517" spans="1:26">
      <c r="A517" s="203"/>
      <c r="B517" s="203"/>
      <c r="C517" s="203"/>
      <c r="D517" s="203"/>
      <c r="E517" s="203"/>
      <c r="F517" s="203"/>
      <c r="G517" s="203"/>
      <c r="H517" s="203"/>
      <c r="I517" s="203"/>
      <c r="J517" s="203"/>
      <c r="K517" s="203"/>
      <c r="L517" s="203"/>
      <c r="M517" s="203"/>
      <c r="N517" s="203"/>
      <c r="O517" s="203"/>
      <c r="P517" s="203"/>
      <c r="Q517" s="203"/>
      <c r="R517" s="203"/>
      <c r="S517" s="203"/>
      <c r="T517" s="203"/>
      <c r="U517" s="203"/>
      <c r="V517" s="203"/>
      <c r="W517" s="203"/>
      <c r="X517" s="203"/>
      <c r="Y517" s="203"/>
      <c r="Z517" s="203"/>
    </row>
    <row r="518" spans="1:26">
      <c r="A518" s="203"/>
      <c r="B518" s="203"/>
      <c r="C518" s="203"/>
      <c r="D518" s="203"/>
      <c r="E518" s="203"/>
      <c r="F518" s="203"/>
      <c r="G518" s="203"/>
      <c r="H518" s="203"/>
      <c r="I518" s="203"/>
      <c r="J518" s="203"/>
      <c r="K518" s="203"/>
      <c r="L518" s="203"/>
      <c r="M518" s="203"/>
      <c r="N518" s="203"/>
      <c r="O518" s="203"/>
      <c r="P518" s="203"/>
      <c r="Q518" s="203"/>
      <c r="R518" s="203"/>
      <c r="S518" s="203"/>
      <c r="T518" s="203"/>
      <c r="U518" s="203"/>
      <c r="V518" s="203"/>
      <c r="W518" s="203"/>
      <c r="X518" s="203"/>
      <c r="Y518" s="203"/>
      <c r="Z518" s="203"/>
    </row>
    <row r="519" spans="1:26">
      <c r="A519" s="203"/>
      <c r="B519" s="203"/>
      <c r="C519" s="203"/>
      <c r="D519" s="203"/>
      <c r="E519" s="203"/>
      <c r="F519" s="203"/>
      <c r="G519" s="203"/>
      <c r="H519" s="203"/>
      <c r="I519" s="203"/>
      <c r="J519" s="203"/>
      <c r="K519" s="203"/>
      <c r="L519" s="203"/>
      <c r="M519" s="203"/>
      <c r="N519" s="203"/>
      <c r="O519" s="203"/>
      <c r="P519" s="203"/>
      <c r="Q519" s="203"/>
      <c r="R519" s="203"/>
      <c r="S519" s="203"/>
      <c r="T519" s="203"/>
      <c r="U519" s="203"/>
      <c r="V519" s="203"/>
      <c r="W519" s="203"/>
      <c r="X519" s="203"/>
      <c r="Y519" s="203"/>
      <c r="Z519" s="203"/>
    </row>
    <row r="520" spans="1:26">
      <c r="A520" s="203"/>
      <c r="B520" s="203"/>
      <c r="C520" s="203"/>
      <c r="D520" s="203"/>
      <c r="E520" s="203"/>
      <c r="F520" s="203"/>
      <c r="G520" s="203"/>
      <c r="H520" s="203"/>
      <c r="I520" s="203"/>
      <c r="J520" s="203"/>
      <c r="K520" s="203"/>
      <c r="L520" s="203"/>
      <c r="M520" s="203"/>
      <c r="N520" s="203"/>
      <c r="O520" s="203"/>
      <c r="P520" s="203"/>
      <c r="Q520" s="203"/>
      <c r="R520" s="203"/>
      <c r="S520" s="203"/>
      <c r="T520" s="203"/>
      <c r="U520" s="203"/>
      <c r="V520" s="203"/>
      <c r="W520" s="203"/>
      <c r="X520" s="203"/>
      <c r="Y520" s="203"/>
      <c r="Z520" s="203"/>
    </row>
    <row r="521" spans="1:26">
      <c r="A521" s="203"/>
      <c r="B521" s="203"/>
      <c r="C521" s="203"/>
      <c r="D521" s="203"/>
      <c r="E521" s="203"/>
      <c r="F521" s="203"/>
      <c r="G521" s="203"/>
      <c r="H521" s="203"/>
      <c r="I521" s="203"/>
      <c r="J521" s="203"/>
      <c r="K521" s="203"/>
      <c r="L521" s="203"/>
      <c r="M521" s="203"/>
      <c r="N521" s="203"/>
      <c r="O521" s="203"/>
      <c r="P521" s="203"/>
      <c r="Q521" s="203"/>
      <c r="R521" s="203"/>
      <c r="S521" s="203"/>
      <c r="T521" s="203"/>
      <c r="U521" s="203"/>
      <c r="V521" s="203"/>
      <c r="W521" s="203"/>
      <c r="X521" s="203"/>
      <c r="Y521" s="203"/>
      <c r="Z521" s="203"/>
    </row>
    <row r="522" spans="1:26">
      <c r="A522" s="203"/>
      <c r="B522" s="203"/>
      <c r="C522" s="203"/>
      <c r="D522" s="203"/>
      <c r="E522" s="203"/>
      <c r="F522" s="203"/>
      <c r="G522" s="203"/>
      <c r="H522" s="203"/>
      <c r="I522" s="203"/>
      <c r="J522" s="203"/>
      <c r="K522" s="203"/>
      <c r="L522" s="203"/>
      <c r="M522" s="203"/>
      <c r="N522" s="203"/>
      <c r="O522" s="203"/>
      <c r="P522" s="203"/>
      <c r="Q522" s="203"/>
      <c r="R522" s="203"/>
      <c r="S522" s="203"/>
      <c r="T522" s="203"/>
      <c r="U522" s="203"/>
      <c r="V522" s="203"/>
      <c r="W522" s="203"/>
      <c r="X522" s="203"/>
      <c r="Y522" s="203"/>
      <c r="Z522" s="203"/>
    </row>
    <row r="523" spans="1:26">
      <c r="A523" s="203"/>
      <c r="B523" s="203"/>
      <c r="C523" s="203"/>
      <c r="D523" s="203"/>
      <c r="E523" s="203"/>
      <c r="F523" s="203"/>
      <c r="G523" s="203"/>
      <c r="H523" s="203"/>
      <c r="I523" s="203"/>
      <c r="J523" s="203"/>
      <c r="K523" s="203"/>
      <c r="L523" s="203"/>
      <c r="M523" s="203"/>
      <c r="N523" s="203"/>
      <c r="O523" s="203"/>
      <c r="P523" s="203"/>
      <c r="Q523" s="203"/>
      <c r="R523" s="203"/>
      <c r="S523" s="203"/>
      <c r="T523" s="203"/>
      <c r="U523" s="203"/>
      <c r="V523" s="203"/>
      <c r="W523" s="203"/>
      <c r="X523" s="203"/>
      <c r="Y523" s="203"/>
      <c r="Z523" s="203"/>
    </row>
    <row r="524" spans="1:26">
      <c r="A524" s="203"/>
      <c r="B524" s="203"/>
      <c r="C524" s="203"/>
      <c r="D524" s="203"/>
      <c r="E524" s="203"/>
      <c r="F524" s="203"/>
      <c r="G524" s="203"/>
      <c r="H524" s="203"/>
      <c r="I524" s="203"/>
      <c r="J524" s="203"/>
      <c r="K524" s="203"/>
      <c r="L524" s="203"/>
      <c r="M524" s="203"/>
      <c r="N524" s="203"/>
      <c r="O524" s="203"/>
      <c r="P524" s="203"/>
      <c r="Q524" s="203"/>
      <c r="R524" s="203"/>
      <c r="S524" s="203"/>
      <c r="T524" s="203"/>
      <c r="U524" s="203"/>
      <c r="V524" s="203"/>
      <c r="W524" s="203"/>
      <c r="X524" s="203"/>
      <c r="Y524" s="203"/>
      <c r="Z524" s="203"/>
    </row>
    <row r="525" spans="1:26">
      <c r="A525" s="203"/>
      <c r="B525" s="203"/>
      <c r="C525" s="203"/>
      <c r="D525" s="203"/>
      <c r="E525" s="203"/>
      <c r="F525" s="203"/>
      <c r="G525" s="203"/>
      <c r="H525" s="203"/>
      <c r="I525" s="203"/>
      <c r="J525" s="203"/>
      <c r="K525" s="203"/>
      <c r="L525" s="203"/>
      <c r="M525" s="203"/>
      <c r="N525" s="203"/>
      <c r="O525" s="203"/>
      <c r="P525" s="203"/>
      <c r="Q525" s="203"/>
      <c r="R525" s="203"/>
      <c r="S525" s="203"/>
      <c r="T525" s="203"/>
      <c r="U525" s="203"/>
      <c r="V525" s="203"/>
      <c r="W525" s="203"/>
      <c r="X525" s="203"/>
      <c r="Y525" s="203"/>
      <c r="Z525" s="203"/>
    </row>
    <row r="526" spans="1:26">
      <c r="A526" s="203"/>
      <c r="B526" s="203"/>
      <c r="C526" s="203"/>
      <c r="D526" s="203"/>
      <c r="E526" s="203"/>
      <c r="F526" s="203"/>
      <c r="G526" s="203"/>
      <c r="H526" s="203"/>
      <c r="I526" s="203"/>
      <c r="J526" s="203"/>
      <c r="K526" s="203"/>
      <c r="L526" s="203"/>
      <c r="M526" s="203"/>
      <c r="N526" s="203"/>
      <c r="O526" s="203"/>
      <c r="P526" s="203"/>
      <c r="Q526" s="203"/>
      <c r="R526" s="203"/>
      <c r="S526" s="203"/>
      <c r="T526" s="203"/>
      <c r="U526" s="203"/>
      <c r="V526" s="203"/>
      <c r="W526" s="203"/>
      <c r="X526" s="203"/>
      <c r="Y526" s="203"/>
      <c r="Z526" s="203"/>
    </row>
    <row r="527" spans="1:26">
      <c r="A527" s="203"/>
      <c r="B527" s="203"/>
      <c r="C527" s="203"/>
      <c r="D527" s="203"/>
      <c r="E527" s="203"/>
      <c r="F527" s="203"/>
      <c r="G527" s="203"/>
      <c r="H527" s="203"/>
      <c r="I527" s="203"/>
      <c r="J527" s="203"/>
      <c r="K527" s="203"/>
      <c r="L527" s="203"/>
      <c r="M527" s="203"/>
      <c r="N527" s="203"/>
      <c r="O527" s="203"/>
      <c r="P527" s="203"/>
      <c r="Q527" s="203"/>
      <c r="R527" s="203"/>
      <c r="S527" s="203"/>
      <c r="T527" s="203"/>
      <c r="U527" s="203"/>
      <c r="V527" s="203"/>
      <c r="W527" s="203"/>
      <c r="X527" s="203"/>
      <c r="Y527" s="203"/>
      <c r="Z527" s="203"/>
    </row>
    <row r="528" spans="1:26">
      <c r="A528" s="203"/>
      <c r="B528" s="203"/>
      <c r="C528" s="203"/>
      <c r="D528" s="203"/>
      <c r="E528" s="203"/>
      <c r="F528" s="203"/>
      <c r="G528" s="203"/>
      <c r="H528" s="203"/>
      <c r="I528" s="203"/>
      <c r="J528" s="203"/>
      <c r="K528" s="203"/>
      <c r="L528" s="203"/>
      <c r="M528" s="203"/>
      <c r="N528" s="203"/>
      <c r="O528" s="203"/>
      <c r="P528" s="203"/>
      <c r="Q528" s="203"/>
      <c r="R528" s="203"/>
      <c r="S528" s="203"/>
      <c r="T528" s="203"/>
      <c r="U528" s="203"/>
      <c r="V528" s="203"/>
      <c r="W528" s="203"/>
      <c r="X528" s="203"/>
      <c r="Y528" s="203"/>
      <c r="Z528" s="203"/>
    </row>
    <row r="529" spans="1:26">
      <c r="A529" s="203"/>
      <c r="B529" s="203"/>
      <c r="C529" s="203"/>
      <c r="D529" s="203"/>
      <c r="E529" s="203"/>
      <c r="F529" s="203"/>
      <c r="G529" s="203"/>
      <c r="H529" s="203"/>
      <c r="I529" s="203"/>
      <c r="J529" s="203"/>
      <c r="K529" s="203"/>
      <c r="L529" s="203"/>
      <c r="M529" s="203"/>
      <c r="N529" s="203"/>
      <c r="O529" s="203"/>
      <c r="P529" s="203"/>
      <c r="Q529" s="203"/>
      <c r="R529" s="203"/>
      <c r="S529" s="203"/>
      <c r="T529" s="203"/>
      <c r="U529" s="203"/>
      <c r="V529" s="203"/>
      <c r="W529" s="203"/>
      <c r="X529" s="203"/>
      <c r="Y529" s="203"/>
      <c r="Z529" s="203"/>
    </row>
    <row r="530" spans="1:26">
      <c r="A530" s="203"/>
      <c r="B530" s="203"/>
      <c r="C530" s="203"/>
      <c r="D530" s="203"/>
      <c r="E530" s="203"/>
      <c r="F530" s="203"/>
      <c r="G530" s="203"/>
      <c r="H530" s="203"/>
      <c r="I530" s="203"/>
      <c r="J530" s="203"/>
      <c r="K530" s="203"/>
      <c r="L530" s="203"/>
      <c r="M530" s="203"/>
      <c r="N530" s="203"/>
      <c r="O530" s="203"/>
      <c r="P530" s="203"/>
      <c r="Q530" s="203"/>
      <c r="R530" s="203"/>
      <c r="S530" s="203"/>
      <c r="T530" s="203"/>
      <c r="U530" s="203"/>
      <c r="V530" s="203"/>
      <c r="W530" s="203"/>
      <c r="X530" s="203"/>
      <c r="Y530" s="203"/>
      <c r="Z530" s="203"/>
    </row>
    <row r="531" spans="1:26">
      <c r="A531" s="203"/>
      <c r="B531" s="203"/>
      <c r="C531" s="203"/>
      <c r="D531" s="203"/>
      <c r="E531" s="203"/>
      <c r="F531" s="203"/>
      <c r="G531" s="203"/>
      <c r="H531" s="203"/>
      <c r="I531" s="203"/>
      <c r="J531" s="203"/>
      <c r="K531" s="203"/>
      <c r="L531" s="203"/>
      <c r="M531" s="203"/>
      <c r="N531" s="203"/>
      <c r="O531" s="203"/>
      <c r="P531" s="203"/>
      <c r="Q531" s="203"/>
      <c r="R531" s="203"/>
      <c r="S531" s="203"/>
      <c r="T531" s="203"/>
      <c r="U531" s="203"/>
      <c r="V531" s="203"/>
      <c r="W531" s="203"/>
      <c r="X531" s="203"/>
      <c r="Y531" s="203"/>
      <c r="Z531" s="203"/>
    </row>
    <row r="532" spans="1:26">
      <c r="A532" s="203"/>
      <c r="B532" s="203"/>
      <c r="C532" s="203"/>
      <c r="D532" s="203"/>
      <c r="E532" s="203"/>
      <c r="F532" s="203"/>
      <c r="G532" s="203"/>
      <c r="H532" s="203"/>
      <c r="I532" s="203"/>
      <c r="J532" s="203"/>
      <c r="K532" s="203"/>
      <c r="L532" s="203"/>
      <c r="M532" s="203"/>
      <c r="N532" s="203"/>
      <c r="O532" s="203"/>
      <c r="P532" s="203"/>
      <c r="Q532" s="203"/>
      <c r="R532" s="203"/>
      <c r="S532" s="203"/>
      <c r="T532" s="203"/>
      <c r="U532" s="203"/>
      <c r="V532" s="203"/>
      <c r="W532" s="203"/>
      <c r="X532" s="203"/>
      <c r="Y532" s="203"/>
      <c r="Z532" s="203"/>
    </row>
    <row r="533" spans="1:26">
      <c r="A533" s="203"/>
      <c r="B533" s="203"/>
      <c r="C533" s="203"/>
      <c r="D533" s="203"/>
      <c r="E533" s="203"/>
      <c r="F533" s="203"/>
      <c r="G533" s="203"/>
      <c r="H533" s="203"/>
      <c r="I533" s="203"/>
      <c r="J533" s="203"/>
      <c r="K533" s="203"/>
      <c r="L533" s="203"/>
      <c r="M533" s="203"/>
      <c r="N533" s="203"/>
      <c r="O533" s="203"/>
      <c r="P533" s="203"/>
      <c r="Q533" s="203"/>
      <c r="R533" s="203"/>
      <c r="S533" s="203"/>
      <c r="T533" s="203"/>
      <c r="U533" s="203"/>
      <c r="V533" s="203"/>
      <c r="W533" s="203"/>
      <c r="X533" s="203"/>
      <c r="Y533" s="203"/>
      <c r="Z533" s="203"/>
    </row>
    <row r="534" spans="1:26">
      <c r="A534" s="203"/>
      <c r="B534" s="203"/>
      <c r="C534" s="203"/>
      <c r="D534" s="203"/>
      <c r="E534" s="203"/>
      <c r="F534" s="203"/>
      <c r="G534" s="203"/>
      <c r="H534" s="203"/>
      <c r="I534" s="203"/>
      <c r="J534" s="203"/>
      <c r="K534" s="203"/>
      <c r="L534" s="203"/>
      <c r="M534" s="203"/>
      <c r="N534" s="203"/>
      <c r="O534" s="203"/>
      <c r="P534" s="203"/>
      <c r="Q534" s="203"/>
      <c r="R534" s="203"/>
      <c r="S534" s="203"/>
      <c r="T534" s="203"/>
      <c r="U534" s="203"/>
      <c r="V534" s="203"/>
      <c r="W534" s="203"/>
      <c r="X534" s="203"/>
      <c r="Y534" s="203"/>
      <c r="Z534" s="203"/>
    </row>
    <row r="535" spans="1:26">
      <c r="A535" s="203"/>
      <c r="B535" s="203"/>
      <c r="C535" s="203"/>
      <c r="D535" s="203"/>
      <c r="E535" s="203"/>
      <c r="F535" s="203"/>
      <c r="G535" s="203"/>
      <c r="H535" s="203"/>
      <c r="I535" s="203"/>
      <c r="J535" s="203"/>
      <c r="K535" s="203"/>
      <c r="L535" s="203"/>
      <c r="M535" s="203"/>
      <c r="N535" s="203"/>
      <c r="O535" s="203"/>
      <c r="P535" s="203"/>
      <c r="Q535" s="203"/>
      <c r="R535" s="203"/>
      <c r="S535" s="203"/>
      <c r="T535" s="203"/>
      <c r="U535" s="203"/>
      <c r="V535" s="203"/>
      <c r="W535" s="203"/>
      <c r="X535" s="203"/>
      <c r="Y535" s="203"/>
      <c r="Z535" s="203"/>
    </row>
    <row r="536" spans="1:26">
      <c r="A536" s="203"/>
      <c r="B536" s="203"/>
      <c r="C536" s="203"/>
      <c r="D536" s="203"/>
      <c r="E536" s="203"/>
      <c r="F536" s="203"/>
      <c r="G536" s="203"/>
      <c r="H536" s="203"/>
      <c r="I536" s="203"/>
      <c r="J536" s="203"/>
      <c r="K536" s="203"/>
      <c r="L536" s="203"/>
      <c r="M536" s="203"/>
      <c r="N536" s="203"/>
      <c r="O536" s="203"/>
      <c r="P536" s="203"/>
      <c r="Q536" s="203"/>
      <c r="R536" s="203"/>
      <c r="S536" s="203"/>
      <c r="T536" s="203"/>
      <c r="U536" s="203"/>
      <c r="V536" s="203"/>
      <c r="W536" s="203"/>
      <c r="X536" s="203"/>
      <c r="Y536" s="203"/>
      <c r="Z536" s="203"/>
    </row>
    <row r="537" spans="1:26">
      <c r="A537" s="203"/>
      <c r="B537" s="203"/>
      <c r="C537" s="203"/>
      <c r="D537" s="203"/>
      <c r="E537" s="203"/>
      <c r="F537" s="203"/>
      <c r="G537" s="203"/>
      <c r="H537" s="203"/>
      <c r="I537" s="203"/>
      <c r="J537" s="203"/>
      <c r="K537" s="203"/>
      <c r="L537" s="203"/>
      <c r="M537" s="203"/>
      <c r="N537" s="203"/>
      <c r="O537" s="203"/>
      <c r="P537" s="203"/>
      <c r="Q537" s="203"/>
      <c r="R537" s="203"/>
      <c r="S537" s="203"/>
      <c r="T537" s="203"/>
      <c r="U537" s="203"/>
      <c r="V537" s="203"/>
      <c r="W537" s="203"/>
      <c r="X537" s="203"/>
      <c r="Y537" s="203"/>
      <c r="Z537" s="203"/>
    </row>
    <row r="538" spans="1:26">
      <c r="A538" s="203"/>
      <c r="B538" s="203"/>
      <c r="C538" s="203"/>
      <c r="D538" s="203"/>
      <c r="E538" s="203"/>
      <c r="F538" s="203"/>
      <c r="G538" s="203"/>
      <c r="H538" s="203"/>
      <c r="I538" s="203"/>
      <c r="J538" s="203"/>
      <c r="K538" s="203"/>
      <c r="L538" s="203"/>
      <c r="M538" s="203"/>
      <c r="N538" s="203"/>
      <c r="O538" s="203"/>
      <c r="P538" s="203"/>
      <c r="Q538" s="203"/>
      <c r="R538" s="203"/>
      <c r="S538" s="203"/>
      <c r="T538" s="203"/>
      <c r="U538" s="203"/>
      <c r="V538" s="203"/>
      <c r="W538" s="203"/>
      <c r="X538" s="203"/>
      <c r="Y538" s="203"/>
      <c r="Z538" s="203"/>
    </row>
    <row r="539" spans="1:26">
      <c r="A539" s="203"/>
      <c r="B539" s="203"/>
      <c r="C539" s="203"/>
      <c r="D539" s="203"/>
      <c r="E539" s="203"/>
      <c r="F539" s="203"/>
      <c r="G539" s="203"/>
      <c r="H539" s="203"/>
      <c r="I539" s="203"/>
      <c r="J539" s="203"/>
      <c r="K539" s="203"/>
      <c r="L539" s="203"/>
      <c r="M539" s="203"/>
      <c r="N539" s="203"/>
      <c r="O539" s="203"/>
      <c r="P539" s="203"/>
      <c r="Q539" s="203"/>
      <c r="R539" s="203"/>
      <c r="S539" s="203"/>
      <c r="T539" s="203"/>
      <c r="U539" s="203"/>
      <c r="V539" s="203"/>
      <c r="W539" s="203"/>
      <c r="X539" s="203"/>
      <c r="Y539" s="203"/>
      <c r="Z539" s="203"/>
    </row>
    <row r="540" spans="1:26">
      <c r="A540" s="203"/>
      <c r="B540" s="203"/>
      <c r="C540" s="203"/>
      <c r="D540" s="203"/>
      <c r="E540" s="203"/>
      <c r="F540" s="203"/>
      <c r="G540" s="203"/>
      <c r="H540" s="203"/>
      <c r="I540" s="203"/>
      <c r="J540" s="203"/>
      <c r="K540" s="203"/>
      <c r="L540" s="203"/>
      <c r="M540" s="203"/>
      <c r="N540" s="203"/>
      <c r="O540" s="203"/>
      <c r="P540" s="203"/>
      <c r="Q540" s="203"/>
      <c r="R540" s="203"/>
      <c r="S540" s="203"/>
      <c r="T540" s="203"/>
      <c r="U540" s="203"/>
      <c r="V540" s="203"/>
      <c r="W540" s="203"/>
      <c r="X540" s="203"/>
      <c r="Y540" s="203"/>
      <c r="Z540" s="203"/>
    </row>
    <row r="541" spans="1:26">
      <c r="A541" s="203"/>
      <c r="B541" s="203"/>
      <c r="C541" s="203"/>
      <c r="D541" s="203"/>
      <c r="E541" s="203"/>
      <c r="F541" s="203"/>
      <c r="G541" s="203"/>
      <c r="H541" s="203"/>
      <c r="I541" s="203"/>
      <c r="J541" s="203"/>
      <c r="K541" s="203"/>
      <c r="L541" s="203"/>
      <c r="M541" s="203"/>
      <c r="N541" s="203"/>
      <c r="O541" s="203"/>
      <c r="P541" s="203"/>
      <c r="Q541" s="203"/>
      <c r="R541" s="203"/>
      <c r="S541" s="203"/>
      <c r="T541" s="203"/>
      <c r="U541" s="203"/>
      <c r="V541" s="203"/>
      <c r="W541" s="203"/>
      <c r="X541" s="203"/>
      <c r="Y541" s="203"/>
      <c r="Z541" s="203"/>
    </row>
    <row r="542" spans="1:26">
      <c r="A542" s="203"/>
      <c r="B542" s="203"/>
      <c r="C542" s="203"/>
      <c r="D542" s="203"/>
      <c r="E542" s="203"/>
      <c r="F542" s="203"/>
      <c r="G542" s="203"/>
      <c r="H542" s="203"/>
      <c r="I542" s="203"/>
      <c r="J542" s="203"/>
      <c r="K542" s="203"/>
      <c r="L542" s="203"/>
      <c r="M542" s="203"/>
      <c r="N542" s="203"/>
      <c r="O542" s="203"/>
      <c r="P542" s="203"/>
      <c r="Q542" s="203"/>
      <c r="R542" s="203"/>
      <c r="S542" s="203"/>
      <c r="T542" s="203"/>
      <c r="U542" s="203"/>
      <c r="V542" s="203"/>
      <c r="W542" s="203"/>
      <c r="X542" s="203"/>
      <c r="Y542" s="203"/>
      <c r="Z542" s="203"/>
    </row>
    <row r="543" spans="1:26">
      <c r="A543" s="203"/>
      <c r="B543" s="203"/>
      <c r="C543" s="203"/>
      <c r="D543" s="203"/>
      <c r="E543" s="203"/>
      <c r="F543" s="203"/>
      <c r="G543" s="203"/>
      <c r="H543" s="203"/>
      <c r="I543" s="203"/>
      <c r="J543" s="203"/>
      <c r="K543" s="203"/>
      <c r="L543" s="203"/>
      <c r="M543" s="203"/>
      <c r="N543" s="203"/>
      <c r="O543" s="203"/>
      <c r="P543" s="203"/>
      <c r="Q543" s="203"/>
      <c r="R543" s="203"/>
      <c r="S543" s="203"/>
      <c r="T543" s="203"/>
      <c r="U543" s="203"/>
      <c r="V543" s="203"/>
      <c r="W543" s="203"/>
      <c r="X543" s="203"/>
      <c r="Y543" s="203"/>
      <c r="Z543" s="203"/>
    </row>
    <row r="544" spans="1:26">
      <c r="A544" s="203"/>
      <c r="B544" s="203"/>
      <c r="C544" s="203"/>
      <c r="D544" s="203"/>
      <c r="E544" s="203"/>
      <c r="F544" s="203"/>
      <c r="G544" s="203"/>
      <c r="H544" s="203"/>
      <c r="I544" s="203"/>
      <c r="J544" s="203"/>
      <c r="K544" s="203"/>
      <c r="L544" s="203"/>
      <c r="M544" s="203"/>
      <c r="N544" s="203"/>
      <c r="O544" s="203"/>
      <c r="P544" s="203"/>
      <c r="Q544" s="203"/>
      <c r="R544" s="203"/>
      <c r="S544" s="203"/>
      <c r="T544" s="203"/>
      <c r="U544" s="203"/>
      <c r="V544" s="203"/>
      <c r="W544" s="203"/>
      <c r="X544" s="203"/>
      <c r="Y544" s="203"/>
      <c r="Z544" s="203"/>
    </row>
    <row r="545" spans="1:26">
      <c r="A545" s="203"/>
      <c r="B545" s="203"/>
      <c r="C545" s="203"/>
      <c r="D545" s="203"/>
      <c r="E545" s="203"/>
      <c r="F545" s="203"/>
      <c r="G545" s="203"/>
      <c r="H545" s="203"/>
      <c r="I545" s="203"/>
      <c r="J545" s="203"/>
      <c r="K545" s="203"/>
      <c r="L545" s="203"/>
      <c r="M545" s="203"/>
      <c r="N545" s="203"/>
      <c r="O545" s="203"/>
      <c r="P545" s="203"/>
      <c r="Q545" s="203"/>
      <c r="R545" s="203"/>
      <c r="S545" s="203"/>
      <c r="T545" s="203"/>
      <c r="U545" s="203"/>
      <c r="V545" s="203"/>
      <c r="W545" s="203"/>
      <c r="X545" s="203"/>
      <c r="Y545" s="203"/>
      <c r="Z545" s="203"/>
    </row>
    <row r="546" spans="1:26">
      <c r="A546" s="203"/>
      <c r="B546" s="203"/>
      <c r="C546" s="203"/>
      <c r="D546" s="203"/>
      <c r="E546" s="203"/>
      <c r="F546" s="203"/>
      <c r="G546" s="203"/>
      <c r="H546" s="203"/>
      <c r="I546" s="203"/>
      <c r="J546" s="203"/>
      <c r="K546" s="203"/>
      <c r="L546" s="203"/>
      <c r="M546" s="203"/>
      <c r="N546" s="203"/>
      <c r="O546" s="203"/>
      <c r="P546" s="203"/>
      <c r="Q546" s="203"/>
      <c r="R546" s="203"/>
      <c r="S546" s="203"/>
      <c r="T546" s="203"/>
      <c r="U546" s="203"/>
      <c r="V546" s="203"/>
      <c r="W546" s="203"/>
      <c r="X546" s="203"/>
      <c r="Y546" s="203"/>
      <c r="Z546" s="203"/>
    </row>
    <row r="547" spans="1:26">
      <c r="A547" s="203"/>
      <c r="B547" s="203"/>
      <c r="C547" s="203"/>
      <c r="D547" s="203"/>
      <c r="E547" s="203"/>
      <c r="F547" s="203"/>
      <c r="G547" s="203"/>
      <c r="H547" s="203"/>
      <c r="I547" s="203"/>
      <c r="J547" s="203"/>
      <c r="K547" s="203"/>
      <c r="L547" s="203"/>
      <c r="M547" s="203"/>
      <c r="N547" s="203"/>
      <c r="O547" s="203"/>
      <c r="P547" s="203"/>
      <c r="Q547" s="203"/>
      <c r="R547" s="203"/>
      <c r="S547" s="203"/>
      <c r="T547" s="203"/>
      <c r="U547" s="203"/>
      <c r="V547" s="203"/>
      <c r="W547" s="203"/>
      <c r="X547" s="203"/>
      <c r="Y547" s="203"/>
      <c r="Z547" s="203"/>
    </row>
    <row r="548" spans="1:26">
      <c r="A548" s="203"/>
      <c r="B548" s="203"/>
      <c r="C548" s="203"/>
      <c r="D548" s="203"/>
      <c r="E548" s="203"/>
      <c r="F548" s="203"/>
      <c r="G548" s="203"/>
      <c r="H548" s="203"/>
      <c r="I548" s="203"/>
      <c r="J548" s="203"/>
      <c r="K548" s="203"/>
      <c r="L548" s="203"/>
      <c r="M548" s="203"/>
      <c r="N548" s="203"/>
      <c r="O548" s="203"/>
      <c r="P548" s="203"/>
      <c r="Q548" s="203"/>
      <c r="R548" s="203"/>
      <c r="S548" s="203"/>
      <c r="T548" s="203"/>
      <c r="U548" s="203"/>
      <c r="V548" s="203"/>
      <c r="W548" s="203"/>
      <c r="X548" s="203"/>
      <c r="Y548" s="203"/>
      <c r="Z548" s="203"/>
    </row>
    <row r="549" spans="1:26">
      <c r="A549" s="203"/>
      <c r="B549" s="203"/>
      <c r="C549" s="203"/>
      <c r="D549" s="203"/>
      <c r="E549" s="203"/>
      <c r="F549" s="203"/>
      <c r="G549" s="203"/>
      <c r="H549" s="203"/>
      <c r="I549" s="203"/>
      <c r="J549" s="203"/>
      <c r="K549" s="203"/>
      <c r="L549" s="203"/>
      <c r="M549" s="203"/>
      <c r="N549" s="203"/>
      <c r="O549" s="203"/>
      <c r="P549" s="203"/>
      <c r="Q549" s="203"/>
      <c r="R549" s="203"/>
      <c r="S549" s="203"/>
      <c r="T549" s="203"/>
      <c r="U549" s="203"/>
      <c r="V549" s="203"/>
      <c r="W549" s="203"/>
      <c r="X549" s="203"/>
      <c r="Y549" s="203"/>
      <c r="Z549" s="203"/>
    </row>
    <row r="550" spans="1:26">
      <c r="A550" s="203"/>
      <c r="B550" s="203"/>
      <c r="C550" s="203"/>
      <c r="D550" s="203"/>
      <c r="E550" s="203"/>
      <c r="F550" s="203"/>
      <c r="G550" s="203"/>
      <c r="H550" s="203"/>
      <c r="I550" s="203"/>
      <c r="J550" s="203"/>
      <c r="K550" s="203"/>
      <c r="L550" s="203"/>
      <c r="M550" s="203"/>
      <c r="N550" s="203"/>
      <c r="O550" s="203"/>
      <c r="P550" s="203"/>
      <c r="Q550" s="203"/>
      <c r="R550" s="203"/>
      <c r="S550" s="203"/>
      <c r="T550" s="203"/>
      <c r="U550" s="203"/>
      <c r="V550" s="203"/>
      <c r="W550" s="203"/>
      <c r="X550" s="203"/>
      <c r="Y550" s="203"/>
      <c r="Z550" s="203"/>
    </row>
    <row r="551" spans="1:26">
      <c r="A551" s="203"/>
      <c r="B551" s="203"/>
      <c r="C551" s="203"/>
      <c r="D551" s="203"/>
      <c r="E551" s="203"/>
      <c r="F551" s="203"/>
      <c r="G551" s="203"/>
      <c r="H551" s="203"/>
      <c r="I551" s="203"/>
      <c r="J551" s="203"/>
      <c r="K551" s="203"/>
      <c r="L551" s="203"/>
      <c r="M551" s="203"/>
      <c r="N551" s="203"/>
      <c r="O551" s="203"/>
      <c r="P551" s="203"/>
      <c r="Q551" s="203"/>
      <c r="R551" s="203"/>
      <c r="S551" s="203"/>
      <c r="T551" s="203"/>
      <c r="U551" s="203"/>
      <c r="V551" s="203"/>
      <c r="W551" s="203"/>
      <c r="X551" s="203"/>
      <c r="Y551" s="203"/>
      <c r="Z551" s="203"/>
    </row>
    <row r="552" spans="1:26">
      <c r="A552" s="203"/>
      <c r="B552" s="203"/>
      <c r="C552" s="203"/>
      <c r="D552" s="203"/>
      <c r="E552" s="203"/>
      <c r="F552" s="203"/>
      <c r="G552" s="203"/>
      <c r="H552" s="203"/>
      <c r="I552" s="203"/>
      <c r="J552" s="203"/>
      <c r="K552" s="203"/>
      <c r="L552" s="203"/>
      <c r="M552" s="203"/>
      <c r="N552" s="203"/>
      <c r="O552" s="203"/>
      <c r="P552" s="203"/>
      <c r="Q552" s="203"/>
      <c r="R552" s="203"/>
      <c r="S552" s="203"/>
      <c r="T552" s="203"/>
      <c r="U552" s="203"/>
      <c r="V552" s="203"/>
      <c r="W552" s="203"/>
      <c r="X552" s="203"/>
      <c r="Y552" s="203"/>
      <c r="Z552" s="203"/>
    </row>
    <row r="553" spans="1:26">
      <c r="A553" s="203"/>
      <c r="B553" s="203"/>
      <c r="C553" s="203"/>
      <c r="D553" s="203"/>
      <c r="E553" s="203"/>
      <c r="F553" s="203"/>
      <c r="G553" s="203"/>
      <c r="H553" s="203"/>
      <c r="I553" s="203"/>
      <c r="J553" s="203"/>
      <c r="K553" s="203"/>
      <c r="L553" s="203"/>
      <c r="M553" s="203"/>
      <c r="N553" s="203"/>
      <c r="O553" s="203"/>
      <c r="P553" s="203"/>
      <c r="Q553" s="203"/>
      <c r="R553" s="203"/>
      <c r="S553" s="203"/>
      <c r="T553" s="203"/>
      <c r="U553" s="203"/>
      <c r="V553" s="203"/>
      <c r="W553" s="203"/>
      <c r="X553" s="203"/>
      <c r="Y553" s="203"/>
      <c r="Z553" s="203"/>
    </row>
    <row r="554" spans="1:26">
      <c r="A554" s="203"/>
      <c r="B554" s="203"/>
      <c r="C554" s="203"/>
      <c r="D554" s="203"/>
      <c r="E554" s="203"/>
      <c r="F554" s="203"/>
      <c r="G554" s="203"/>
      <c r="H554" s="203"/>
      <c r="I554" s="203"/>
      <c r="J554" s="203"/>
      <c r="K554" s="203"/>
      <c r="L554" s="203"/>
      <c r="M554" s="203"/>
      <c r="N554" s="203"/>
      <c r="O554" s="203"/>
      <c r="P554" s="203"/>
      <c r="Q554" s="203"/>
      <c r="R554" s="203"/>
      <c r="S554" s="203"/>
      <c r="T554" s="203"/>
      <c r="U554" s="203"/>
      <c r="V554" s="203"/>
      <c r="W554" s="203"/>
      <c r="X554" s="203"/>
      <c r="Y554" s="203"/>
      <c r="Z554" s="203"/>
    </row>
    <row r="555" spans="1:26">
      <c r="A555" s="203"/>
      <c r="B555" s="203"/>
      <c r="C555" s="203"/>
      <c r="D555" s="203"/>
      <c r="E555" s="203"/>
      <c r="F555" s="203"/>
      <c r="G555" s="203"/>
      <c r="H555" s="203"/>
      <c r="I555" s="203"/>
      <c r="J555" s="203"/>
      <c r="K555" s="203"/>
      <c r="L555" s="203"/>
      <c r="M555" s="203"/>
      <c r="N555" s="203"/>
      <c r="O555" s="203"/>
      <c r="P555" s="203"/>
      <c r="Q555" s="203"/>
      <c r="R555" s="203"/>
      <c r="S555" s="203"/>
      <c r="T555" s="203"/>
      <c r="U555" s="203"/>
      <c r="V555" s="203"/>
      <c r="W555" s="203"/>
      <c r="X555" s="203"/>
      <c r="Y555" s="203"/>
      <c r="Z555" s="203"/>
    </row>
    <row r="556" spans="1:26">
      <c r="A556" s="203"/>
      <c r="B556" s="203"/>
      <c r="C556" s="203"/>
      <c r="D556" s="203"/>
      <c r="E556" s="203"/>
      <c r="F556" s="203"/>
      <c r="G556" s="203"/>
      <c r="H556" s="203"/>
      <c r="I556" s="203"/>
      <c r="J556" s="203"/>
      <c r="K556" s="203"/>
      <c r="L556" s="203"/>
      <c r="M556" s="203"/>
      <c r="N556" s="203"/>
      <c r="O556" s="203"/>
      <c r="P556" s="203"/>
      <c r="Q556" s="203"/>
      <c r="R556" s="203"/>
      <c r="S556" s="203"/>
      <c r="T556" s="203"/>
      <c r="U556" s="203"/>
      <c r="V556" s="203"/>
      <c r="W556" s="203"/>
      <c r="X556" s="203"/>
      <c r="Y556" s="203"/>
      <c r="Z556" s="203"/>
    </row>
    <row r="557" spans="1:26">
      <c r="A557" s="203"/>
      <c r="B557" s="203"/>
      <c r="C557" s="203"/>
      <c r="D557" s="203"/>
      <c r="E557" s="203"/>
      <c r="F557" s="203"/>
      <c r="G557" s="203"/>
      <c r="H557" s="203"/>
      <c r="I557" s="203"/>
      <c r="J557" s="203"/>
      <c r="K557" s="203"/>
      <c r="L557" s="203"/>
      <c r="M557" s="203"/>
      <c r="N557" s="203"/>
      <c r="O557" s="203"/>
      <c r="P557" s="203"/>
      <c r="Q557" s="203"/>
      <c r="R557" s="203"/>
      <c r="S557" s="203"/>
      <c r="T557" s="203"/>
      <c r="U557" s="203"/>
      <c r="V557" s="203"/>
      <c r="W557" s="203"/>
      <c r="X557" s="203"/>
      <c r="Y557" s="203"/>
      <c r="Z557" s="203"/>
    </row>
    <row r="558" spans="1:26">
      <c r="A558" s="203"/>
      <c r="B558" s="203"/>
      <c r="C558" s="203"/>
      <c r="D558" s="203"/>
      <c r="E558" s="203"/>
      <c r="F558" s="203"/>
      <c r="G558" s="203"/>
      <c r="H558" s="203"/>
      <c r="I558" s="203"/>
      <c r="J558" s="203"/>
      <c r="K558" s="203"/>
      <c r="L558" s="203"/>
      <c r="M558" s="203"/>
      <c r="N558" s="203"/>
      <c r="O558" s="203"/>
      <c r="P558" s="203"/>
      <c r="Q558" s="203"/>
      <c r="R558" s="203"/>
      <c r="S558" s="203"/>
      <c r="T558" s="203"/>
      <c r="U558" s="203"/>
      <c r="V558" s="203"/>
      <c r="W558" s="203"/>
      <c r="X558" s="203"/>
      <c r="Y558" s="203"/>
      <c r="Z558" s="203"/>
    </row>
    <row r="559" spans="1:26">
      <c r="A559" s="203"/>
      <c r="B559" s="203"/>
      <c r="C559" s="203"/>
      <c r="D559" s="203"/>
      <c r="E559" s="203"/>
      <c r="F559" s="203"/>
      <c r="G559" s="203"/>
      <c r="H559" s="203"/>
      <c r="I559" s="203"/>
      <c r="J559" s="203"/>
      <c r="K559" s="203"/>
      <c r="L559" s="203"/>
      <c r="M559" s="203"/>
      <c r="N559" s="203"/>
      <c r="O559" s="203"/>
      <c r="P559" s="203"/>
      <c r="Q559" s="203"/>
      <c r="R559" s="203"/>
      <c r="S559" s="203"/>
      <c r="T559" s="203"/>
      <c r="U559" s="203"/>
      <c r="V559" s="203"/>
      <c r="W559" s="203"/>
      <c r="X559" s="203"/>
      <c r="Y559" s="203"/>
      <c r="Z559" s="203"/>
    </row>
    <row r="560" spans="1:26">
      <c r="A560" s="203"/>
      <c r="B560" s="203"/>
      <c r="C560" s="203"/>
      <c r="D560" s="203"/>
      <c r="E560" s="203"/>
      <c r="F560" s="203"/>
      <c r="G560" s="203"/>
      <c r="H560" s="203"/>
      <c r="I560" s="203"/>
      <c r="J560" s="203"/>
      <c r="K560" s="203"/>
      <c r="L560" s="203"/>
      <c r="M560" s="203"/>
      <c r="N560" s="203"/>
      <c r="O560" s="203"/>
      <c r="P560" s="203"/>
      <c r="Q560" s="203"/>
      <c r="R560" s="203"/>
      <c r="S560" s="203"/>
      <c r="T560" s="203"/>
      <c r="U560" s="203"/>
      <c r="V560" s="203"/>
      <c r="W560" s="203"/>
      <c r="X560" s="203"/>
      <c r="Y560" s="203"/>
      <c r="Z560" s="203"/>
    </row>
    <row r="561" spans="1:26">
      <c r="A561" s="203"/>
      <c r="B561" s="203"/>
      <c r="C561" s="203"/>
      <c r="D561" s="203"/>
      <c r="E561" s="203"/>
      <c r="F561" s="203"/>
      <c r="G561" s="203"/>
      <c r="H561" s="203"/>
      <c r="I561" s="203"/>
      <c r="J561" s="203"/>
      <c r="K561" s="203"/>
      <c r="L561" s="203"/>
      <c r="M561" s="203"/>
      <c r="N561" s="203"/>
      <c r="O561" s="203"/>
      <c r="P561" s="203"/>
      <c r="Q561" s="203"/>
      <c r="R561" s="203"/>
      <c r="S561" s="203"/>
      <c r="T561" s="203"/>
      <c r="U561" s="203"/>
      <c r="V561" s="203"/>
      <c r="W561" s="203"/>
      <c r="X561" s="203"/>
      <c r="Y561" s="203"/>
      <c r="Z561" s="203"/>
    </row>
    <row r="562" spans="1:26">
      <c r="A562" s="203"/>
      <c r="B562" s="203"/>
      <c r="C562" s="203"/>
      <c r="D562" s="203"/>
      <c r="E562" s="203"/>
      <c r="F562" s="203"/>
      <c r="G562" s="203"/>
      <c r="H562" s="203"/>
      <c r="I562" s="203"/>
      <c r="J562" s="203"/>
      <c r="K562" s="203"/>
      <c r="L562" s="203"/>
      <c r="M562" s="203"/>
      <c r="N562" s="203"/>
      <c r="O562" s="203"/>
      <c r="P562" s="203"/>
      <c r="Q562" s="203"/>
      <c r="R562" s="203"/>
      <c r="S562" s="203"/>
      <c r="T562" s="203"/>
      <c r="U562" s="203"/>
      <c r="V562" s="203"/>
      <c r="W562" s="203"/>
      <c r="X562" s="203"/>
      <c r="Y562" s="203"/>
      <c r="Z562" s="203"/>
    </row>
    <row r="563" spans="1:26">
      <c r="A563" s="203"/>
      <c r="B563" s="203"/>
      <c r="C563" s="203"/>
      <c r="D563" s="203"/>
      <c r="E563" s="203"/>
      <c r="F563" s="203"/>
      <c r="G563" s="203"/>
      <c r="H563" s="203"/>
      <c r="I563" s="203"/>
      <c r="J563" s="203"/>
      <c r="K563" s="203"/>
      <c r="L563" s="203"/>
      <c r="M563" s="203"/>
      <c r="N563" s="203"/>
      <c r="O563" s="203"/>
      <c r="P563" s="203"/>
      <c r="Q563" s="203"/>
      <c r="R563" s="203"/>
      <c r="S563" s="203"/>
      <c r="T563" s="203"/>
      <c r="U563" s="203"/>
      <c r="V563" s="203"/>
      <c r="W563" s="203"/>
      <c r="X563" s="203"/>
      <c r="Y563" s="203"/>
      <c r="Z563" s="203"/>
    </row>
    <row r="564" spans="1:26">
      <c r="A564" s="203"/>
      <c r="B564" s="203"/>
      <c r="C564" s="203"/>
      <c r="D564" s="203"/>
      <c r="E564" s="203"/>
      <c r="F564" s="203"/>
      <c r="G564" s="203"/>
      <c r="H564" s="203"/>
      <c r="I564" s="203"/>
      <c r="J564" s="203"/>
      <c r="K564" s="203"/>
      <c r="L564" s="203"/>
      <c r="M564" s="203"/>
      <c r="N564" s="203"/>
      <c r="O564" s="203"/>
      <c r="P564" s="203"/>
      <c r="Q564" s="203"/>
      <c r="R564" s="203"/>
      <c r="S564" s="203"/>
      <c r="T564" s="203"/>
      <c r="U564" s="203"/>
      <c r="V564" s="203"/>
      <c r="W564" s="203"/>
      <c r="X564" s="203"/>
      <c r="Y564" s="203"/>
      <c r="Z564" s="203"/>
    </row>
    <row r="565" spans="1:26">
      <c r="A565" s="203"/>
      <c r="B565" s="203"/>
      <c r="C565" s="203"/>
      <c r="D565" s="203"/>
      <c r="E565" s="203"/>
      <c r="F565" s="203"/>
      <c r="G565" s="203"/>
      <c r="H565" s="203"/>
      <c r="I565" s="203"/>
      <c r="J565" s="203"/>
      <c r="K565" s="203"/>
      <c r="L565" s="203"/>
      <c r="M565" s="203"/>
      <c r="N565" s="203"/>
      <c r="O565" s="203"/>
      <c r="P565" s="203"/>
      <c r="Q565" s="203"/>
      <c r="R565" s="203"/>
      <c r="S565" s="203"/>
      <c r="T565" s="203"/>
      <c r="U565" s="203"/>
      <c r="V565" s="203"/>
      <c r="W565" s="203"/>
      <c r="X565" s="203"/>
      <c r="Y565" s="203"/>
      <c r="Z565" s="203"/>
    </row>
    <row r="566" spans="1:26">
      <c r="A566" s="203"/>
      <c r="B566" s="203"/>
      <c r="C566" s="203"/>
      <c r="D566" s="203"/>
      <c r="E566" s="203"/>
      <c r="F566" s="203"/>
      <c r="G566" s="203"/>
      <c r="H566" s="203"/>
      <c r="I566" s="203"/>
      <c r="J566" s="203"/>
      <c r="K566" s="203"/>
      <c r="L566" s="203"/>
      <c r="M566" s="203"/>
      <c r="N566" s="203"/>
      <c r="O566" s="203"/>
      <c r="P566" s="203"/>
      <c r="Q566" s="203"/>
      <c r="R566" s="203"/>
      <c r="S566" s="203"/>
      <c r="T566" s="203"/>
      <c r="U566" s="203"/>
      <c r="V566" s="203"/>
      <c r="W566" s="203"/>
      <c r="X566" s="203"/>
      <c r="Y566" s="203"/>
      <c r="Z566" s="203"/>
    </row>
    <row r="567" spans="1:26">
      <c r="A567" s="203"/>
      <c r="B567" s="203"/>
      <c r="C567" s="203"/>
      <c r="D567" s="203"/>
      <c r="E567" s="203"/>
      <c r="F567" s="203"/>
      <c r="G567" s="203"/>
      <c r="H567" s="203"/>
      <c r="I567" s="203"/>
      <c r="J567" s="203"/>
      <c r="K567" s="203"/>
      <c r="L567" s="203"/>
      <c r="M567" s="203"/>
      <c r="N567" s="203"/>
      <c r="O567" s="203"/>
      <c r="P567" s="203"/>
      <c r="Q567" s="203"/>
      <c r="R567" s="203"/>
      <c r="S567" s="203"/>
      <c r="T567" s="203"/>
      <c r="U567" s="203"/>
      <c r="V567" s="203"/>
      <c r="W567" s="203"/>
      <c r="X567" s="203"/>
      <c r="Y567" s="203"/>
      <c r="Z567" s="203"/>
    </row>
    <row r="568" spans="1:26">
      <c r="A568" s="203"/>
      <c r="B568" s="203"/>
      <c r="C568" s="203"/>
      <c r="D568" s="203"/>
      <c r="E568" s="203"/>
      <c r="F568" s="203"/>
      <c r="G568" s="203"/>
      <c r="H568" s="203"/>
      <c r="I568" s="203"/>
      <c r="J568" s="203"/>
      <c r="K568" s="203"/>
      <c r="L568" s="203"/>
      <c r="M568" s="203"/>
      <c r="N568" s="203"/>
      <c r="O568" s="203"/>
      <c r="P568" s="203"/>
      <c r="Q568" s="203"/>
      <c r="R568" s="203"/>
      <c r="S568" s="203"/>
      <c r="T568" s="203"/>
      <c r="U568" s="203"/>
      <c r="V568" s="203"/>
      <c r="W568" s="203"/>
      <c r="X568" s="203"/>
      <c r="Y568" s="203"/>
      <c r="Z568" s="203"/>
    </row>
    <row r="569" spans="1:26">
      <c r="A569" s="203"/>
      <c r="B569" s="203"/>
      <c r="C569" s="203"/>
      <c r="D569" s="203"/>
      <c r="E569" s="203"/>
      <c r="F569" s="203"/>
      <c r="G569" s="203"/>
      <c r="H569" s="203"/>
      <c r="I569" s="203"/>
      <c r="J569" s="203"/>
      <c r="K569" s="203"/>
      <c r="L569" s="203"/>
      <c r="M569" s="203"/>
      <c r="N569" s="203"/>
      <c r="O569" s="203"/>
      <c r="P569" s="203"/>
      <c r="Q569" s="203"/>
      <c r="R569" s="203"/>
      <c r="S569" s="203"/>
      <c r="T569" s="203"/>
      <c r="U569" s="203"/>
      <c r="V569" s="203"/>
      <c r="W569" s="203"/>
      <c r="X569" s="203"/>
      <c r="Y569" s="203"/>
      <c r="Z569" s="203"/>
    </row>
    <row r="570" spans="1:26">
      <c r="A570" s="203"/>
      <c r="B570" s="203"/>
      <c r="C570" s="203"/>
      <c r="D570" s="203"/>
      <c r="E570" s="203"/>
      <c r="F570" s="203"/>
      <c r="G570" s="203"/>
      <c r="H570" s="203"/>
      <c r="I570" s="203"/>
      <c r="J570" s="203"/>
      <c r="K570" s="203"/>
      <c r="L570" s="203"/>
      <c r="M570" s="203"/>
      <c r="N570" s="203"/>
      <c r="O570" s="203"/>
      <c r="P570" s="203"/>
      <c r="Q570" s="203"/>
      <c r="R570" s="203"/>
      <c r="S570" s="203"/>
      <c r="T570" s="203"/>
      <c r="U570" s="203"/>
      <c r="V570" s="203"/>
      <c r="W570" s="203"/>
      <c r="X570" s="203"/>
      <c r="Y570" s="203"/>
      <c r="Z570" s="203"/>
    </row>
    <row r="571" spans="1:26">
      <c r="A571" s="203"/>
      <c r="B571" s="203"/>
      <c r="C571" s="203"/>
      <c r="D571" s="203"/>
      <c r="E571" s="203"/>
      <c r="F571" s="203"/>
      <c r="G571" s="203"/>
      <c r="H571" s="203"/>
      <c r="I571" s="203"/>
      <c r="J571" s="203"/>
      <c r="K571" s="203"/>
      <c r="L571" s="203"/>
      <c r="M571" s="203"/>
      <c r="N571" s="203"/>
      <c r="O571" s="203"/>
      <c r="P571" s="203"/>
      <c r="Q571" s="203"/>
      <c r="R571" s="203"/>
      <c r="S571" s="203"/>
      <c r="T571" s="203"/>
      <c r="U571" s="203"/>
      <c r="V571" s="203"/>
      <c r="W571" s="203"/>
      <c r="X571" s="203"/>
      <c r="Y571" s="203"/>
      <c r="Z571" s="203"/>
    </row>
    <row r="572" spans="1:26">
      <c r="A572" s="203"/>
      <c r="B572" s="203"/>
      <c r="C572" s="203"/>
      <c r="D572" s="203"/>
      <c r="E572" s="203"/>
      <c r="F572" s="203"/>
      <c r="G572" s="203"/>
      <c r="H572" s="203"/>
      <c r="I572" s="203"/>
      <c r="J572" s="203"/>
      <c r="K572" s="203"/>
      <c r="L572" s="203"/>
      <c r="M572" s="203"/>
      <c r="N572" s="203"/>
      <c r="O572" s="203"/>
      <c r="P572" s="203"/>
      <c r="Q572" s="203"/>
      <c r="R572" s="203"/>
      <c r="S572" s="203"/>
      <c r="T572" s="203"/>
      <c r="U572" s="203"/>
      <c r="V572" s="203"/>
      <c r="W572" s="203"/>
      <c r="X572" s="203"/>
      <c r="Y572" s="203"/>
      <c r="Z572" s="203"/>
    </row>
    <row r="573" spans="1:26">
      <c r="A573" s="203"/>
      <c r="B573" s="203"/>
      <c r="C573" s="203"/>
      <c r="D573" s="203"/>
      <c r="E573" s="203"/>
      <c r="F573" s="203"/>
      <c r="G573" s="203"/>
      <c r="H573" s="203"/>
      <c r="I573" s="203"/>
      <c r="J573" s="203"/>
      <c r="K573" s="203"/>
      <c r="L573" s="203"/>
      <c r="M573" s="203"/>
      <c r="N573" s="203"/>
      <c r="O573" s="203"/>
      <c r="P573" s="203"/>
      <c r="Q573" s="203"/>
      <c r="R573" s="203"/>
      <c r="S573" s="203"/>
      <c r="T573" s="203"/>
      <c r="U573" s="203"/>
      <c r="V573" s="203"/>
      <c r="W573" s="203"/>
      <c r="X573" s="203"/>
      <c r="Y573" s="203"/>
      <c r="Z573" s="203"/>
    </row>
    <row r="574" spans="1:26">
      <c r="A574" s="203"/>
      <c r="B574" s="203"/>
      <c r="C574" s="203"/>
      <c r="D574" s="203"/>
      <c r="E574" s="203"/>
      <c r="F574" s="203"/>
      <c r="G574" s="203"/>
      <c r="H574" s="203"/>
      <c r="I574" s="203"/>
      <c r="J574" s="203"/>
      <c r="K574" s="203"/>
      <c r="L574" s="203"/>
      <c r="M574" s="203"/>
      <c r="N574" s="203"/>
      <c r="O574" s="203"/>
      <c r="P574" s="203"/>
      <c r="Q574" s="203"/>
      <c r="R574" s="203"/>
      <c r="S574" s="203"/>
      <c r="T574" s="203"/>
      <c r="U574" s="203"/>
      <c r="V574" s="203"/>
      <c r="W574" s="203"/>
      <c r="X574" s="203"/>
      <c r="Y574" s="203"/>
      <c r="Z574" s="203"/>
    </row>
    <row r="575" spans="1:26">
      <c r="A575" s="203"/>
      <c r="B575" s="203"/>
      <c r="C575" s="203"/>
      <c r="D575" s="203"/>
      <c r="E575" s="203"/>
      <c r="F575" s="203"/>
      <c r="G575" s="203"/>
      <c r="H575" s="203"/>
      <c r="I575" s="203"/>
      <c r="J575" s="203"/>
      <c r="K575" s="203"/>
      <c r="L575" s="203"/>
      <c r="M575" s="203"/>
      <c r="N575" s="203"/>
      <c r="O575" s="203"/>
      <c r="P575" s="203"/>
      <c r="Q575" s="203"/>
      <c r="R575" s="203"/>
      <c r="S575" s="203"/>
      <c r="T575" s="203"/>
      <c r="U575" s="203"/>
      <c r="V575" s="203"/>
      <c r="W575" s="203"/>
      <c r="X575" s="203"/>
      <c r="Y575" s="203"/>
      <c r="Z575" s="203"/>
    </row>
    <row r="576" spans="1:26">
      <c r="A576" s="203"/>
      <c r="B576" s="203"/>
      <c r="C576" s="203"/>
      <c r="D576" s="203"/>
      <c r="E576" s="203"/>
      <c r="F576" s="203"/>
      <c r="G576" s="203"/>
      <c r="H576" s="203"/>
      <c r="I576" s="203"/>
      <c r="J576" s="203"/>
      <c r="K576" s="203"/>
      <c r="L576" s="203"/>
      <c r="M576" s="203"/>
      <c r="N576" s="203"/>
      <c r="O576" s="203"/>
      <c r="P576" s="203"/>
      <c r="Q576" s="203"/>
      <c r="R576" s="203"/>
      <c r="S576" s="203"/>
      <c r="T576" s="203"/>
      <c r="U576" s="203"/>
      <c r="V576" s="203"/>
      <c r="W576" s="203"/>
      <c r="X576" s="203"/>
      <c r="Y576" s="203"/>
      <c r="Z576" s="203"/>
    </row>
    <row r="577" spans="1:26">
      <c r="A577" s="203"/>
      <c r="B577" s="203"/>
      <c r="C577" s="203"/>
      <c r="D577" s="203"/>
      <c r="E577" s="203"/>
      <c r="F577" s="203"/>
      <c r="G577" s="203"/>
      <c r="H577" s="203"/>
      <c r="I577" s="203"/>
      <c r="J577" s="203"/>
      <c r="K577" s="203"/>
      <c r="L577" s="203"/>
      <c r="M577" s="203"/>
      <c r="N577" s="203"/>
      <c r="O577" s="203"/>
      <c r="P577" s="203"/>
      <c r="Q577" s="203"/>
      <c r="R577" s="203"/>
      <c r="S577" s="203"/>
      <c r="T577" s="203"/>
      <c r="U577" s="203"/>
      <c r="V577" s="203"/>
      <c r="W577" s="203"/>
      <c r="X577" s="203"/>
      <c r="Y577" s="203"/>
      <c r="Z577" s="203"/>
    </row>
    <row r="578" spans="1:26">
      <c r="A578" s="203"/>
      <c r="B578" s="203"/>
      <c r="C578" s="203"/>
      <c r="D578" s="203"/>
      <c r="E578" s="203"/>
      <c r="F578" s="203"/>
      <c r="G578" s="203"/>
      <c r="H578" s="203"/>
      <c r="I578" s="203"/>
      <c r="J578" s="203"/>
      <c r="K578" s="203"/>
      <c r="L578" s="203"/>
      <c r="M578" s="203"/>
      <c r="N578" s="203"/>
      <c r="O578" s="203"/>
      <c r="P578" s="203"/>
      <c r="Q578" s="203"/>
      <c r="R578" s="203"/>
      <c r="S578" s="203"/>
      <c r="T578" s="203"/>
      <c r="U578" s="203"/>
      <c r="V578" s="203"/>
      <c r="W578" s="203"/>
      <c r="X578" s="203"/>
      <c r="Y578" s="203"/>
      <c r="Z578" s="203"/>
    </row>
    <row r="579" spans="1:26">
      <c r="A579" s="203"/>
      <c r="B579" s="203"/>
      <c r="C579" s="203"/>
      <c r="D579" s="203"/>
      <c r="E579" s="203"/>
      <c r="F579" s="203"/>
      <c r="G579" s="203"/>
      <c r="H579" s="203"/>
      <c r="I579" s="203"/>
      <c r="J579" s="203"/>
      <c r="K579" s="203"/>
      <c r="L579" s="203"/>
      <c r="M579" s="203"/>
      <c r="N579" s="203"/>
      <c r="O579" s="203"/>
      <c r="P579" s="203"/>
      <c r="Q579" s="203"/>
      <c r="R579" s="203"/>
      <c r="S579" s="203"/>
      <c r="T579" s="203"/>
      <c r="U579" s="203"/>
      <c r="V579" s="203"/>
      <c r="W579" s="203"/>
      <c r="X579" s="203"/>
      <c r="Y579" s="203"/>
      <c r="Z579" s="203"/>
    </row>
    <row r="580" spans="1:26">
      <c r="A580" s="203"/>
      <c r="B580" s="203"/>
      <c r="C580" s="203"/>
      <c r="D580" s="203"/>
      <c r="E580" s="203"/>
      <c r="F580" s="203"/>
      <c r="G580" s="203"/>
      <c r="H580" s="203"/>
      <c r="I580" s="203"/>
      <c r="J580" s="203"/>
      <c r="K580" s="203"/>
      <c r="L580" s="203"/>
      <c r="M580" s="203"/>
      <c r="N580" s="203"/>
      <c r="O580" s="203"/>
      <c r="P580" s="203"/>
      <c r="Q580" s="203"/>
      <c r="R580" s="203"/>
      <c r="S580" s="203"/>
      <c r="T580" s="203"/>
      <c r="U580" s="203"/>
      <c r="V580" s="203"/>
      <c r="W580" s="203"/>
      <c r="X580" s="203"/>
      <c r="Y580" s="203"/>
      <c r="Z580" s="203"/>
    </row>
    <row r="581" spans="1:26">
      <c r="A581" s="203"/>
      <c r="B581" s="203"/>
      <c r="C581" s="203"/>
      <c r="D581" s="203"/>
      <c r="E581" s="203"/>
      <c r="F581" s="203"/>
      <c r="G581" s="203"/>
      <c r="H581" s="203"/>
      <c r="I581" s="203"/>
      <c r="J581" s="203"/>
      <c r="K581" s="203"/>
      <c r="L581" s="203"/>
      <c r="M581" s="203"/>
      <c r="N581" s="203"/>
      <c r="O581" s="203"/>
      <c r="P581" s="203"/>
      <c r="Q581" s="203"/>
      <c r="R581" s="203"/>
      <c r="S581" s="203"/>
      <c r="T581" s="203"/>
      <c r="U581" s="203"/>
      <c r="V581" s="203"/>
      <c r="W581" s="203"/>
      <c r="X581" s="203"/>
      <c r="Y581" s="203"/>
      <c r="Z581" s="203"/>
    </row>
    <row r="582" spans="1:26">
      <c r="A582" s="203"/>
      <c r="B582" s="203"/>
      <c r="C582" s="203"/>
      <c r="D582" s="203"/>
      <c r="E582" s="203"/>
      <c r="F582" s="203"/>
      <c r="G582" s="203"/>
      <c r="H582" s="203"/>
      <c r="I582" s="203"/>
      <c r="J582" s="203"/>
      <c r="K582" s="203"/>
      <c r="L582" s="203"/>
      <c r="M582" s="203"/>
      <c r="N582" s="203"/>
      <c r="O582" s="203"/>
      <c r="P582" s="203"/>
      <c r="Q582" s="203"/>
      <c r="R582" s="203"/>
      <c r="S582" s="203"/>
      <c r="T582" s="203"/>
      <c r="U582" s="203"/>
      <c r="V582" s="203"/>
      <c r="W582" s="203"/>
      <c r="X582" s="203"/>
      <c r="Y582" s="203"/>
      <c r="Z582" s="203"/>
    </row>
    <row r="583" spans="1:26">
      <c r="A583" s="203"/>
      <c r="B583" s="203"/>
      <c r="C583" s="203"/>
      <c r="D583" s="203"/>
      <c r="E583" s="203"/>
      <c r="F583" s="203"/>
      <c r="G583" s="203"/>
      <c r="H583" s="203"/>
      <c r="I583" s="203"/>
      <c r="J583" s="203"/>
      <c r="K583" s="203"/>
      <c r="L583" s="203"/>
      <c r="M583" s="203"/>
      <c r="N583" s="203"/>
      <c r="O583" s="203"/>
      <c r="P583" s="203"/>
      <c r="Q583" s="203"/>
      <c r="R583" s="203"/>
      <c r="S583" s="203"/>
      <c r="T583" s="203"/>
      <c r="U583" s="203"/>
      <c r="V583" s="203"/>
      <c r="W583" s="203"/>
      <c r="X583" s="203"/>
      <c r="Y583" s="203"/>
      <c r="Z583" s="203"/>
    </row>
    <row r="584" spans="1:26">
      <c r="A584" s="203"/>
      <c r="B584" s="203"/>
      <c r="C584" s="203"/>
      <c r="D584" s="203"/>
      <c r="E584" s="203"/>
      <c r="F584" s="203"/>
      <c r="G584" s="203"/>
      <c r="H584" s="203"/>
      <c r="I584" s="203"/>
      <c r="J584" s="203"/>
      <c r="K584" s="203"/>
      <c r="L584" s="203"/>
      <c r="M584" s="203"/>
      <c r="N584" s="203"/>
      <c r="O584" s="203"/>
      <c r="P584" s="203"/>
      <c r="Q584" s="203"/>
      <c r="R584" s="203"/>
      <c r="S584" s="203"/>
      <c r="T584" s="203"/>
      <c r="U584" s="203"/>
      <c r="V584" s="203"/>
      <c r="W584" s="203"/>
      <c r="X584" s="203"/>
      <c r="Y584" s="203"/>
      <c r="Z584" s="203"/>
    </row>
    <row r="585" spans="1:26">
      <c r="A585" s="203"/>
      <c r="B585" s="203"/>
      <c r="C585" s="203"/>
      <c r="D585" s="203"/>
      <c r="E585" s="203"/>
      <c r="F585" s="203"/>
      <c r="G585" s="203"/>
      <c r="H585" s="203"/>
      <c r="I585" s="203"/>
      <c r="J585" s="203"/>
      <c r="K585" s="203"/>
      <c r="L585" s="203"/>
      <c r="M585" s="203"/>
      <c r="N585" s="203"/>
      <c r="O585" s="203"/>
      <c r="P585" s="203"/>
      <c r="Q585" s="203"/>
      <c r="R585" s="203"/>
      <c r="S585" s="203"/>
      <c r="T585" s="203"/>
      <c r="U585" s="203"/>
      <c r="V585" s="203"/>
      <c r="W585" s="203"/>
      <c r="X585" s="203"/>
      <c r="Y585" s="203"/>
      <c r="Z585" s="203"/>
    </row>
    <row r="586" spans="1:26">
      <c r="A586" s="203"/>
      <c r="B586" s="203"/>
      <c r="C586" s="203"/>
      <c r="D586" s="203"/>
      <c r="E586" s="203"/>
      <c r="F586" s="203"/>
      <c r="G586" s="203"/>
      <c r="H586" s="203"/>
      <c r="I586" s="203"/>
      <c r="J586" s="203"/>
      <c r="K586" s="203"/>
      <c r="L586" s="203"/>
      <c r="M586" s="203"/>
      <c r="N586" s="203"/>
      <c r="O586" s="203"/>
      <c r="P586" s="203"/>
      <c r="Q586" s="203"/>
      <c r="R586" s="203"/>
      <c r="S586" s="203"/>
      <c r="T586" s="203"/>
      <c r="U586" s="203"/>
      <c r="V586" s="203"/>
      <c r="W586" s="203"/>
      <c r="X586" s="203"/>
      <c r="Y586" s="203"/>
      <c r="Z586" s="203"/>
    </row>
    <row r="587" spans="1:26">
      <c r="A587" s="203"/>
      <c r="B587" s="203"/>
      <c r="C587" s="203"/>
      <c r="D587" s="203"/>
      <c r="E587" s="203"/>
      <c r="F587" s="203"/>
      <c r="G587" s="203"/>
      <c r="H587" s="203"/>
      <c r="I587" s="203"/>
      <c r="J587" s="203"/>
      <c r="K587" s="203"/>
      <c r="L587" s="203"/>
      <c r="M587" s="203"/>
      <c r="N587" s="203"/>
      <c r="O587" s="203"/>
      <c r="P587" s="203"/>
      <c r="Q587" s="203"/>
      <c r="R587" s="203"/>
      <c r="S587" s="203"/>
      <c r="T587" s="203"/>
      <c r="U587" s="203"/>
      <c r="V587" s="203"/>
      <c r="W587" s="203"/>
      <c r="X587" s="203"/>
      <c r="Y587" s="203"/>
      <c r="Z587" s="203"/>
    </row>
    <row r="588" spans="1:26">
      <c r="A588" s="203"/>
      <c r="B588" s="203"/>
      <c r="C588" s="203"/>
      <c r="D588" s="203"/>
      <c r="E588" s="203"/>
      <c r="F588" s="203"/>
      <c r="G588" s="203"/>
      <c r="H588" s="203"/>
      <c r="I588" s="203"/>
      <c r="J588" s="203"/>
      <c r="K588" s="203"/>
      <c r="L588" s="203"/>
      <c r="M588" s="203"/>
      <c r="N588" s="203"/>
      <c r="O588" s="203"/>
      <c r="P588" s="203"/>
      <c r="Q588" s="203"/>
      <c r="R588" s="203"/>
      <c r="S588" s="203"/>
      <c r="T588" s="203"/>
      <c r="U588" s="203"/>
      <c r="V588" s="203"/>
      <c r="W588" s="203"/>
      <c r="X588" s="203"/>
      <c r="Y588" s="203"/>
      <c r="Z588" s="203"/>
    </row>
    <row r="589" spans="1:26">
      <c r="A589" s="203"/>
      <c r="B589" s="203"/>
      <c r="C589" s="203"/>
      <c r="D589" s="203"/>
      <c r="E589" s="203"/>
      <c r="F589" s="203"/>
      <c r="G589" s="203"/>
      <c r="H589" s="203"/>
      <c r="I589" s="203"/>
      <c r="J589" s="203"/>
      <c r="K589" s="203"/>
      <c r="L589" s="203"/>
      <c r="M589" s="203"/>
      <c r="N589" s="203"/>
      <c r="O589" s="203"/>
      <c r="P589" s="203"/>
      <c r="Q589" s="203"/>
      <c r="R589" s="203"/>
      <c r="S589" s="203"/>
      <c r="T589" s="203"/>
      <c r="U589" s="203"/>
      <c r="V589" s="203"/>
      <c r="W589" s="203"/>
      <c r="X589" s="203"/>
      <c r="Y589" s="203"/>
      <c r="Z589" s="203"/>
    </row>
    <row r="590" spans="1:26">
      <c r="A590" s="203"/>
      <c r="B590" s="203"/>
      <c r="C590" s="203"/>
      <c r="D590" s="203"/>
      <c r="E590" s="203"/>
      <c r="F590" s="203"/>
      <c r="G590" s="203"/>
      <c r="H590" s="203"/>
      <c r="I590" s="203"/>
      <c r="J590" s="203"/>
      <c r="K590" s="203"/>
      <c r="L590" s="203"/>
      <c r="M590" s="203"/>
      <c r="N590" s="203"/>
      <c r="O590" s="203"/>
      <c r="P590" s="203"/>
      <c r="Q590" s="203"/>
      <c r="R590" s="203"/>
      <c r="S590" s="203"/>
      <c r="T590" s="203"/>
      <c r="U590" s="203"/>
      <c r="V590" s="203"/>
      <c r="W590" s="203"/>
      <c r="X590" s="203"/>
      <c r="Y590" s="203"/>
      <c r="Z590" s="203"/>
    </row>
    <row r="591" spans="1:26">
      <c r="A591" s="203"/>
      <c r="B591" s="203"/>
      <c r="C591" s="203"/>
      <c r="D591" s="203"/>
      <c r="E591" s="203"/>
      <c r="F591" s="203"/>
      <c r="G591" s="203"/>
      <c r="H591" s="203"/>
      <c r="I591" s="203"/>
      <c r="J591" s="203"/>
      <c r="K591" s="203"/>
      <c r="L591" s="203"/>
      <c r="M591" s="203"/>
      <c r="N591" s="203"/>
      <c r="O591" s="203"/>
      <c r="P591" s="203"/>
      <c r="Q591" s="203"/>
      <c r="R591" s="203"/>
      <c r="S591" s="203"/>
      <c r="T591" s="203"/>
      <c r="U591" s="203"/>
      <c r="V591" s="203"/>
      <c r="W591" s="203"/>
      <c r="X591" s="203"/>
      <c r="Y591" s="203"/>
      <c r="Z591" s="203"/>
    </row>
    <row r="592" spans="1:26">
      <c r="A592" s="203"/>
      <c r="B592" s="203"/>
      <c r="C592" s="203"/>
      <c r="D592" s="203"/>
      <c r="E592" s="203"/>
      <c r="F592" s="203"/>
      <c r="G592" s="203"/>
      <c r="H592" s="203"/>
      <c r="I592" s="203"/>
      <c r="J592" s="203"/>
      <c r="K592" s="203"/>
      <c r="L592" s="203"/>
      <c r="M592" s="203"/>
      <c r="N592" s="203"/>
      <c r="O592" s="203"/>
      <c r="P592" s="203"/>
      <c r="Q592" s="203"/>
      <c r="R592" s="203"/>
      <c r="S592" s="203"/>
      <c r="T592" s="203"/>
      <c r="U592" s="203"/>
      <c r="V592" s="203"/>
      <c r="W592" s="203"/>
      <c r="X592" s="203"/>
      <c r="Y592" s="203"/>
      <c r="Z592" s="203"/>
    </row>
    <row r="593" spans="1:26">
      <c r="A593" s="203"/>
      <c r="B593" s="203"/>
      <c r="C593" s="203"/>
      <c r="D593" s="203"/>
      <c r="E593" s="203"/>
      <c r="F593" s="203"/>
      <c r="G593" s="203"/>
      <c r="H593" s="203"/>
      <c r="I593" s="203"/>
      <c r="J593" s="203"/>
      <c r="K593" s="203"/>
      <c r="L593" s="203"/>
      <c r="M593" s="203"/>
      <c r="N593" s="203"/>
      <c r="O593" s="203"/>
      <c r="P593" s="203"/>
      <c r="Q593" s="203"/>
      <c r="R593" s="203"/>
      <c r="S593" s="203"/>
      <c r="T593" s="203"/>
      <c r="U593" s="203"/>
      <c r="V593" s="203"/>
      <c r="W593" s="203"/>
      <c r="X593" s="203"/>
      <c r="Y593" s="203"/>
      <c r="Z593" s="203"/>
    </row>
    <row r="594" spans="1:26">
      <c r="A594" s="203"/>
      <c r="B594" s="203"/>
      <c r="C594" s="203"/>
      <c r="D594" s="203"/>
      <c r="E594" s="203"/>
      <c r="F594" s="203"/>
      <c r="G594" s="203"/>
      <c r="H594" s="203"/>
      <c r="I594" s="203"/>
      <c r="J594" s="203"/>
      <c r="K594" s="203"/>
      <c r="L594" s="203"/>
      <c r="M594" s="203"/>
      <c r="N594" s="203"/>
      <c r="O594" s="203"/>
      <c r="P594" s="203"/>
      <c r="Q594" s="203"/>
      <c r="R594" s="203"/>
      <c r="S594" s="203"/>
      <c r="T594" s="203"/>
      <c r="U594" s="203"/>
      <c r="V594" s="203"/>
      <c r="W594" s="203"/>
      <c r="X594" s="203"/>
      <c r="Y594" s="203"/>
      <c r="Z594" s="203"/>
    </row>
    <row r="595" spans="1:26">
      <c r="A595" s="203"/>
      <c r="B595" s="203"/>
      <c r="C595" s="203"/>
      <c r="D595" s="203"/>
      <c r="E595" s="203"/>
      <c r="F595" s="203"/>
      <c r="G595" s="203"/>
      <c r="H595" s="203"/>
      <c r="I595" s="203"/>
      <c r="J595" s="203"/>
      <c r="K595" s="203"/>
      <c r="L595" s="203"/>
      <c r="M595" s="203"/>
      <c r="N595" s="203"/>
      <c r="O595" s="203"/>
      <c r="P595" s="203"/>
      <c r="Q595" s="203"/>
      <c r="R595" s="203"/>
      <c r="S595" s="203"/>
      <c r="T595" s="203"/>
      <c r="U595" s="203"/>
      <c r="V595" s="203"/>
      <c r="W595" s="203"/>
      <c r="X595" s="203"/>
      <c r="Y595" s="203"/>
      <c r="Z595" s="203"/>
    </row>
    <row r="596" spans="1:26">
      <c r="A596" s="203"/>
      <c r="B596" s="203"/>
      <c r="C596" s="203"/>
      <c r="D596" s="203"/>
      <c r="E596" s="203"/>
      <c r="F596" s="203"/>
      <c r="G596" s="203"/>
      <c r="H596" s="203"/>
      <c r="I596" s="203"/>
      <c r="J596" s="203"/>
      <c r="K596" s="203"/>
      <c r="L596" s="203"/>
      <c r="M596" s="203"/>
      <c r="N596" s="203"/>
      <c r="O596" s="203"/>
      <c r="P596" s="203"/>
      <c r="Q596" s="203"/>
      <c r="R596" s="203"/>
      <c r="S596" s="203"/>
      <c r="T596" s="203"/>
      <c r="U596" s="203"/>
      <c r="V596" s="203"/>
      <c r="W596" s="203"/>
      <c r="X596" s="203"/>
      <c r="Y596" s="203"/>
      <c r="Z596" s="203"/>
    </row>
    <row r="597" spans="1:26">
      <c r="A597" s="203"/>
      <c r="B597" s="203"/>
      <c r="C597" s="203"/>
      <c r="D597" s="203"/>
      <c r="E597" s="203"/>
      <c r="F597" s="203"/>
      <c r="G597" s="203"/>
      <c r="H597" s="203"/>
      <c r="I597" s="203"/>
      <c r="J597" s="203"/>
      <c r="K597" s="203"/>
      <c r="L597" s="203"/>
      <c r="M597" s="203"/>
      <c r="N597" s="203"/>
      <c r="O597" s="203"/>
      <c r="P597" s="203"/>
      <c r="Q597" s="203"/>
      <c r="R597" s="203"/>
      <c r="S597" s="203"/>
      <c r="T597" s="203"/>
      <c r="U597" s="203"/>
      <c r="V597" s="203"/>
      <c r="W597" s="203"/>
      <c r="X597" s="203"/>
      <c r="Y597" s="203"/>
      <c r="Z597" s="203"/>
    </row>
    <row r="598" spans="1:26">
      <c r="A598" s="203"/>
      <c r="B598" s="203"/>
      <c r="C598" s="203"/>
      <c r="D598" s="203"/>
      <c r="E598" s="203"/>
      <c r="F598" s="203"/>
      <c r="G598" s="203"/>
      <c r="H598" s="203"/>
      <c r="I598" s="203"/>
      <c r="J598" s="203"/>
      <c r="K598" s="203"/>
      <c r="L598" s="203"/>
      <c r="M598" s="203"/>
      <c r="N598" s="203"/>
      <c r="O598" s="203"/>
      <c r="P598" s="203"/>
      <c r="Q598" s="203"/>
      <c r="R598" s="203"/>
      <c r="S598" s="203"/>
      <c r="T598" s="203"/>
      <c r="U598" s="203"/>
      <c r="V598" s="203"/>
      <c r="W598" s="203"/>
      <c r="X598" s="203"/>
      <c r="Y598" s="203"/>
      <c r="Z598" s="203"/>
    </row>
    <row r="599" spans="1:26">
      <c r="A599" s="203"/>
      <c r="B599" s="203"/>
      <c r="C599" s="203"/>
      <c r="D599" s="203"/>
      <c r="E599" s="203"/>
      <c r="F599" s="203"/>
      <c r="G599" s="203"/>
      <c r="H599" s="203"/>
      <c r="I599" s="203"/>
      <c r="J599" s="203"/>
      <c r="K599" s="203"/>
      <c r="L599" s="203"/>
      <c r="M599" s="203"/>
      <c r="N599" s="203"/>
      <c r="O599" s="203"/>
      <c r="P599" s="203"/>
      <c r="Q599" s="203"/>
      <c r="R599" s="203"/>
      <c r="S599" s="203"/>
      <c r="T599" s="203"/>
      <c r="U599" s="203"/>
      <c r="V599" s="203"/>
      <c r="W599" s="203"/>
      <c r="X599" s="203"/>
      <c r="Y599" s="203"/>
      <c r="Z599" s="203"/>
    </row>
    <row r="600" spans="1:26">
      <c r="A600" s="203"/>
      <c r="B600" s="203"/>
      <c r="C600" s="203"/>
      <c r="D600" s="203"/>
      <c r="E600" s="203"/>
      <c r="F600" s="203"/>
      <c r="G600" s="203"/>
      <c r="H600" s="203"/>
      <c r="I600" s="203"/>
      <c r="J600" s="203"/>
      <c r="K600" s="203"/>
      <c r="L600" s="203"/>
      <c r="M600" s="203"/>
      <c r="N600" s="203"/>
      <c r="O600" s="203"/>
      <c r="P600" s="203"/>
      <c r="Q600" s="203"/>
      <c r="R600" s="203"/>
      <c r="S600" s="203"/>
      <c r="T600" s="203"/>
      <c r="U600" s="203"/>
      <c r="V600" s="203"/>
      <c r="W600" s="203"/>
      <c r="X600" s="203"/>
      <c r="Y600" s="203"/>
      <c r="Z600" s="203"/>
    </row>
    <row r="601" spans="1:26">
      <c r="A601" s="203"/>
      <c r="B601" s="203"/>
      <c r="C601" s="203"/>
      <c r="D601" s="203"/>
      <c r="E601" s="203"/>
      <c r="F601" s="203"/>
      <c r="G601" s="203"/>
      <c r="H601" s="203"/>
      <c r="I601" s="203"/>
      <c r="J601" s="203"/>
      <c r="K601" s="203"/>
      <c r="L601" s="203"/>
      <c r="M601" s="203"/>
      <c r="N601" s="203"/>
      <c r="O601" s="203"/>
      <c r="P601" s="203"/>
      <c r="Q601" s="203"/>
      <c r="R601" s="203"/>
      <c r="S601" s="203"/>
      <c r="T601" s="203"/>
      <c r="U601" s="203"/>
      <c r="V601" s="203"/>
      <c r="W601" s="203"/>
      <c r="X601" s="203"/>
      <c r="Y601" s="203"/>
      <c r="Z601" s="203"/>
    </row>
    <row r="602" spans="1:26">
      <c r="A602" s="203"/>
      <c r="B602" s="203"/>
      <c r="C602" s="203"/>
      <c r="D602" s="203"/>
      <c r="E602" s="203"/>
      <c r="F602" s="203"/>
      <c r="G602" s="203"/>
      <c r="H602" s="203"/>
      <c r="I602" s="203"/>
      <c r="J602" s="203"/>
      <c r="K602" s="203"/>
      <c r="L602" s="203"/>
      <c r="M602" s="203"/>
      <c r="N602" s="203"/>
      <c r="O602" s="203"/>
      <c r="P602" s="203"/>
      <c r="Q602" s="203"/>
      <c r="R602" s="203"/>
      <c r="S602" s="203"/>
      <c r="T602" s="203"/>
      <c r="U602" s="203"/>
      <c r="V602" s="203"/>
      <c r="W602" s="203"/>
      <c r="X602" s="203"/>
      <c r="Y602" s="203"/>
      <c r="Z602" s="203"/>
    </row>
    <row r="603" spans="1:26">
      <c r="A603" s="203"/>
      <c r="B603" s="203"/>
      <c r="C603" s="203"/>
      <c r="D603" s="203"/>
      <c r="E603" s="203"/>
      <c r="F603" s="203"/>
      <c r="G603" s="203"/>
      <c r="H603" s="203"/>
      <c r="I603" s="203"/>
      <c r="J603" s="203"/>
      <c r="K603" s="203"/>
      <c r="L603" s="203"/>
      <c r="M603" s="203"/>
      <c r="N603" s="203"/>
      <c r="O603" s="203"/>
      <c r="P603" s="203"/>
      <c r="Q603" s="203"/>
      <c r="R603" s="203"/>
      <c r="S603" s="203"/>
      <c r="T603" s="203"/>
      <c r="U603" s="203"/>
      <c r="V603" s="203"/>
      <c r="W603" s="203"/>
      <c r="X603" s="203"/>
      <c r="Y603" s="203"/>
      <c r="Z603" s="203"/>
    </row>
    <row r="604" spans="1:26">
      <c r="A604" s="203"/>
      <c r="B604" s="203"/>
      <c r="C604" s="203"/>
      <c r="D604" s="203"/>
      <c r="E604" s="203"/>
      <c r="F604" s="203"/>
      <c r="G604" s="203"/>
      <c r="H604" s="203"/>
      <c r="I604" s="203"/>
      <c r="J604" s="203"/>
      <c r="K604" s="203"/>
      <c r="L604" s="203"/>
      <c r="M604" s="203"/>
      <c r="N604" s="203"/>
      <c r="O604" s="203"/>
      <c r="P604" s="203"/>
      <c r="Q604" s="203"/>
      <c r="R604" s="203"/>
      <c r="S604" s="203"/>
      <c r="T604" s="203"/>
      <c r="U604" s="203"/>
      <c r="V604" s="203"/>
      <c r="W604" s="203"/>
      <c r="X604" s="203"/>
      <c r="Y604" s="203"/>
      <c r="Z604" s="203"/>
    </row>
    <row r="605" spans="1:26">
      <c r="A605" s="203"/>
      <c r="B605" s="203"/>
      <c r="C605" s="203"/>
      <c r="D605" s="203"/>
      <c r="E605" s="203"/>
      <c r="F605" s="203"/>
      <c r="G605" s="203"/>
      <c r="H605" s="203"/>
      <c r="I605" s="203"/>
      <c r="J605" s="203"/>
      <c r="K605" s="203"/>
      <c r="L605" s="203"/>
      <c r="M605" s="203"/>
      <c r="N605" s="203"/>
      <c r="O605" s="203"/>
      <c r="P605" s="203"/>
      <c r="Q605" s="203"/>
      <c r="R605" s="203"/>
      <c r="S605" s="203"/>
      <c r="T605" s="203"/>
      <c r="U605" s="203"/>
      <c r="V605" s="203"/>
      <c r="W605" s="203"/>
      <c r="X605" s="203"/>
      <c r="Y605" s="203"/>
      <c r="Z605" s="203"/>
    </row>
    <row r="606" spans="1:26">
      <c r="A606" s="203"/>
      <c r="B606" s="203"/>
      <c r="C606" s="203"/>
      <c r="D606" s="203"/>
      <c r="E606" s="203"/>
      <c r="F606" s="203"/>
      <c r="G606" s="203"/>
      <c r="H606" s="203"/>
      <c r="I606" s="203"/>
      <c r="J606" s="203"/>
      <c r="K606" s="203"/>
      <c r="L606" s="203"/>
      <c r="M606" s="203"/>
      <c r="N606" s="203"/>
      <c r="O606" s="203"/>
      <c r="P606" s="203"/>
      <c r="Q606" s="203"/>
      <c r="R606" s="203"/>
      <c r="S606" s="203"/>
      <c r="T606" s="203"/>
      <c r="U606" s="203"/>
      <c r="V606" s="203"/>
      <c r="W606" s="203"/>
      <c r="X606" s="203"/>
      <c r="Y606" s="203"/>
      <c r="Z606" s="203"/>
    </row>
    <row r="607" spans="1:26">
      <c r="A607" s="203"/>
      <c r="B607" s="203"/>
      <c r="C607" s="203"/>
      <c r="D607" s="203"/>
      <c r="E607" s="203"/>
      <c r="F607" s="203"/>
      <c r="G607" s="203"/>
      <c r="H607" s="203"/>
      <c r="I607" s="203"/>
      <c r="J607" s="203"/>
      <c r="K607" s="203"/>
      <c r="L607" s="203"/>
      <c r="M607" s="203"/>
      <c r="N607" s="203"/>
      <c r="O607" s="203"/>
      <c r="P607" s="203"/>
      <c r="Q607" s="203"/>
      <c r="R607" s="203"/>
      <c r="S607" s="203"/>
      <c r="T607" s="203"/>
      <c r="U607" s="203"/>
      <c r="V607" s="203"/>
      <c r="W607" s="203"/>
      <c r="X607" s="203"/>
      <c r="Y607" s="203"/>
      <c r="Z607" s="203"/>
    </row>
    <row r="608" spans="1:26">
      <c r="A608" s="203"/>
      <c r="B608" s="203"/>
      <c r="C608" s="203"/>
      <c r="D608" s="203"/>
      <c r="E608" s="203"/>
      <c r="F608" s="203"/>
      <c r="G608" s="203"/>
      <c r="H608" s="203"/>
      <c r="I608" s="203"/>
      <c r="J608" s="203"/>
      <c r="K608" s="203"/>
      <c r="L608" s="203"/>
      <c r="M608" s="203"/>
      <c r="N608" s="203"/>
      <c r="O608" s="203"/>
      <c r="P608" s="203"/>
      <c r="Q608" s="203"/>
      <c r="R608" s="203"/>
      <c r="S608" s="203"/>
      <c r="T608" s="203"/>
      <c r="U608" s="203"/>
      <c r="V608" s="203"/>
      <c r="W608" s="203"/>
      <c r="X608" s="203"/>
      <c r="Y608" s="203"/>
      <c r="Z608" s="203"/>
    </row>
    <row r="609" spans="1:26">
      <c r="A609" s="203"/>
      <c r="B609" s="203"/>
      <c r="C609" s="203"/>
      <c r="D609" s="203"/>
      <c r="E609" s="203"/>
      <c r="F609" s="203"/>
      <c r="G609" s="203"/>
      <c r="H609" s="203"/>
      <c r="I609" s="203"/>
      <c r="J609" s="203"/>
      <c r="K609" s="203"/>
      <c r="L609" s="203"/>
      <c r="M609" s="203"/>
      <c r="N609" s="203"/>
      <c r="O609" s="203"/>
      <c r="P609" s="203"/>
      <c r="Q609" s="203"/>
      <c r="R609" s="203"/>
      <c r="S609" s="203"/>
      <c r="T609" s="203"/>
      <c r="U609" s="203"/>
      <c r="V609" s="203"/>
      <c r="W609" s="203"/>
      <c r="X609" s="203"/>
      <c r="Y609" s="203"/>
      <c r="Z609" s="203"/>
    </row>
    <row r="610" spans="1:26">
      <c r="A610" s="203"/>
      <c r="B610" s="203"/>
      <c r="C610" s="203"/>
      <c r="D610" s="203"/>
      <c r="E610" s="203"/>
      <c r="F610" s="203"/>
      <c r="G610" s="203"/>
      <c r="H610" s="203"/>
      <c r="I610" s="203"/>
      <c r="J610" s="203"/>
      <c r="K610" s="203"/>
      <c r="L610" s="203"/>
      <c r="M610" s="203"/>
      <c r="N610" s="203"/>
      <c r="O610" s="203"/>
      <c r="P610" s="203"/>
      <c r="Q610" s="203"/>
      <c r="R610" s="203"/>
      <c r="S610" s="203"/>
      <c r="T610" s="203"/>
      <c r="U610" s="203"/>
      <c r="V610" s="203"/>
      <c r="W610" s="203"/>
      <c r="X610" s="203"/>
      <c r="Y610" s="203"/>
      <c r="Z610" s="203"/>
    </row>
    <row r="611" spans="1:26">
      <c r="A611" s="203"/>
      <c r="B611" s="203"/>
      <c r="C611" s="203"/>
      <c r="D611" s="203"/>
      <c r="E611" s="203"/>
      <c r="F611" s="203"/>
      <c r="G611" s="203"/>
      <c r="H611" s="203"/>
      <c r="I611" s="203"/>
      <c r="J611" s="203"/>
      <c r="K611" s="203"/>
      <c r="L611" s="203"/>
      <c r="M611" s="203"/>
      <c r="N611" s="203"/>
      <c r="O611" s="203"/>
      <c r="P611" s="203"/>
      <c r="Q611" s="203"/>
      <c r="R611" s="203"/>
      <c r="S611" s="203"/>
      <c r="T611" s="203"/>
      <c r="U611" s="203"/>
      <c r="V611" s="203"/>
      <c r="W611" s="203"/>
      <c r="X611" s="203"/>
      <c r="Y611" s="203"/>
      <c r="Z611" s="203"/>
    </row>
    <row r="612" spans="1:26">
      <c r="A612" s="203"/>
      <c r="B612" s="203"/>
      <c r="C612" s="203"/>
      <c r="D612" s="203"/>
      <c r="E612" s="203"/>
      <c r="F612" s="203"/>
      <c r="G612" s="203"/>
      <c r="H612" s="203"/>
      <c r="I612" s="203"/>
      <c r="J612" s="203"/>
      <c r="K612" s="203"/>
      <c r="L612" s="203"/>
      <c r="M612" s="203"/>
      <c r="N612" s="203"/>
      <c r="O612" s="203"/>
      <c r="P612" s="203"/>
      <c r="Q612" s="203"/>
      <c r="R612" s="203"/>
      <c r="S612" s="203"/>
      <c r="T612" s="203"/>
      <c r="U612" s="203"/>
      <c r="V612" s="203"/>
      <c r="W612" s="203"/>
      <c r="X612" s="203"/>
      <c r="Y612" s="203"/>
      <c r="Z612" s="203"/>
    </row>
    <row r="613" spans="1:26">
      <c r="A613" s="203"/>
      <c r="B613" s="203"/>
      <c r="C613" s="203"/>
      <c r="D613" s="203"/>
      <c r="E613" s="203"/>
      <c r="F613" s="203"/>
      <c r="G613" s="203"/>
      <c r="H613" s="203"/>
      <c r="I613" s="203"/>
      <c r="J613" s="203"/>
      <c r="K613" s="203"/>
      <c r="L613" s="203"/>
      <c r="M613" s="203"/>
      <c r="N613" s="203"/>
      <c r="O613" s="203"/>
      <c r="P613" s="203"/>
      <c r="Q613" s="203"/>
      <c r="R613" s="203"/>
      <c r="S613" s="203"/>
      <c r="T613" s="203"/>
      <c r="U613" s="203"/>
      <c r="V613" s="203"/>
      <c r="W613" s="203"/>
      <c r="X613" s="203"/>
      <c r="Y613" s="203"/>
      <c r="Z613" s="203"/>
    </row>
    <row r="614" spans="1:26">
      <c r="A614" s="203"/>
      <c r="B614" s="203"/>
      <c r="C614" s="203"/>
      <c r="D614" s="203"/>
      <c r="E614" s="203"/>
      <c r="F614" s="203"/>
      <c r="G614" s="203"/>
      <c r="H614" s="203"/>
      <c r="I614" s="203"/>
      <c r="J614" s="203"/>
      <c r="K614" s="203"/>
      <c r="L614" s="203"/>
      <c r="M614" s="203"/>
      <c r="N614" s="203"/>
      <c r="O614" s="203"/>
      <c r="P614" s="203"/>
      <c r="Q614" s="203"/>
      <c r="R614" s="203"/>
      <c r="S614" s="203"/>
      <c r="T614" s="203"/>
      <c r="U614" s="203"/>
      <c r="V614" s="203"/>
      <c r="W614" s="203"/>
      <c r="X614" s="203"/>
      <c r="Y614" s="203"/>
      <c r="Z614" s="203"/>
    </row>
    <row r="615" spans="1:26">
      <c r="A615" s="203"/>
      <c r="B615" s="203"/>
      <c r="C615" s="203"/>
      <c r="D615" s="203"/>
      <c r="E615" s="203"/>
      <c r="F615" s="203"/>
      <c r="G615" s="203"/>
      <c r="H615" s="203"/>
      <c r="I615" s="203"/>
      <c r="J615" s="203"/>
      <c r="K615" s="203"/>
      <c r="L615" s="203"/>
      <c r="M615" s="203"/>
      <c r="N615" s="203"/>
      <c r="O615" s="203"/>
      <c r="P615" s="203"/>
      <c r="Q615" s="203"/>
      <c r="R615" s="203"/>
      <c r="S615" s="203"/>
      <c r="T615" s="203"/>
      <c r="U615" s="203"/>
      <c r="V615" s="203"/>
      <c r="W615" s="203"/>
      <c r="X615" s="203"/>
      <c r="Y615" s="203"/>
      <c r="Z615" s="203"/>
    </row>
    <row r="616" spans="1:26">
      <c r="A616" s="203"/>
      <c r="B616" s="203"/>
      <c r="C616" s="203"/>
      <c r="D616" s="203"/>
      <c r="E616" s="203"/>
      <c r="F616" s="203"/>
      <c r="G616" s="203"/>
      <c r="H616" s="203"/>
      <c r="I616" s="203"/>
      <c r="J616" s="203"/>
      <c r="K616" s="203"/>
      <c r="L616" s="203"/>
      <c r="M616" s="203"/>
      <c r="N616" s="203"/>
      <c r="O616" s="203"/>
      <c r="P616" s="203"/>
      <c r="Q616" s="203"/>
      <c r="R616" s="203"/>
      <c r="S616" s="203"/>
      <c r="T616" s="203"/>
      <c r="U616" s="203"/>
      <c r="V616" s="203"/>
      <c r="W616" s="203"/>
      <c r="X616" s="203"/>
      <c r="Y616" s="203"/>
      <c r="Z616" s="203"/>
    </row>
    <row r="617" spans="1:26">
      <c r="A617" s="203"/>
      <c r="B617" s="203"/>
      <c r="C617" s="203"/>
      <c r="D617" s="203"/>
      <c r="E617" s="203"/>
      <c r="F617" s="203"/>
      <c r="G617" s="203"/>
      <c r="H617" s="203"/>
      <c r="I617" s="203"/>
      <c r="J617" s="203"/>
      <c r="K617" s="203"/>
      <c r="L617" s="203"/>
      <c r="M617" s="203"/>
      <c r="N617" s="203"/>
      <c r="O617" s="203"/>
      <c r="P617" s="203"/>
      <c r="Q617" s="203"/>
      <c r="R617" s="203"/>
      <c r="S617" s="203"/>
      <c r="T617" s="203"/>
      <c r="U617" s="203"/>
      <c r="V617" s="203"/>
      <c r="W617" s="203"/>
      <c r="X617" s="203"/>
      <c r="Y617" s="203"/>
      <c r="Z617" s="203"/>
    </row>
    <row r="618" spans="1:26">
      <c r="A618" s="203"/>
      <c r="B618" s="203"/>
      <c r="C618" s="203"/>
      <c r="D618" s="203"/>
      <c r="E618" s="203"/>
      <c r="F618" s="203"/>
      <c r="G618" s="203"/>
      <c r="H618" s="203"/>
      <c r="I618" s="203"/>
      <c r="J618" s="203"/>
      <c r="K618" s="203"/>
      <c r="L618" s="203"/>
      <c r="M618" s="203"/>
      <c r="N618" s="203"/>
      <c r="O618" s="203"/>
      <c r="P618" s="203"/>
      <c r="Q618" s="203"/>
      <c r="R618" s="203"/>
      <c r="S618" s="203"/>
      <c r="T618" s="203"/>
      <c r="U618" s="203"/>
      <c r="V618" s="203"/>
      <c r="W618" s="203"/>
      <c r="X618" s="203"/>
      <c r="Y618" s="203"/>
      <c r="Z618" s="203"/>
    </row>
    <row r="619" spans="1:26">
      <c r="A619" s="203"/>
      <c r="B619" s="203"/>
      <c r="C619" s="203"/>
      <c r="D619" s="203"/>
      <c r="E619" s="203"/>
      <c r="F619" s="203"/>
      <c r="G619" s="203"/>
      <c r="H619" s="203"/>
      <c r="I619" s="203"/>
      <c r="J619" s="203"/>
      <c r="K619" s="203"/>
      <c r="L619" s="203"/>
      <c r="M619" s="203"/>
      <c r="N619" s="203"/>
      <c r="O619" s="203"/>
      <c r="P619" s="203"/>
      <c r="Q619" s="203"/>
      <c r="R619" s="203"/>
      <c r="S619" s="203"/>
      <c r="T619" s="203"/>
      <c r="U619" s="203"/>
      <c r="V619" s="203"/>
      <c r="W619" s="203"/>
      <c r="X619" s="203"/>
      <c r="Y619" s="203"/>
      <c r="Z619" s="203"/>
    </row>
    <row r="620" spans="1:26">
      <c r="A620" s="203"/>
      <c r="B620" s="203"/>
      <c r="C620" s="203"/>
      <c r="D620" s="203"/>
      <c r="E620" s="203"/>
      <c r="F620" s="203"/>
      <c r="G620" s="203"/>
      <c r="H620" s="203"/>
      <c r="I620" s="203"/>
      <c r="J620" s="203"/>
      <c r="K620" s="203"/>
      <c r="L620" s="203"/>
      <c r="M620" s="203"/>
      <c r="N620" s="203"/>
      <c r="O620" s="203"/>
      <c r="P620" s="203"/>
      <c r="Q620" s="203"/>
      <c r="R620" s="203"/>
      <c r="S620" s="203"/>
      <c r="T620" s="203"/>
      <c r="U620" s="203"/>
      <c r="V620" s="203"/>
      <c r="W620" s="203"/>
      <c r="X620" s="203"/>
      <c r="Y620" s="203"/>
      <c r="Z620" s="203"/>
    </row>
    <row r="621" spans="1:26">
      <c r="A621" s="203"/>
      <c r="B621" s="203"/>
      <c r="C621" s="203"/>
      <c r="D621" s="203"/>
      <c r="E621" s="203"/>
      <c r="F621" s="203"/>
      <c r="G621" s="203"/>
      <c r="H621" s="203"/>
      <c r="I621" s="203"/>
      <c r="J621" s="203"/>
      <c r="K621" s="203"/>
      <c r="L621" s="203"/>
      <c r="M621" s="203"/>
      <c r="N621" s="203"/>
      <c r="O621" s="203"/>
      <c r="P621" s="203"/>
      <c r="Q621" s="203"/>
      <c r="R621" s="203"/>
      <c r="S621" s="203"/>
      <c r="T621" s="203"/>
      <c r="U621" s="203"/>
      <c r="V621" s="203"/>
      <c r="W621" s="203"/>
      <c r="X621" s="203"/>
      <c r="Y621" s="203"/>
      <c r="Z621" s="203"/>
    </row>
    <row r="622" spans="1:26">
      <c r="A622" s="203"/>
      <c r="B622" s="203"/>
      <c r="C622" s="203"/>
      <c r="D622" s="203"/>
      <c r="E622" s="203"/>
      <c r="F622" s="203"/>
      <c r="G622" s="203"/>
      <c r="H622" s="203"/>
      <c r="I622" s="203"/>
      <c r="J622" s="203"/>
      <c r="K622" s="203"/>
      <c r="L622" s="203"/>
      <c r="M622" s="203"/>
      <c r="N622" s="203"/>
      <c r="O622" s="203"/>
      <c r="P622" s="203"/>
      <c r="Q622" s="203"/>
      <c r="R622" s="203"/>
      <c r="S622" s="203"/>
      <c r="T622" s="203"/>
      <c r="U622" s="203"/>
      <c r="V622" s="203"/>
      <c r="W622" s="203"/>
      <c r="X622" s="203"/>
      <c r="Y622" s="203"/>
      <c r="Z622" s="203"/>
    </row>
    <row r="623" spans="1:26">
      <c r="A623" s="203"/>
      <c r="B623" s="203"/>
      <c r="C623" s="203"/>
      <c r="D623" s="203"/>
      <c r="E623" s="203"/>
      <c r="F623" s="203"/>
      <c r="G623" s="203"/>
      <c r="H623" s="203"/>
      <c r="I623" s="203"/>
      <c r="J623" s="203"/>
      <c r="K623" s="203"/>
      <c r="L623" s="203"/>
      <c r="M623" s="203"/>
      <c r="N623" s="203"/>
      <c r="O623" s="203"/>
      <c r="P623" s="203"/>
      <c r="Q623" s="203"/>
      <c r="R623" s="203"/>
      <c r="S623" s="203"/>
      <c r="T623" s="203"/>
      <c r="U623" s="203"/>
      <c r="V623" s="203"/>
      <c r="W623" s="203"/>
      <c r="X623" s="203"/>
      <c r="Y623" s="203"/>
      <c r="Z623" s="203"/>
    </row>
    <row r="624" spans="1:26">
      <c r="A624" s="203"/>
      <c r="B624" s="203"/>
      <c r="C624" s="203"/>
      <c r="D624" s="203"/>
      <c r="E624" s="203"/>
      <c r="F624" s="203"/>
      <c r="G624" s="203"/>
      <c r="H624" s="203"/>
      <c r="I624" s="203"/>
      <c r="J624" s="203"/>
      <c r="K624" s="203"/>
      <c r="L624" s="203"/>
      <c r="M624" s="203"/>
      <c r="N624" s="203"/>
      <c r="O624" s="203"/>
      <c r="P624" s="203"/>
      <c r="Q624" s="203"/>
      <c r="R624" s="203"/>
      <c r="S624" s="203"/>
      <c r="T624" s="203"/>
      <c r="U624" s="203"/>
      <c r="V624" s="203"/>
      <c r="W624" s="203"/>
      <c r="X624" s="203"/>
      <c r="Y624" s="203"/>
      <c r="Z624" s="203"/>
    </row>
    <row r="625" spans="1:26">
      <c r="A625" s="203"/>
      <c r="B625" s="203"/>
      <c r="C625" s="203"/>
      <c r="D625" s="203"/>
      <c r="E625" s="203"/>
      <c r="F625" s="203"/>
      <c r="G625" s="203"/>
      <c r="H625" s="203"/>
      <c r="I625" s="203"/>
      <c r="J625" s="203"/>
      <c r="K625" s="203"/>
      <c r="L625" s="203"/>
      <c r="M625" s="203"/>
      <c r="N625" s="203"/>
      <c r="O625" s="203"/>
      <c r="P625" s="203"/>
      <c r="Q625" s="203"/>
      <c r="R625" s="203"/>
      <c r="S625" s="203"/>
      <c r="T625" s="203"/>
      <c r="U625" s="203"/>
      <c r="V625" s="203"/>
      <c r="W625" s="203"/>
      <c r="X625" s="203"/>
      <c r="Y625" s="203"/>
      <c r="Z625" s="203"/>
    </row>
    <row r="626" spans="1:26">
      <c r="A626" s="203"/>
      <c r="B626" s="203"/>
      <c r="C626" s="203"/>
      <c r="D626" s="203"/>
      <c r="E626" s="203"/>
      <c r="F626" s="203"/>
      <c r="G626" s="203"/>
      <c r="H626" s="203"/>
      <c r="I626" s="203"/>
      <c r="J626" s="203"/>
      <c r="K626" s="203"/>
      <c r="L626" s="203"/>
      <c r="M626" s="203"/>
      <c r="N626" s="203"/>
      <c r="O626" s="203"/>
      <c r="P626" s="203"/>
      <c r="Q626" s="203"/>
      <c r="R626" s="203"/>
      <c r="S626" s="203"/>
      <c r="T626" s="203"/>
      <c r="U626" s="203"/>
      <c r="V626" s="203"/>
      <c r="W626" s="203"/>
      <c r="X626" s="203"/>
      <c r="Y626" s="203"/>
      <c r="Z626" s="203"/>
    </row>
    <row r="627" spans="1:26">
      <c r="A627" s="203"/>
      <c r="B627" s="203"/>
      <c r="C627" s="203"/>
      <c r="D627" s="203"/>
      <c r="E627" s="203"/>
      <c r="F627" s="203"/>
      <c r="G627" s="203"/>
      <c r="H627" s="203"/>
      <c r="I627" s="203"/>
      <c r="J627" s="203"/>
      <c r="K627" s="203"/>
      <c r="L627" s="203"/>
      <c r="M627" s="203"/>
      <c r="N627" s="203"/>
      <c r="O627" s="203"/>
      <c r="P627" s="203"/>
      <c r="Q627" s="203"/>
      <c r="R627" s="203"/>
      <c r="S627" s="203"/>
      <c r="T627" s="203"/>
      <c r="U627" s="203"/>
      <c r="V627" s="203"/>
      <c r="W627" s="203"/>
      <c r="X627" s="203"/>
      <c r="Y627" s="203"/>
      <c r="Z627" s="203"/>
    </row>
    <row r="628" spans="1:26">
      <c r="A628" s="203"/>
      <c r="B628" s="203"/>
      <c r="C628" s="203"/>
      <c r="D628" s="203"/>
      <c r="E628" s="203"/>
      <c r="F628" s="203"/>
      <c r="G628" s="203"/>
      <c r="H628" s="203"/>
      <c r="I628" s="203"/>
      <c r="J628" s="203"/>
      <c r="K628" s="203"/>
      <c r="L628" s="203"/>
      <c r="M628" s="203"/>
      <c r="N628" s="203"/>
      <c r="O628" s="203"/>
      <c r="P628" s="203"/>
      <c r="Q628" s="203"/>
      <c r="R628" s="203"/>
      <c r="S628" s="203"/>
      <c r="T628" s="203"/>
      <c r="U628" s="203"/>
      <c r="V628" s="203"/>
      <c r="W628" s="203"/>
      <c r="X628" s="203"/>
      <c r="Y628" s="203"/>
      <c r="Z628" s="203"/>
    </row>
    <row r="629" spans="1:26">
      <c r="A629" s="203"/>
      <c r="B629" s="203"/>
      <c r="C629" s="203"/>
      <c r="D629" s="203"/>
      <c r="E629" s="203"/>
      <c r="F629" s="203"/>
      <c r="G629" s="203"/>
      <c r="H629" s="203"/>
      <c r="I629" s="203"/>
      <c r="J629" s="203"/>
      <c r="K629" s="203"/>
      <c r="L629" s="203"/>
      <c r="M629" s="203"/>
      <c r="N629" s="203"/>
      <c r="O629" s="203"/>
      <c r="P629" s="203"/>
      <c r="Q629" s="203"/>
      <c r="R629" s="203"/>
      <c r="S629" s="203"/>
      <c r="T629" s="203"/>
      <c r="U629" s="203"/>
      <c r="V629" s="203"/>
      <c r="W629" s="203"/>
      <c r="X629" s="203"/>
      <c r="Y629" s="203"/>
      <c r="Z629" s="203"/>
    </row>
    <row r="630" spans="1:26">
      <c r="A630" s="203"/>
      <c r="B630" s="203"/>
      <c r="C630" s="203"/>
      <c r="D630" s="203"/>
      <c r="E630" s="203"/>
      <c r="F630" s="203"/>
      <c r="G630" s="203"/>
      <c r="H630" s="203"/>
      <c r="I630" s="203"/>
      <c r="J630" s="203"/>
      <c r="K630" s="203"/>
      <c r="L630" s="203"/>
      <c r="M630" s="203"/>
      <c r="N630" s="203"/>
      <c r="O630" s="203"/>
      <c r="P630" s="203"/>
      <c r="Q630" s="203"/>
      <c r="R630" s="203"/>
      <c r="S630" s="203"/>
      <c r="T630" s="203"/>
      <c r="U630" s="203"/>
      <c r="V630" s="203"/>
      <c r="W630" s="203"/>
      <c r="X630" s="203"/>
      <c r="Y630" s="203"/>
      <c r="Z630" s="203"/>
    </row>
    <row r="631" spans="1:26">
      <c r="A631" s="203"/>
      <c r="B631" s="203"/>
      <c r="C631" s="203"/>
      <c r="D631" s="203"/>
      <c r="E631" s="203"/>
      <c r="F631" s="203"/>
      <c r="G631" s="203"/>
      <c r="H631" s="203"/>
      <c r="I631" s="203"/>
      <c r="J631" s="203"/>
      <c r="K631" s="203"/>
      <c r="L631" s="203"/>
      <c r="M631" s="203"/>
      <c r="N631" s="203"/>
      <c r="O631" s="203"/>
      <c r="P631" s="203"/>
      <c r="Q631" s="203"/>
      <c r="R631" s="203"/>
      <c r="S631" s="203"/>
      <c r="T631" s="203"/>
      <c r="U631" s="203"/>
      <c r="V631" s="203"/>
      <c r="W631" s="203"/>
      <c r="X631" s="203"/>
      <c r="Y631" s="203"/>
      <c r="Z631" s="203"/>
    </row>
    <row r="632" spans="1:26">
      <c r="A632" s="203"/>
      <c r="B632" s="203"/>
      <c r="C632" s="203"/>
      <c r="D632" s="203"/>
      <c r="E632" s="203"/>
      <c r="F632" s="203"/>
      <c r="G632" s="203"/>
      <c r="H632" s="203"/>
      <c r="I632" s="203"/>
      <c r="J632" s="203"/>
      <c r="K632" s="203"/>
      <c r="L632" s="203"/>
      <c r="M632" s="203"/>
      <c r="N632" s="203"/>
      <c r="O632" s="203"/>
      <c r="P632" s="203"/>
      <c r="Q632" s="203"/>
      <c r="R632" s="203"/>
      <c r="S632" s="203"/>
      <c r="T632" s="203"/>
      <c r="U632" s="203"/>
      <c r="V632" s="203"/>
      <c r="W632" s="203"/>
      <c r="X632" s="203"/>
      <c r="Y632" s="203"/>
      <c r="Z632" s="203"/>
    </row>
    <row r="633" spans="1:26">
      <c r="A633" s="203"/>
      <c r="B633" s="203"/>
      <c r="C633" s="203"/>
      <c r="D633" s="203"/>
      <c r="E633" s="203"/>
      <c r="F633" s="203"/>
      <c r="G633" s="203"/>
      <c r="H633" s="203"/>
      <c r="I633" s="203"/>
      <c r="J633" s="203"/>
      <c r="K633" s="203"/>
      <c r="L633" s="203"/>
      <c r="M633" s="203"/>
      <c r="N633" s="203"/>
      <c r="O633" s="203"/>
      <c r="P633" s="203"/>
      <c r="Q633" s="203"/>
      <c r="R633" s="203"/>
      <c r="S633" s="203"/>
      <c r="T633" s="203"/>
      <c r="U633" s="203"/>
      <c r="V633" s="203"/>
      <c r="W633" s="203"/>
      <c r="X633" s="203"/>
      <c r="Y633" s="203"/>
      <c r="Z633" s="203"/>
    </row>
    <row r="634" spans="1:26">
      <c r="A634" s="203"/>
      <c r="B634" s="203"/>
      <c r="C634" s="203"/>
      <c r="D634" s="203"/>
      <c r="E634" s="203"/>
      <c r="F634" s="203"/>
      <c r="G634" s="203"/>
      <c r="H634" s="203"/>
      <c r="I634" s="203"/>
      <c r="J634" s="203"/>
      <c r="K634" s="203"/>
      <c r="L634" s="203"/>
      <c r="M634" s="203"/>
      <c r="N634" s="203"/>
      <c r="O634" s="203"/>
      <c r="P634" s="203"/>
      <c r="Q634" s="203"/>
      <c r="R634" s="203"/>
      <c r="S634" s="203"/>
      <c r="T634" s="203"/>
      <c r="U634" s="203"/>
      <c r="V634" s="203"/>
      <c r="W634" s="203"/>
      <c r="X634" s="203"/>
      <c r="Y634" s="203"/>
      <c r="Z634" s="203"/>
    </row>
    <row r="635" spans="1:26">
      <c r="A635" s="203"/>
      <c r="B635" s="203"/>
      <c r="C635" s="203"/>
      <c r="D635" s="203"/>
      <c r="E635" s="203"/>
      <c r="F635" s="203"/>
      <c r="G635" s="203"/>
      <c r="H635" s="203"/>
      <c r="I635" s="203"/>
      <c r="J635" s="203"/>
      <c r="K635" s="203"/>
      <c r="L635" s="203"/>
      <c r="M635" s="203"/>
      <c r="N635" s="203"/>
      <c r="O635" s="203"/>
      <c r="P635" s="203"/>
      <c r="Q635" s="203"/>
      <c r="R635" s="203"/>
      <c r="S635" s="203"/>
      <c r="T635" s="203"/>
      <c r="U635" s="203"/>
      <c r="V635" s="203"/>
      <c r="W635" s="203"/>
      <c r="X635" s="203"/>
      <c r="Y635" s="203"/>
      <c r="Z635" s="203"/>
    </row>
    <row r="636" spans="1:26">
      <c r="A636" s="203"/>
      <c r="B636" s="203"/>
      <c r="C636" s="203"/>
      <c r="D636" s="203"/>
      <c r="E636" s="203"/>
      <c r="F636" s="203"/>
      <c r="G636" s="203"/>
      <c r="H636" s="203"/>
      <c r="I636" s="203"/>
      <c r="J636" s="203"/>
      <c r="K636" s="203"/>
      <c r="L636" s="203"/>
      <c r="M636" s="203"/>
      <c r="N636" s="203"/>
      <c r="O636" s="203"/>
      <c r="P636" s="203"/>
      <c r="Q636" s="203"/>
      <c r="R636" s="203"/>
      <c r="S636" s="203"/>
      <c r="T636" s="203"/>
      <c r="U636" s="203"/>
      <c r="V636" s="203"/>
      <c r="W636" s="203"/>
      <c r="X636" s="203"/>
      <c r="Y636" s="203"/>
      <c r="Z636" s="203"/>
    </row>
    <row r="637" spans="1:26">
      <c r="A637" s="203"/>
      <c r="B637" s="203"/>
      <c r="C637" s="203"/>
      <c r="D637" s="203"/>
      <c r="E637" s="203"/>
      <c r="F637" s="203"/>
      <c r="G637" s="203"/>
      <c r="H637" s="203"/>
      <c r="I637" s="203"/>
      <c r="J637" s="203"/>
      <c r="K637" s="203"/>
      <c r="L637" s="203"/>
      <c r="M637" s="203"/>
      <c r="N637" s="203"/>
      <c r="O637" s="203"/>
      <c r="P637" s="203"/>
      <c r="Q637" s="203"/>
      <c r="R637" s="203"/>
      <c r="S637" s="203"/>
      <c r="T637" s="203"/>
      <c r="U637" s="203"/>
      <c r="V637" s="203"/>
      <c r="W637" s="203"/>
      <c r="X637" s="203"/>
      <c r="Y637" s="203"/>
      <c r="Z637" s="203"/>
    </row>
    <row r="638" spans="1:26">
      <c r="A638" s="203"/>
      <c r="B638" s="203"/>
      <c r="C638" s="203"/>
      <c r="D638" s="203"/>
      <c r="E638" s="203"/>
      <c r="F638" s="203"/>
      <c r="G638" s="203"/>
      <c r="H638" s="203"/>
      <c r="I638" s="203"/>
      <c r="J638" s="203"/>
      <c r="K638" s="203"/>
      <c r="L638" s="203"/>
      <c r="M638" s="203"/>
      <c r="N638" s="203"/>
      <c r="O638" s="203"/>
      <c r="P638" s="203"/>
      <c r="Q638" s="203"/>
      <c r="R638" s="203"/>
      <c r="S638" s="203"/>
      <c r="T638" s="203"/>
      <c r="U638" s="203"/>
      <c r="V638" s="203"/>
      <c r="W638" s="203"/>
      <c r="X638" s="203"/>
      <c r="Y638" s="203"/>
      <c r="Z638" s="203"/>
    </row>
    <row r="639" spans="1:26">
      <c r="A639" s="203"/>
      <c r="B639" s="203"/>
      <c r="C639" s="203"/>
      <c r="D639" s="203"/>
      <c r="E639" s="203"/>
      <c r="F639" s="203"/>
      <c r="G639" s="203"/>
      <c r="H639" s="203"/>
      <c r="I639" s="203"/>
      <c r="J639" s="203"/>
      <c r="K639" s="203"/>
      <c r="L639" s="203"/>
      <c r="M639" s="203"/>
      <c r="N639" s="203"/>
      <c r="O639" s="203"/>
      <c r="P639" s="203"/>
      <c r="Q639" s="203"/>
      <c r="R639" s="203"/>
      <c r="S639" s="203"/>
      <c r="T639" s="203"/>
      <c r="U639" s="203"/>
      <c r="V639" s="203"/>
      <c r="W639" s="203"/>
      <c r="X639" s="203"/>
      <c r="Y639" s="203"/>
      <c r="Z639" s="203"/>
    </row>
    <row r="640" spans="1:26">
      <c r="A640" s="203"/>
      <c r="B640" s="203"/>
      <c r="C640" s="203"/>
      <c r="D640" s="203"/>
      <c r="E640" s="203"/>
      <c r="F640" s="203"/>
      <c r="G640" s="203"/>
      <c r="H640" s="203"/>
      <c r="I640" s="203"/>
      <c r="J640" s="203"/>
      <c r="K640" s="203"/>
      <c r="L640" s="203"/>
      <c r="M640" s="203"/>
      <c r="N640" s="203"/>
      <c r="O640" s="203"/>
      <c r="P640" s="203"/>
      <c r="Q640" s="203"/>
      <c r="R640" s="203"/>
      <c r="S640" s="203"/>
      <c r="T640" s="203"/>
      <c r="U640" s="203"/>
      <c r="V640" s="203"/>
      <c r="W640" s="203"/>
      <c r="X640" s="203"/>
      <c r="Y640" s="203"/>
      <c r="Z640" s="203"/>
    </row>
    <row r="641" spans="1:26">
      <c r="A641" s="203"/>
      <c r="B641" s="203"/>
      <c r="C641" s="203"/>
      <c r="D641" s="203"/>
      <c r="E641" s="203"/>
      <c r="F641" s="203"/>
      <c r="G641" s="203"/>
      <c r="H641" s="203"/>
      <c r="I641" s="203"/>
      <c r="J641" s="203"/>
      <c r="K641" s="203"/>
      <c r="L641" s="203"/>
      <c r="M641" s="203"/>
      <c r="N641" s="203"/>
      <c r="O641" s="203"/>
      <c r="P641" s="203"/>
      <c r="Q641" s="203"/>
      <c r="R641" s="203"/>
      <c r="S641" s="203"/>
      <c r="T641" s="203"/>
      <c r="U641" s="203"/>
      <c r="V641" s="203"/>
      <c r="W641" s="203"/>
      <c r="X641" s="203"/>
      <c r="Y641" s="203"/>
      <c r="Z641" s="203"/>
    </row>
    <row r="642" spans="1:26">
      <c r="A642" s="203"/>
      <c r="B642" s="203"/>
      <c r="C642" s="203"/>
      <c r="D642" s="203"/>
      <c r="E642" s="203"/>
      <c r="F642" s="203"/>
      <c r="G642" s="203"/>
      <c r="H642" s="203"/>
      <c r="I642" s="203"/>
      <c r="J642" s="203"/>
      <c r="K642" s="203"/>
      <c r="L642" s="203"/>
      <c r="M642" s="203"/>
      <c r="N642" s="203"/>
      <c r="O642" s="203"/>
      <c r="P642" s="203"/>
      <c r="Q642" s="203"/>
      <c r="R642" s="203"/>
      <c r="S642" s="203"/>
      <c r="T642" s="203"/>
      <c r="U642" s="203"/>
      <c r="V642" s="203"/>
      <c r="W642" s="203"/>
      <c r="X642" s="203"/>
      <c r="Y642" s="203"/>
      <c r="Z642" s="203"/>
    </row>
    <row r="643" spans="1:26">
      <c r="A643" s="203"/>
      <c r="B643" s="203"/>
      <c r="C643" s="203"/>
      <c r="D643" s="203"/>
      <c r="E643" s="203"/>
      <c r="F643" s="203"/>
      <c r="G643" s="203"/>
      <c r="H643" s="203"/>
      <c r="I643" s="203"/>
      <c r="J643" s="203"/>
      <c r="K643" s="203"/>
      <c r="L643" s="203"/>
      <c r="M643" s="203"/>
      <c r="N643" s="203"/>
      <c r="O643" s="203"/>
      <c r="P643" s="203"/>
      <c r="Q643" s="203"/>
      <c r="R643" s="203"/>
      <c r="S643" s="203"/>
      <c r="T643" s="203"/>
      <c r="U643" s="203"/>
      <c r="V643" s="203"/>
      <c r="W643" s="203"/>
      <c r="X643" s="203"/>
      <c r="Y643" s="203"/>
      <c r="Z643" s="203"/>
    </row>
    <row r="644" spans="1:26">
      <c r="A644" s="203"/>
      <c r="B644" s="203"/>
      <c r="C644" s="203"/>
      <c r="D644" s="203"/>
      <c r="E644" s="203"/>
      <c r="F644" s="203"/>
      <c r="G644" s="203"/>
      <c r="H644" s="203"/>
      <c r="I644" s="203"/>
      <c r="J644" s="203"/>
      <c r="K644" s="203"/>
      <c r="L644" s="203"/>
      <c r="M644" s="203"/>
      <c r="N644" s="203"/>
      <c r="O644" s="203"/>
      <c r="P644" s="203"/>
      <c r="Q644" s="203"/>
      <c r="R644" s="203"/>
      <c r="S644" s="203"/>
      <c r="T644" s="203"/>
      <c r="U644" s="203"/>
      <c r="V644" s="203"/>
      <c r="W644" s="203"/>
      <c r="X644" s="203"/>
      <c r="Y644" s="203"/>
      <c r="Z644" s="203"/>
    </row>
    <row r="645" spans="1:26">
      <c r="A645" s="203"/>
      <c r="B645" s="203"/>
      <c r="C645" s="203"/>
      <c r="D645" s="203"/>
      <c r="E645" s="203"/>
      <c r="F645" s="203"/>
      <c r="G645" s="203"/>
      <c r="H645" s="203"/>
      <c r="I645" s="203"/>
      <c r="J645" s="203"/>
      <c r="K645" s="203"/>
      <c r="L645" s="203"/>
      <c r="M645" s="203"/>
      <c r="N645" s="203"/>
      <c r="O645" s="203"/>
      <c r="P645" s="203"/>
      <c r="Q645" s="203"/>
      <c r="R645" s="203"/>
      <c r="S645" s="203"/>
      <c r="T645" s="203"/>
      <c r="U645" s="203"/>
      <c r="V645" s="203"/>
      <c r="W645" s="203"/>
      <c r="X645" s="203"/>
      <c r="Y645" s="203"/>
      <c r="Z645" s="203"/>
    </row>
    <row r="646" spans="1:26">
      <c r="A646" s="203"/>
      <c r="B646" s="203"/>
      <c r="C646" s="203"/>
      <c r="D646" s="203"/>
      <c r="E646" s="203"/>
      <c r="F646" s="203"/>
      <c r="G646" s="203"/>
      <c r="H646" s="203"/>
      <c r="I646" s="203"/>
      <c r="J646" s="203"/>
      <c r="K646" s="203"/>
      <c r="L646" s="203"/>
      <c r="M646" s="203"/>
      <c r="N646" s="203"/>
      <c r="O646" s="203"/>
      <c r="P646" s="203"/>
      <c r="Q646" s="203"/>
      <c r="R646" s="203"/>
      <c r="S646" s="203"/>
      <c r="T646" s="203"/>
      <c r="U646" s="203"/>
      <c r="V646" s="203"/>
      <c r="W646" s="203"/>
      <c r="X646" s="203"/>
      <c r="Y646" s="203"/>
      <c r="Z646" s="203"/>
    </row>
    <row r="647" spans="1:26">
      <c r="A647" s="203"/>
      <c r="B647" s="203"/>
      <c r="C647" s="203"/>
      <c r="D647" s="203"/>
      <c r="E647" s="203"/>
      <c r="F647" s="203"/>
      <c r="G647" s="203"/>
      <c r="H647" s="203"/>
      <c r="I647" s="203"/>
      <c r="J647" s="203"/>
      <c r="K647" s="203"/>
      <c r="L647" s="203"/>
      <c r="M647" s="203"/>
      <c r="N647" s="203"/>
      <c r="O647" s="203"/>
      <c r="P647" s="203"/>
      <c r="Q647" s="203"/>
      <c r="R647" s="203"/>
      <c r="S647" s="203"/>
      <c r="T647" s="203"/>
      <c r="U647" s="203"/>
      <c r="V647" s="203"/>
      <c r="W647" s="203"/>
      <c r="X647" s="203"/>
      <c r="Y647" s="203"/>
      <c r="Z647" s="203"/>
    </row>
    <row r="648" spans="1:26">
      <c r="A648" s="203"/>
      <c r="B648" s="203"/>
      <c r="C648" s="203"/>
      <c r="D648" s="203"/>
      <c r="E648" s="203"/>
      <c r="F648" s="203"/>
      <c r="G648" s="203"/>
      <c r="H648" s="203"/>
      <c r="I648" s="203"/>
      <c r="J648" s="203"/>
      <c r="K648" s="203"/>
      <c r="L648" s="203"/>
      <c r="M648" s="203"/>
      <c r="N648" s="203"/>
      <c r="O648" s="203"/>
      <c r="P648" s="203"/>
      <c r="Q648" s="203"/>
      <c r="R648" s="203"/>
      <c r="S648" s="203"/>
      <c r="T648" s="203"/>
      <c r="U648" s="203"/>
      <c r="V648" s="203"/>
      <c r="W648" s="203"/>
      <c r="X648" s="203"/>
      <c r="Y648" s="203"/>
      <c r="Z648" s="203"/>
    </row>
    <row r="649" spans="1:26">
      <c r="A649" s="203"/>
      <c r="B649" s="203"/>
      <c r="C649" s="203"/>
      <c r="D649" s="203"/>
      <c r="E649" s="203"/>
      <c r="F649" s="203"/>
      <c r="G649" s="203"/>
      <c r="H649" s="203"/>
      <c r="I649" s="203"/>
      <c r="J649" s="203"/>
      <c r="K649" s="203"/>
      <c r="L649" s="203"/>
      <c r="M649" s="203"/>
      <c r="N649" s="203"/>
      <c r="O649" s="203"/>
      <c r="P649" s="203"/>
      <c r="Q649" s="203"/>
      <c r="R649" s="203"/>
      <c r="S649" s="203"/>
      <c r="T649" s="203"/>
      <c r="U649" s="203"/>
      <c r="V649" s="203"/>
      <c r="W649" s="203"/>
      <c r="X649" s="203"/>
      <c r="Y649" s="203"/>
      <c r="Z649" s="203"/>
    </row>
    <row r="650" spans="1:26">
      <c r="A650" s="203"/>
      <c r="B650" s="203"/>
      <c r="C650" s="203"/>
      <c r="D650" s="203"/>
      <c r="E650" s="203"/>
      <c r="F650" s="203"/>
      <c r="G650" s="203"/>
      <c r="H650" s="203"/>
      <c r="I650" s="203"/>
      <c r="J650" s="203"/>
      <c r="K650" s="203"/>
      <c r="L650" s="203"/>
      <c r="M650" s="203"/>
      <c r="N650" s="203"/>
      <c r="O650" s="203"/>
      <c r="P650" s="203"/>
      <c r="Q650" s="203"/>
      <c r="R650" s="203"/>
      <c r="S650" s="203"/>
      <c r="T650" s="203"/>
      <c r="U650" s="203"/>
      <c r="V650" s="203"/>
      <c r="W650" s="203"/>
      <c r="X650" s="203"/>
      <c r="Y650" s="203"/>
      <c r="Z650" s="203"/>
    </row>
    <row r="651" spans="1:26">
      <c r="A651" s="203"/>
      <c r="B651" s="203"/>
      <c r="C651" s="203"/>
      <c r="D651" s="203"/>
      <c r="E651" s="203"/>
      <c r="F651" s="203"/>
      <c r="G651" s="203"/>
      <c r="H651" s="203"/>
      <c r="I651" s="203"/>
      <c r="J651" s="203"/>
      <c r="K651" s="203"/>
      <c r="L651" s="203"/>
      <c r="M651" s="203"/>
      <c r="N651" s="203"/>
      <c r="O651" s="203"/>
      <c r="P651" s="203"/>
      <c r="Q651" s="203"/>
      <c r="R651" s="203"/>
      <c r="S651" s="203"/>
      <c r="T651" s="203"/>
      <c r="U651" s="203"/>
      <c r="V651" s="203"/>
      <c r="W651" s="203"/>
      <c r="X651" s="203"/>
      <c r="Y651" s="203"/>
      <c r="Z651" s="203"/>
    </row>
    <row r="652" spans="1:26">
      <c r="A652" s="203"/>
      <c r="B652" s="203"/>
      <c r="C652" s="203"/>
      <c r="D652" s="203"/>
      <c r="E652" s="203"/>
      <c r="F652" s="203"/>
      <c r="G652" s="203"/>
      <c r="H652" s="203"/>
      <c r="I652" s="203"/>
      <c r="J652" s="203"/>
      <c r="K652" s="203"/>
      <c r="L652" s="203"/>
      <c r="M652" s="203"/>
      <c r="N652" s="203"/>
      <c r="O652" s="203"/>
      <c r="P652" s="203"/>
      <c r="Q652" s="203"/>
      <c r="R652" s="203"/>
      <c r="S652" s="203"/>
      <c r="T652" s="203"/>
      <c r="U652" s="203"/>
      <c r="V652" s="203"/>
      <c r="W652" s="203"/>
      <c r="X652" s="203"/>
      <c r="Y652" s="203"/>
      <c r="Z652" s="203"/>
    </row>
    <row r="653" spans="1:26">
      <c r="A653" s="203"/>
      <c r="B653" s="203"/>
      <c r="C653" s="203"/>
      <c r="D653" s="203"/>
      <c r="E653" s="203"/>
      <c r="F653" s="203"/>
      <c r="G653" s="203"/>
      <c r="H653" s="203"/>
      <c r="I653" s="203"/>
      <c r="J653" s="203"/>
      <c r="K653" s="203"/>
      <c r="L653" s="203"/>
      <c r="M653" s="203"/>
      <c r="N653" s="203"/>
      <c r="O653" s="203"/>
      <c r="P653" s="203"/>
      <c r="Q653" s="203"/>
      <c r="R653" s="203"/>
      <c r="S653" s="203"/>
      <c r="T653" s="203"/>
      <c r="U653" s="203"/>
      <c r="V653" s="203"/>
      <c r="W653" s="203"/>
      <c r="X653" s="203"/>
      <c r="Y653" s="203"/>
      <c r="Z653" s="203"/>
    </row>
    <row r="654" spans="1:26">
      <c r="A654" s="203"/>
      <c r="B654" s="203"/>
      <c r="C654" s="203"/>
      <c r="D654" s="203"/>
      <c r="E654" s="203"/>
      <c r="F654" s="203"/>
      <c r="G654" s="203"/>
      <c r="H654" s="203"/>
      <c r="I654" s="203"/>
      <c r="J654" s="203"/>
      <c r="K654" s="203"/>
      <c r="L654" s="203"/>
      <c r="M654" s="203"/>
      <c r="N654" s="203"/>
      <c r="O654" s="203"/>
      <c r="P654" s="203"/>
      <c r="Q654" s="203"/>
      <c r="R654" s="203"/>
      <c r="S654" s="203"/>
      <c r="T654" s="203"/>
      <c r="U654" s="203"/>
      <c r="V654" s="203"/>
      <c r="W654" s="203"/>
      <c r="X654" s="203"/>
      <c r="Y654" s="203"/>
      <c r="Z654" s="203"/>
    </row>
    <row r="655" spans="1:26">
      <c r="A655" s="203"/>
      <c r="B655" s="203"/>
      <c r="C655" s="203"/>
      <c r="D655" s="203"/>
      <c r="E655" s="203"/>
      <c r="F655" s="203"/>
      <c r="G655" s="203"/>
      <c r="H655" s="203"/>
      <c r="I655" s="203"/>
      <c r="J655" s="203"/>
      <c r="K655" s="203"/>
      <c r="L655" s="203"/>
      <c r="M655" s="203"/>
      <c r="N655" s="203"/>
      <c r="O655" s="203"/>
      <c r="P655" s="203"/>
      <c r="Q655" s="203"/>
      <c r="R655" s="203"/>
      <c r="S655" s="203"/>
      <c r="T655" s="203"/>
      <c r="U655" s="203"/>
      <c r="V655" s="203"/>
      <c r="W655" s="203"/>
      <c r="X655" s="203"/>
      <c r="Y655" s="203"/>
      <c r="Z655" s="203"/>
    </row>
    <row r="656" spans="1:26">
      <c r="A656" s="203"/>
      <c r="B656" s="203"/>
      <c r="C656" s="203"/>
      <c r="D656" s="203"/>
      <c r="E656" s="203"/>
      <c r="F656" s="203"/>
      <c r="G656" s="203"/>
      <c r="H656" s="203"/>
      <c r="I656" s="203"/>
      <c r="J656" s="203"/>
      <c r="K656" s="203"/>
      <c r="L656" s="203"/>
      <c r="M656" s="203"/>
      <c r="N656" s="203"/>
      <c r="O656" s="203"/>
      <c r="P656" s="203"/>
      <c r="Q656" s="203"/>
      <c r="R656" s="203"/>
      <c r="S656" s="203"/>
      <c r="T656" s="203"/>
      <c r="U656" s="203"/>
      <c r="V656" s="203"/>
      <c r="W656" s="203"/>
      <c r="X656" s="203"/>
      <c r="Y656" s="203"/>
      <c r="Z656" s="203"/>
    </row>
    <row r="657" spans="1:26">
      <c r="A657" s="203"/>
      <c r="B657" s="203"/>
      <c r="C657" s="203"/>
      <c r="D657" s="203"/>
      <c r="E657" s="203"/>
      <c r="F657" s="203"/>
      <c r="G657" s="203"/>
      <c r="H657" s="203"/>
      <c r="I657" s="203"/>
      <c r="J657" s="203"/>
      <c r="K657" s="203"/>
      <c r="L657" s="203"/>
      <c r="M657" s="203"/>
      <c r="N657" s="203"/>
      <c r="O657" s="203"/>
      <c r="P657" s="203"/>
      <c r="Q657" s="203"/>
      <c r="R657" s="203"/>
      <c r="S657" s="203"/>
      <c r="T657" s="203"/>
      <c r="U657" s="203"/>
      <c r="V657" s="203"/>
      <c r="W657" s="203"/>
      <c r="X657" s="203"/>
      <c r="Y657" s="203"/>
      <c r="Z657" s="203"/>
    </row>
    <row r="658" spans="1:26">
      <c r="A658" s="203"/>
      <c r="B658" s="203"/>
      <c r="C658" s="203"/>
      <c r="D658" s="203"/>
      <c r="E658" s="203"/>
      <c r="F658" s="203"/>
      <c r="G658" s="203"/>
      <c r="H658" s="203"/>
      <c r="I658" s="203"/>
      <c r="J658" s="203"/>
      <c r="K658" s="203"/>
      <c r="L658" s="203"/>
      <c r="M658" s="203"/>
      <c r="N658" s="203"/>
      <c r="O658" s="203"/>
      <c r="P658" s="203"/>
      <c r="Q658" s="203"/>
      <c r="R658" s="203"/>
      <c r="S658" s="203"/>
      <c r="T658" s="203"/>
      <c r="U658" s="203"/>
      <c r="V658" s="203"/>
      <c r="W658" s="203"/>
      <c r="X658" s="203"/>
      <c r="Y658" s="203"/>
      <c r="Z658" s="203"/>
    </row>
    <row r="659" spans="1:26">
      <c r="A659" s="203"/>
      <c r="B659" s="203"/>
      <c r="C659" s="203"/>
      <c r="D659" s="203"/>
      <c r="E659" s="203"/>
      <c r="F659" s="203"/>
      <c r="G659" s="203"/>
      <c r="H659" s="203"/>
      <c r="I659" s="203"/>
      <c r="J659" s="203"/>
      <c r="K659" s="203"/>
      <c r="L659" s="203"/>
      <c r="M659" s="203"/>
      <c r="N659" s="203"/>
      <c r="O659" s="203"/>
      <c r="P659" s="203"/>
      <c r="Q659" s="203"/>
      <c r="R659" s="203"/>
      <c r="S659" s="203"/>
      <c r="T659" s="203"/>
      <c r="U659" s="203"/>
      <c r="V659" s="203"/>
      <c r="W659" s="203"/>
      <c r="X659" s="203"/>
      <c r="Y659" s="203"/>
      <c r="Z659" s="203"/>
    </row>
    <row r="660" spans="1:26">
      <c r="A660" s="203"/>
      <c r="B660" s="203"/>
      <c r="C660" s="203"/>
      <c r="D660" s="203"/>
      <c r="E660" s="203"/>
      <c r="F660" s="203"/>
      <c r="G660" s="203"/>
      <c r="H660" s="203"/>
      <c r="I660" s="203"/>
      <c r="J660" s="203"/>
      <c r="K660" s="203"/>
      <c r="L660" s="203"/>
      <c r="M660" s="203"/>
      <c r="N660" s="203"/>
      <c r="O660" s="203"/>
      <c r="P660" s="203"/>
      <c r="Q660" s="203"/>
      <c r="R660" s="203"/>
      <c r="S660" s="203"/>
      <c r="T660" s="203"/>
      <c r="U660" s="203"/>
      <c r="V660" s="203"/>
      <c r="W660" s="203"/>
      <c r="X660" s="203"/>
      <c r="Y660" s="203"/>
      <c r="Z660" s="203"/>
    </row>
    <row r="661" spans="1:26">
      <c r="A661" s="203"/>
      <c r="B661" s="203"/>
      <c r="C661" s="203"/>
      <c r="D661" s="203"/>
      <c r="E661" s="203"/>
      <c r="F661" s="203"/>
      <c r="G661" s="203"/>
      <c r="H661" s="203"/>
      <c r="I661" s="203"/>
      <c r="J661" s="203"/>
      <c r="K661" s="203"/>
      <c r="L661" s="203"/>
      <c r="M661" s="203"/>
      <c r="N661" s="203"/>
      <c r="O661" s="203"/>
      <c r="P661" s="203"/>
      <c r="Q661" s="203"/>
      <c r="R661" s="203"/>
      <c r="S661" s="203"/>
      <c r="T661" s="203"/>
      <c r="U661" s="203"/>
      <c r="V661" s="203"/>
      <c r="W661" s="203"/>
      <c r="X661" s="203"/>
      <c r="Y661" s="203"/>
      <c r="Z661" s="203"/>
    </row>
    <row r="662" spans="1:26">
      <c r="A662" s="203"/>
      <c r="B662" s="203"/>
      <c r="C662" s="203"/>
      <c r="D662" s="203"/>
      <c r="E662" s="203"/>
      <c r="F662" s="203"/>
      <c r="G662" s="203"/>
      <c r="H662" s="203"/>
      <c r="I662" s="203"/>
      <c r="J662" s="203"/>
      <c r="K662" s="203"/>
      <c r="L662" s="203"/>
      <c r="M662" s="203"/>
      <c r="N662" s="203"/>
      <c r="O662" s="203"/>
      <c r="P662" s="203"/>
      <c r="Q662" s="203"/>
      <c r="R662" s="203"/>
      <c r="S662" s="203"/>
      <c r="T662" s="203"/>
      <c r="U662" s="203"/>
      <c r="V662" s="203"/>
      <c r="W662" s="203"/>
      <c r="X662" s="203"/>
      <c r="Y662" s="203"/>
      <c r="Z662" s="203"/>
    </row>
    <row r="663" spans="1:26">
      <c r="A663" s="203"/>
      <c r="B663" s="203"/>
      <c r="C663" s="203"/>
      <c r="D663" s="203"/>
      <c r="E663" s="203"/>
      <c r="F663" s="203"/>
      <c r="G663" s="203"/>
      <c r="H663" s="203"/>
      <c r="I663" s="203"/>
      <c r="J663" s="203"/>
      <c r="K663" s="203"/>
      <c r="L663" s="203"/>
      <c r="M663" s="203"/>
      <c r="N663" s="203"/>
      <c r="O663" s="203"/>
      <c r="P663" s="203"/>
      <c r="Q663" s="203"/>
      <c r="R663" s="203"/>
      <c r="S663" s="203"/>
      <c r="T663" s="203"/>
      <c r="U663" s="203"/>
      <c r="V663" s="203"/>
      <c r="W663" s="203"/>
      <c r="X663" s="203"/>
      <c r="Y663" s="203"/>
      <c r="Z663" s="203"/>
    </row>
    <row r="664" spans="1:26">
      <c r="A664" s="203"/>
      <c r="B664" s="203"/>
      <c r="C664" s="203"/>
      <c r="D664" s="203"/>
      <c r="E664" s="203"/>
      <c r="F664" s="203"/>
      <c r="G664" s="203"/>
      <c r="H664" s="203"/>
      <c r="I664" s="203"/>
      <c r="J664" s="203"/>
      <c r="K664" s="203"/>
      <c r="L664" s="203"/>
      <c r="M664" s="203"/>
      <c r="N664" s="203"/>
      <c r="O664" s="203"/>
      <c r="P664" s="203"/>
      <c r="Q664" s="203"/>
      <c r="R664" s="203"/>
      <c r="S664" s="203"/>
      <c r="T664" s="203"/>
      <c r="U664" s="203"/>
      <c r="V664" s="203"/>
      <c r="W664" s="203"/>
      <c r="X664" s="203"/>
      <c r="Y664" s="203"/>
      <c r="Z664" s="203"/>
    </row>
    <row r="665" spans="1:26">
      <c r="A665" s="203"/>
      <c r="B665" s="203"/>
      <c r="C665" s="203"/>
      <c r="D665" s="203"/>
      <c r="E665" s="203"/>
      <c r="F665" s="203"/>
      <c r="G665" s="203"/>
      <c r="H665" s="203"/>
      <c r="I665" s="203"/>
      <c r="J665" s="203"/>
      <c r="K665" s="203"/>
      <c r="L665" s="203"/>
      <c r="M665" s="203"/>
      <c r="N665" s="203"/>
      <c r="O665" s="203"/>
      <c r="P665" s="203"/>
      <c r="Q665" s="203"/>
      <c r="R665" s="203"/>
      <c r="S665" s="203"/>
      <c r="T665" s="203"/>
      <c r="U665" s="203"/>
      <c r="V665" s="203"/>
      <c r="W665" s="203"/>
      <c r="X665" s="203"/>
      <c r="Y665" s="203"/>
      <c r="Z665" s="203"/>
    </row>
    <row r="666" spans="1:26">
      <c r="A666" s="203"/>
      <c r="B666" s="203"/>
      <c r="C666" s="203"/>
      <c r="D666" s="203"/>
      <c r="E666" s="203"/>
      <c r="F666" s="203"/>
      <c r="G666" s="203"/>
      <c r="H666" s="203"/>
      <c r="I666" s="203"/>
      <c r="J666" s="203"/>
      <c r="K666" s="203"/>
      <c r="L666" s="203"/>
      <c r="M666" s="203"/>
      <c r="N666" s="203"/>
      <c r="O666" s="203"/>
      <c r="P666" s="203"/>
      <c r="Q666" s="203"/>
      <c r="R666" s="203"/>
      <c r="S666" s="203"/>
      <c r="T666" s="203"/>
      <c r="U666" s="203"/>
      <c r="V666" s="203"/>
      <c r="W666" s="203"/>
      <c r="X666" s="203"/>
      <c r="Y666" s="203"/>
      <c r="Z666" s="203"/>
    </row>
    <row r="667" spans="1:26">
      <c r="A667" s="203"/>
      <c r="B667" s="203"/>
      <c r="C667" s="203"/>
      <c r="D667" s="203"/>
      <c r="E667" s="203"/>
      <c r="F667" s="203"/>
      <c r="G667" s="203"/>
      <c r="H667" s="203"/>
      <c r="I667" s="203"/>
      <c r="J667" s="203"/>
      <c r="K667" s="203"/>
      <c r="L667" s="203"/>
      <c r="M667" s="203"/>
      <c r="N667" s="203"/>
      <c r="O667" s="203"/>
      <c r="P667" s="203"/>
      <c r="Q667" s="203"/>
      <c r="R667" s="203"/>
      <c r="S667" s="203"/>
      <c r="T667" s="203"/>
      <c r="U667" s="203"/>
      <c r="V667" s="203"/>
      <c r="W667" s="203"/>
      <c r="X667" s="203"/>
      <c r="Y667" s="203"/>
      <c r="Z667" s="203"/>
    </row>
    <row r="668" spans="1:26">
      <c r="A668" s="203"/>
      <c r="B668" s="203"/>
      <c r="C668" s="203"/>
      <c r="D668" s="203"/>
      <c r="E668" s="203"/>
      <c r="F668" s="203"/>
      <c r="G668" s="203"/>
      <c r="H668" s="203"/>
      <c r="I668" s="203"/>
      <c r="J668" s="203"/>
      <c r="K668" s="203"/>
      <c r="L668" s="203"/>
      <c r="M668" s="203"/>
      <c r="N668" s="203"/>
      <c r="O668" s="203"/>
      <c r="P668" s="203"/>
      <c r="Q668" s="203"/>
      <c r="R668" s="203"/>
      <c r="S668" s="203"/>
      <c r="T668" s="203"/>
      <c r="U668" s="203"/>
      <c r="V668" s="203"/>
      <c r="W668" s="203"/>
      <c r="X668" s="203"/>
      <c r="Y668" s="203"/>
      <c r="Z668" s="203"/>
    </row>
    <row r="669" spans="1:26">
      <c r="A669" s="203"/>
      <c r="B669" s="203"/>
      <c r="C669" s="203"/>
      <c r="D669" s="203"/>
      <c r="E669" s="203"/>
      <c r="F669" s="203"/>
      <c r="G669" s="203"/>
      <c r="H669" s="203"/>
      <c r="I669" s="203"/>
      <c r="J669" s="203"/>
      <c r="K669" s="203"/>
      <c r="L669" s="203"/>
      <c r="M669" s="203"/>
      <c r="N669" s="203"/>
      <c r="O669" s="203"/>
      <c r="P669" s="203"/>
      <c r="Q669" s="203"/>
      <c r="R669" s="203"/>
      <c r="S669" s="203"/>
      <c r="T669" s="203"/>
      <c r="U669" s="203"/>
      <c r="V669" s="203"/>
      <c r="W669" s="203"/>
      <c r="X669" s="203"/>
      <c r="Y669" s="203"/>
      <c r="Z669" s="203"/>
    </row>
    <row r="670" spans="1:26">
      <c r="A670" s="203"/>
      <c r="B670" s="203"/>
      <c r="C670" s="203"/>
      <c r="D670" s="203"/>
      <c r="E670" s="203"/>
      <c r="F670" s="203"/>
      <c r="G670" s="203"/>
      <c r="H670" s="203"/>
      <c r="I670" s="203"/>
      <c r="J670" s="203"/>
      <c r="K670" s="203"/>
      <c r="L670" s="203"/>
      <c r="M670" s="203"/>
      <c r="N670" s="203"/>
      <c r="O670" s="203"/>
      <c r="P670" s="203"/>
      <c r="Q670" s="203"/>
      <c r="R670" s="203"/>
      <c r="S670" s="203"/>
      <c r="T670" s="203"/>
      <c r="U670" s="203"/>
      <c r="V670" s="203"/>
      <c r="W670" s="203"/>
      <c r="X670" s="203"/>
      <c r="Y670" s="203"/>
      <c r="Z670" s="203"/>
    </row>
    <row r="671" spans="1:26">
      <c r="A671" s="203"/>
      <c r="B671" s="203"/>
      <c r="C671" s="203"/>
      <c r="D671" s="203"/>
      <c r="E671" s="203"/>
      <c r="F671" s="203"/>
      <c r="G671" s="203"/>
      <c r="H671" s="203"/>
      <c r="I671" s="203"/>
      <c r="J671" s="203"/>
      <c r="K671" s="203"/>
      <c r="L671" s="203"/>
      <c r="M671" s="203"/>
      <c r="N671" s="203"/>
      <c r="O671" s="203"/>
      <c r="P671" s="203"/>
      <c r="Q671" s="203"/>
      <c r="R671" s="203"/>
      <c r="S671" s="203"/>
      <c r="T671" s="203"/>
      <c r="U671" s="203"/>
      <c r="V671" s="203"/>
      <c r="W671" s="203"/>
      <c r="X671" s="203"/>
      <c r="Y671" s="203"/>
      <c r="Z671" s="203"/>
    </row>
    <row r="672" spans="1:26">
      <c r="A672" s="203"/>
      <c r="B672" s="203"/>
      <c r="C672" s="203"/>
      <c r="D672" s="203"/>
      <c r="E672" s="203"/>
      <c r="F672" s="203"/>
      <c r="G672" s="203"/>
      <c r="H672" s="203"/>
      <c r="I672" s="203"/>
      <c r="J672" s="203"/>
      <c r="K672" s="203"/>
      <c r="L672" s="203"/>
      <c r="M672" s="203"/>
      <c r="N672" s="203"/>
      <c r="O672" s="203"/>
      <c r="P672" s="203"/>
      <c r="Q672" s="203"/>
      <c r="R672" s="203"/>
      <c r="S672" s="203"/>
      <c r="T672" s="203"/>
      <c r="U672" s="203"/>
      <c r="V672" s="203"/>
      <c r="W672" s="203"/>
      <c r="X672" s="203"/>
      <c r="Y672" s="203"/>
      <c r="Z672" s="203"/>
    </row>
    <row r="673" spans="1:26">
      <c r="A673" s="203"/>
      <c r="B673" s="203"/>
      <c r="C673" s="203"/>
      <c r="D673" s="203"/>
      <c r="E673" s="203"/>
      <c r="F673" s="203"/>
      <c r="G673" s="203"/>
      <c r="H673" s="203"/>
      <c r="I673" s="203"/>
      <c r="J673" s="203"/>
      <c r="K673" s="203"/>
      <c r="L673" s="203"/>
      <c r="M673" s="203"/>
      <c r="N673" s="203"/>
      <c r="O673" s="203"/>
      <c r="P673" s="203"/>
      <c r="Q673" s="203"/>
      <c r="R673" s="203"/>
      <c r="S673" s="203"/>
      <c r="T673" s="203"/>
      <c r="U673" s="203"/>
      <c r="V673" s="203"/>
      <c r="W673" s="203"/>
      <c r="X673" s="203"/>
      <c r="Y673" s="203"/>
      <c r="Z673" s="203"/>
    </row>
    <row r="674" spans="1:26">
      <c r="A674" s="203"/>
      <c r="B674" s="203"/>
      <c r="C674" s="203"/>
      <c r="D674" s="203"/>
      <c r="E674" s="203"/>
      <c r="F674" s="203"/>
      <c r="G674" s="203"/>
      <c r="H674" s="203"/>
      <c r="I674" s="203"/>
      <c r="J674" s="203"/>
      <c r="K674" s="203"/>
      <c r="L674" s="203"/>
      <c r="M674" s="203"/>
      <c r="N674" s="203"/>
      <c r="O674" s="203"/>
      <c r="P674" s="203"/>
      <c r="Q674" s="203"/>
      <c r="R674" s="203"/>
      <c r="S674" s="203"/>
      <c r="T674" s="203"/>
      <c r="U674" s="203"/>
      <c r="V674" s="203"/>
      <c r="W674" s="203"/>
      <c r="X674" s="203"/>
      <c r="Y674" s="203"/>
      <c r="Z674" s="203"/>
    </row>
    <row r="675" spans="1:26">
      <c r="A675" s="203"/>
      <c r="B675" s="203"/>
      <c r="C675" s="203"/>
      <c r="D675" s="203"/>
      <c r="E675" s="203"/>
      <c r="F675" s="203"/>
      <c r="G675" s="203"/>
      <c r="H675" s="203"/>
      <c r="I675" s="203"/>
      <c r="J675" s="203"/>
      <c r="K675" s="203"/>
      <c r="L675" s="203"/>
      <c r="M675" s="203"/>
      <c r="N675" s="203"/>
      <c r="O675" s="203"/>
      <c r="P675" s="203"/>
      <c r="Q675" s="203"/>
      <c r="R675" s="203"/>
      <c r="S675" s="203"/>
      <c r="T675" s="203"/>
      <c r="U675" s="203"/>
      <c r="V675" s="203"/>
      <c r="W675" s="203"/>
      <c r="X675" s="203"/>
      <c r="Y675" s="203"/>
      <c r="Z675" s="203"/>
    </row>
    <row r="676" spans="1:26">
      <c r="A676" s="203"/>
      <c r="B676" s="203"/>
      <c r="C676" s="203"/>
      <c r="D676" s="203"/>
      <c r="E676" s="203"/>
      <c r="F676" s="203"/>
      <c r="G676" s="203"/>
      <c r="H676" s="203"/>
      <c r="I676" s="203"/>
      <c r="J676" s="203"/>
      <c r="K676" s="203"/>
      <c r="L676" s="203"/>
      <c r="M676" s="203"/>
      <c r="N676" s="203"/>
      <c r="O676" s="203"/>
      <c r="P676" s="203"/>
      <c r="Q676" s="203"/>
      <c r="R676" s="203"/>
      <c r="S676" s="203"/>
      <c r="T676" s="203"/>
      <c r="U676" s="203"/>
      <c r="V676" s="203"/>
      <c r="W676" s="203"/>
      <c r="X676" s="203"/>
      <c r="Y676" s="203"/>
      <c r="Z676" s="203"/>
    </row>
    <row r="677" spans="1:26">
      <c r="A677" s="203"/>
      <c r="B677" s="203"/>
      <c r="C677" s="203"/>
      <c r="D677" s="203"/>
      <c r="E677" s="203"/>
      <c r="F677" s="203"/>
      <c r="G677" s="203"/>
      <c r="H677" s="203"/>
      <c r="I677" s="203"/>
      <c r="J677" s="203"/>
      <c r="K677" s="203"/>
      <c r="L677" s="203"/>
      <c r="M677" s="203"/>
      <c r="N677" s="203"/>
      <c r="O677" s="203"/>
      <c r="P677" s="203"/>
      <c r="Q677" s="203"/>
      <c r="R677" s="203"/>
      <c r="S677" s="203"/>
      <c r="T677" s="203"/>
      <c r="U677" s="203"/>
      <c r="V677" s="203"/>
      <c r="W677" s="203"/>
      <c r="X677" s="203"/>
      <c r="Y677" s="203"/>
      <c r="Z677" s="203"/>
    </row>
    <row r="678" spans="1:26">
      <c r="A678" s="203"/>
      <c r="B678" s="203"/>
      <c r="C678" s="203"/>
      <c r="D678" s="203"/>
      <c r="E678" s="203"/>
      <c r="F678" s="203"/>
      <c r="G678" s="203"/>
      <c r="H678" s="203"/>
      <c r="I678" s="203"/>
      <c r="J678" s="203"/>
      <c r="K678" s="203"/>
      <c r="L678" s="203"/>
      <c r="M678" s="203"/>
      <c r="N678" s="203"/>
      <c r="O678" s="203"/>
      <c r="P678" s="203"/>
      <c r="Q678" s="203"/>
      <c r="R678" s="203"/>
      <c r="S678" s="203"/>
      <c r="T678" s="203"/>
      <c r="U678" s="203"/>
      <c r="V678" s="203"/>
      <c r="W678" s="203"/>
      <c r="X678" s="203"/>
      <c r="Y678" s="203"/>
      <c r="Z678" s="203"/>
    </row>
    <row r="679" spans="1:26">
      <c r="A679" s="203"/>
      <c r="B679" s="203"/>
      <c r="C679" s="203"/>
      <c r="D679" s="203"/>
      <c r="E679" s="203"/>
      <c r="F679" s="203"/>
      <c r="G679" s="203"/>
      <c r="H679" s="203"/>
      <c r="I679" s="203"/>
      <c r="J679" s="203"/>
      <c r="K679" s="203"/>
      <c r="L679" s="203"/>
      <c r="M679" s="203"/>
      <c r="N679" s="203"/>
      <c r="O679" s="203"/>
      <c r="P679" s="203"/>
      <c r="Q679" s="203"/>
      <c r="R679" s="203"/>
      <c r="S679" s="203"/>
      <c r="T679" s="203"/>
      <c r="U679" s="203"/>
      <c r="V679" s="203"/>
      <c r="W679" s="203"/>
      <c r="X679" s="203"/>
      <c r="Y679" s="203"/>
      <c r="Z679" s="203"/>
    </row>
    <row r="680" spans="1:26">
      <c r="A680" s="203"/>
      <c r="B680" s="203"/>
      <c r="C680" s="203"/>
      <c r="D680" s="203"/>
      <c r="E680" s="203"/>
      <c r="F680" s="203"/>
      <c r="G680" s="203"/>
      <c r="H680" s="203"/>
      <c r="I680" s="203"/>
      <c r="J680" s="203"/>
      <c r="K680" s="203"/>
      <c r="L680" s="203"/>
      <c r="M680" s="203"/>
      <c r="N680" s="203"/>
      <c r="O680" s="203"/>
      <c r="P680" s="203"/>
      <c r="Q680" s="203"/>
      <c r="R680" s="203"/>
      <c r="S680" s="203"/>
      <c r="T680" s="203"/>
      <c r="U680" s="203"/>
      <c r="V680" s="203"/>
      <c r="W680" s="203"/>
      <c r="X680" s="203"/>
      <c r="Y680" s="203"/>
      <c r="Z680" s="203"/>
    </row>
    <row r="681" spans="1:26">
      <c r="A681" s="203"/>
      <c r="B681" s="203"/>
      <c r="C681" s="203"/>
      <c r="D681" s="203"/>
      <c r="E681" s="203"/>
      <c r="F681" s="203"/>
      <c r="G681" s="203"/>
      <c r="H681" s="203"/>
      <c r="I681" s="203"/>
      <c r="J681" s="203"/>
      <c r="K681" s="203"/>
      <c r="L681" s="203"/>
      <c r="M681" s="203"/>
      <c r="N681" s="203"/>
      <c r="O681" s="203"/>
      <c r="P681" s="203"/>
      <c r="Q681" s="203"/>
      <c r="R681" s="203"/>
      <c r="S681" s="203"/>
      <c r="T681" s="203"/>
      <c r="U681" s="203"/>
      <c r="V681" s="203"/>
      <c r="W681" s="203"/>
      <c r="X681" s="203"/>
      <c r="Y681" s="203"/>
      <c r="Z681" s="203"/>
    </row>
    <row r="682" spans="1:26">
      <c r="A682" s="203"/>
      <c r="B682" s="203"/>
      <c r="C682" s="203"/>
      <c r="D682" s="203"/>
      <c r="E682" s="203"/>
      <c r="F682" s="203"/>
      <c r="G682" s="203"/>
      <c r="H682" s="203"/>
      <c r="I682" s="203"/>
      <c r="J682" s="203"/>
      <c r="K682" s="203"/>
      <c r="L682" s="203"/>
      <c r="M682" s="203"/>
      <c r="N682" s="203"/>
      <c r="O682" s="203"/>
      <c r="P682" s="203"/>
      <c r="Q682" s="203"/>
      <c r="R682" s="203"/>
      <c r="S682" s="203"/>
      <c r="T682" s="203"/>
      <c r="U682" s="203"/>
      <c r="V682" s="203"/>
      <c r="W682" s="203"/>
      <c r="X682" s="203"/>
      <c r="Y682" s="203"/>
      <c r="Z682" s="203"/>
    </row>
    <row r="683" spans="1:26">
      <c r="A683" s="203"/>
      <c r="B683" s="203"/>
      <c r="C683" s="203"/>
      <c r="D683" s="203"/>
      <c r="E683" s="203"/>
      <c r="F683" s="203"/>
      <c r="G683" s="203"/>
      <c r="H683" s="203"/>
      <c r="I683" s="203"/>
      <c r="J683" s="203"/>
      <c r="K683" s="203"/>
      <c r="L683" s="203"/>
      <c r="M683" s="203"/>
      <c r="N683" s="203"/>
      <c r="O683" s="203"/>
      <c r="P683" s="203"/>
      <c r="Q683" s="203"/>
      <c r="R683" s="203"/>
      <c r="S683" s="203"/>
      <c r="T683" s="203"/>
      <c r="U683" s="203"/>
      <c r="V683" s="203"/>
      <c r="W683" s="203"/>
      <c r="X683" s="203"/>
      <c r="Y683" s="203"/>
      <c r="Z683" s="203"/>
    </row>
    <row r="684" spans="1:26">
      <c r="A684" s="203"/>
      <c r="B684" s="203"/>
      <c r="C684" s="203"/>
      <c r="D684" s="203"/>
      <c r="E684" s="203"/>
      <c r="F684" s="203"/>
      <c r="G684" s="203"/>
      <c r="H684" s="203"/>
      <c r="I684" s="203"/>
      <c r="J684" s="203"/>
      <c r="K684" s="203"/>
      <c r="L684" s="203"/>
      <c r="M684" s="203"/>
      <c r="N684" s="203"/>
      <c r="O684" s="203"/>
      <c r="P684" s="203"/>
      <c r="Q684" s="203"/>
      <c r="R684" s="203"/>
      <c r="S684" s="203"/>
      <c r="T684" s="203"/>
      <c r="U684" s="203"/>
      <c r="V684" s="203"/>
      <c r="W684" s="203"/>
      <c r="X684" s="203"/>
      <c r="Y684" s="203"/>
      <c r="Z684" s="203"/>
    </row>
    <row r="685" spans="1:26">
      <c r="A685" s="203"/>
      <c r="B685" s="203"/>
      <c r="C685" s="203"/>
      <c r="D685" s="203"/>
      <c r="E685" s="203"/>
      <c r="F685" s="203"/>
      <c r="G685" s="203"/>
      <c r="H685" s="203"/>
      <c r="I685" s="203"/>
      <c r="J685" s="203"/>
      <c r="K685" s="203"/>
      <c r="L685" s="203"/>
      <c r="M685" s="203"/>
      <c r="N685" s="203"/>
      <c r="O685" s="203"/>
      <c r="P685" s="203"/>
      <c r="Q685" s="203"/>
      <c r="R685" s="203"/>
      <c r="S685" s="203"/>
      <c r="T685" s="203"/>
      <c r="U685" s="203"/>
      <c r="V685" s="203"/>
      <c r="W685" s="203"/>
      <c r="X685" s="203"/>
      <c r="Y685" s="203"/>
      <c r="Z685" s="203"/>
    </row>
    <row r="686" spans="1:26">
      <c r="A686" s="203"/>
      <c r="B686" s="203"/>
      <c r="C686" s="203"/>
      <c r="D686" s="203"/>
      <c r="E686" s="203"/>
      <c r="F686" s="203"/>
      <c r="G686" s="203"/>
      <c r="H686" s="203"/>
      <c r="I686" s="203"/>
      <c r="J686" s="203"/>
      <c r="K686" s="203"/>
      <c r="L686" s="203"/>
      <c r="M686" s="203"/>
      <c r="N686" s="203"/>
      <c r="O686" s="203"/>
      <c r="P686" s="203"/>
      <c r="Q686" s="203"/>
      <c r="R686" s="203"/>
      <c r="S686" s="203"/>
      <c r="T686" s="203"/>
      <c r="U686" s="203"/>
      <c r="V686" s="203"/>
      <c r="W686" s="203"/>
      <c r="X686" s="203"/>
      <c r="Y686" s="203"/>
      <c r="Z686" s="203"/>
    </row>
    <row r="687" spans="1:26">
      <c r="A687" s="203"/>
      <c r="B687" s="203"/>
      <c r="C687" s="203"/>
      <c r="D687" s="203"/>
      <c r="E687" s="203"/>
      <c r="F687" s="203"/>
      <c r="G687" s="203"/>
      <c r="H687" s="203"/>
      <c r="I687" s="203"/>
      <c r="J687" s="203"/>
      <c r="K687" s="203"/>
      <c r="L687" s="203"/>
      <c r="M687" s="203"/>
      <c r="N687" s="203"/>
      <c r="O687" s="203"/>
      <c r="P687" s="203"/>
      <c r="Q687" s="203"/>
      <c r="R687" s="203"/>
      <c r="S687" s="203"/>
      <c r="T687" s="203"/>
      <c r="U687" s="203"/>
      <c r="V687" s="203"/>
      <c r="W687" s="203"/>
      <c r="X687" s="203"/>
      <c r="Y687" s="203"/>
      <c r="Z687" s="203"/>
    </row>
    <row r="688" spans="1:26">
      <c r="A688" s="203"/>
      <c r="B688" s="203"/>
      <c r="C688" s="203"/>
      <c r="D688" s="203"/>
      <c r="E688" s="203"/>
      <c r="F688" s="203"/>
      <c r="G688" s="203"/>
      <c r="H688" s="203"/>
      <c r="I688" s="203"/>
      <c r="J688" s="203"/>
      <c r="K688" s="203"/>
      <c r="L688" s="203"/>
      <c r="M688" s="203"/>
      <c r="N688" s="203"/>
      <c r="O688" s="203"/>
      <c r="P688" s="203"/>
      <c r="Q688" s="203"/>
      <c r="R688" s="203"/>
      <c r="S688" s="203"/>
      <c r="T688" s="203"/>
      <c r="U688" s="203"/>
      <c r="V688" s="203"/>
      <c r="W688" s="203"/>
      <c r="X688" s="203"/>
      <c r="Y688" s="203"/>
      <c r="Z688" s="203"/>
    </row>
    <row r="689" spans="1:26">
      <c r="A689" s="203"/>
      <c r="B689" s="203"/>
      <c r="C689" s="203"/>
      <c r="D689" s="203"/>
      <c r="E689" s="203"/>
      <c r="F689" s="203"/>
      <c r="G689" s="203"/>
      <c r="H689" s="203"/>
      <c r="I689" s="203"/>
      <c r="J689" s="203"/>
      <c r="K689" s="203"/>
      <c r="L689" s="203"/>
      <c r="M689" s="203"/>
      <c r="N689" s="203"/>
      <c r="O689" s="203"/>
      <c r="P689" s="203"/>
      <c r="Q689" s="203"/>
      <c r="R689" s="203"/>
      <c r="S689" s="203"/>
      <c r="T689" s="203"/>
      <c r="U689" s="203"/>
      <c r="V689" s="203"/>
      <c r="W689" s="203"/>
      <c r="X689" s="203"/>
      <c r="Y689" s="203"/>
      <c r="Z689" s="203"/>
    </row>
    <row r="690" spans="1:26">
      <c r="A690" s="203"/>
      <c r="B690" s="203"/>
      <c r="C690" s="203"/>
      <c r="D690" s="203"/>
      <c r="E690" s="203"/>
      <c r="F690" s="203"/>
      <c r="G690" s="203"/>
      <c r="H690" s="203"/>
      <c r="I690" s="203"/>
      <c r="J690" s="203"/>
      <c r="K690" s="203"/>
      <c r="L690" s="203"/>
      <c r="M690" s="203"/>
      <c r="N690" s="203"/>
      <c r="O690" s="203"/>
      <c r="P690" s="203"/>
      <c r="Q690" s="203"/>
      <c r="R690" s="203"/>
      <c r="S690" s="203"/>
      <c r="T690" s="203"/>
      <c r="U690" s="203"/>
      <c r="V690" s="203"/>
      <c r="W690" s="203"/>
      <c r="X690" s="203"/>
      <c r="Y690" s="203"/>
      <c r="Z690" s="203"/>
    </row>
    <row r="691" spans="1:26">
      <c r="A691" s="203"/>
      <c r="B691" s="203"/>
      <c r="C691" s="203"/>
      <c r="D691" s="203"/>
      <c r="E691" s="203"/>
      <c r="F691" s="203"/>
      <c r="G691" s="203"/>
      <c r="H691" s="203"/>
      <c r="I691" s="203"/>
      <c r="J691" s="203"/>
      <c r="K691" s="203"/>
      <c r="L691" s="203"/>
      <c r="M691" s="203"/>
      <c r="N691" s="203"/>
      <c r="O691" s="203"/>
      <c r="P691" s="203"/>
      <c r="Q691" s="203"/>
      <c r="R691" s="203"/>
      <c r="S691" s="203"/>
      <c r="T691" s="203"/>
      <c r="U691" s="203"/>
      <c r="V691" s="203"/>
      <c r="W691" s="203"/>
      <c r="X691" s="203"/>
      <c r="Y691" s="203"/>
      <c r="Z691" s="203"/>
    </row>
    <row r="692" spans="1:26">
      <c r="A692" s="203"/>
      <c r="B692" s="203"/>
      <c r="C692" s="203"/>
      <c r="D692" s="203"/>
      <c r="E692" s="203"/>
      <c r="F692" s="203"/>
      <c r="G692" s="203"/>
      <c r="H692" s="203"/>
      <c r="I692" s="203"/>
      <c r="J692" s="203"/>
      <c r="K692" s="203"/>
      <c r="L692" s="203"/>
      <c r="M692" s="203"/>
      <c r="N692" s="203"/>
      <c r="O692" s="203"/>
      <c r="P692" s="203"/>
      <c r="Q692" s="203"/>
      <c r="R692" s="203"/>
      <c r="S692" s="203"/>
      <c r="T692" s="203"/>
      <c r="U692" s="203"/>
      <c r="V692" s="203"/>
      <c r="W692" s="203"/>
      <c r="X692" s="203"/>
      <c r="Y692" s="203"/>
      <c r="Z692" s="203"/>
    </row>
    <row r="693" spans="1:26">
      <c r="A693" s="203"/>
      <c r="B693" s="203"/>
      <c r="C693" s="203"/>
      <c r="D693" s="203"/>
      <c r="E693" s="203"/>
      <c r="F693" s="203"/>
      <c r="G693" s="203"/>
      <c r="H693" s="203"/>
      <c r="I693" s="203"/>
      <c r="J693" s="203"/>
      <c r="K693" s="203"/>
      <c r="L693" s="203"/>
      <c r="M693" s="203"/>
      <c r="N693" s="203"/>
      <c r="O693" s="203"/>
      <c r="P693" s="203"/>
      <c r="Q693" s="203"/>
      <c r="R693" s="203"/>
      <c r="S693" s="203"/>
      <c r="T693" s="203"/>
      <c r="U693" s="203"/>
      <c r="V693" s="203"/>
      <c r="W693" s="203"/>
      <c r="X693" s="203"/>
      <c r="Y693" s="203"/>
      <c r="Z693" s="203"/>
    </row>
    <row r="694" spans="1:26">
      <c r="A694" s="203"/>
      <c r="B694" s="203"/>
      <c r="C694" s="203"/>
      <c r="D694" s="203"/>
      <c r="E694" s="203"/>
      <c r="F694" s="203"/>
      <c r="G694" s="203"/>
      <c r="H694" s="203"/>
      <c r="I694" s="203"/>
      <c r="J694" s="203"/>
      <c r="K694" s="203"/>
      <c r="L694" s="203"/>
      <c r="M694" s="203"/>
      <c r="N694" s="203"/>
      <c r="O694" s="203"/>
      <c r="P694" s="203"/>
      <c r="Q694" s="203"/>
      <c r="R694" s="203"/>
      <c r="S694" s="203"/>
      <c r="T694" s="203"/>
      <c r="U694" s="203"/>
      <c r="V694" s="203"/>
      <c r="W694" s="203"/>
      <c r="X694" s="203"/>
      <c r="Y694" s="203"/>
      <c r="Z694" s="203"/>
    </row>
    <row r="695" spans="1:26">
      <c r="A695" s="203"/>
      <c r="B695" s="203"/>
      <c r="C695" s="203"/>
      <c r="D695" s="203"/>
      <c r="E695" s="203"/>
      <c r="F695" s="203"/>
      <c r="G695" s="203"/>
      <c r="H695" s="203"/>
      <c r="I695" s="203"/>
      <c r="J695" s="203"/>
      <c r="K695" s="203"/>
      <c r="L695" s="203"/>
      <c r="M695" s="203"/>
      <c r="N695" s="203"/>
      <c r="O695" s="203"/>
      <c r="P695" s="203"/>
      <c r="Q695" s="203"/>
      <c r="R695" s="203"/>
      <c r="S695" s="203"/>
      <c r="T695" s="203"/>
      <c r="U695" s="203"/>
      <c r="V695" s="203"/>
      <c r="W695" s="203"/>
      <c r="X695" s="203"/>
      <c r="Y695" s="203"/>
      <c r="Z695" s="203"/>
    </row>
    <row r="696" spans="1:26">
      <c r="A696" s="203"/>
      <c r="B696" s="203"/>
      <c r="C696" s="203"/>
      <c r="D696" s="203"/>
      <c r="E696" s="203"/>
      <c r="F696" s="203"/>
      <c r="G696" s="203"/>
      <c r="H696" s="203"/>
      <c r="I696" s="203"/>
      <c r="J696" s="203"/>
      <c r="K696" s="203"/>
      <c r="L696" s="203"/>
      <c r="M696" s="203"/>
      <c r="N696" s="203"/>
      <c r="O696" s="203"/>
      <c r="P696" s="203"/>
      <c r="Q696" s="203"/>
      <c r="R696" s="203"/>
      <c r="S696" s="203"/>
      <c r="T696" s="203"/>
      <c r="U696" s="203"/>
      <c r="V696" s="203"/>
      <c r="W696" s="203"/>
      <c r="X696" s="203"/>
      <c r="Y696" s="203"/>
      <c r="Z696" s="203"/>
    </row>
    <row r="697" spans="1:26">
      <c r="A697" s="203"/>
      <c r="B697" s="203"/>
      <c r="C697" s="203"/>
      <c r="D697" s="203"/>
      <c r="E697" s="203"/>
      <c r="F697" s="203"/>
      <c r="G697" s="203"/>
      <c r="H697" s="203"/>
      <c r="I697" s="203"/>
      <c r="J697" s="203"/>
      <c r="K697" s="203"/>
      <c r="L697" s="203"/>
      <c r="M697" s="203"/>
      <c r="N697" s="203"/>
      <c r="O697" s="203"/>
      <c r="P697" s="203"/>
      <c r="Q697" s="203"/>
      <c r="R697" s="203"/>
      <c r="S697" s="203"/>
      <c r="T697" s="203"/>
      <c r="U697" s="203"/>
      <c r="V697" s="203"/>
      <c r="W697" s="203"/>
      <c r="X697" s="203"/>
      <c r="Y697" s="203"/>
      <c r="Z697" s="203"/>
    </row>
    <row r="698" spans="1:26">
      <c r="A698" s="203"/>
      <c r="B698" s="203"/>
      <c r="C698" s="203"/>
      <c r="D698" s="203"/>
      <c r="E698" s="203"/>
      <c r="F698" s="203"/>
      <c r="G698" s="203"/>
      <c r="H698" s="203"/>
      <c r="I698" s="203"/>
      <c r="J698" s="203"/>
      <c r="K698" s="203"/>
      <c r="L698" s="203"/>
      <c r="M698" s="203"/>
      <c r="N698" s="203"/>
      <c r="O698" s="203"/>
      <c r="P698" s="203"/>
      <c r="Q698" s="203"/>
      <c r="R698" s="203"/>
      <c r="S698" s="203"/>
      <c r="T698" s="203"/>
      <c r="U698" s="203"/>
      <c r="V698" s="203"/>
      <c r="W698" s="203"/>
      <c r="X698" s="203"/>
      <c r="Y698" s="203"/>
      <c r="Z698" s="203"/>
    </row>
    <row r="699" spans="1:26">
      <c r="A699" s="203"/>
      <c r="B699" s="203"/>
      <c r="C699" s="203"/>
      <c r="D699" s="203"/>
      <c r="E699" s="203"/>
      <c r="F699" s="203"/>
      <c r="G699" s="203"/>
      <c r="H699" s="203"/>
      <c r="I699" s="203"/>
      <c r="J699" s="203"/>
      <c r="K699" s="203"/>
      <c r="L699" s="203"/>
      <c r="M699" s="203"/>
      <c r="N699" s="203"/>
      <c r="O699" s="203"/>
      <c r="P699" s="203"/>
      <c r="Q699" s="203"/>
      <c r="R699" s="203"/>
      <c r="S699" s="203"/>
      <c r="T699" s="203"/>
      <c r="U699" s="203"/>
      <c r="V699" s="203"/>
      <c r="W699" s="203"/>
      <c r="X699" s="203"/>
      <c r="Y699" s="203"/>
      <c r="Z699" s="203"/>
    </row>
    <row r="700" spans="1:26">
      <c r="A700" s="203"/>
      <c r="B700" s="203"/>
      <c r="C700" s="203"/>
      <c r="D700" s="203"/>
      <c r="E700" s="203"/>
      <c r="F700" s="203"/>
      <c r="G700" s="203"/>
      <c r="H700" s="203"/>
      <c r="I700" s="203"/>
      <c r="J700" s="203"/>
      <c r="K700" s="203"/>
      <c r="L700" s="203"/>
      <c r="M700" s="203"/>
      <c r="N700" s="203"/>
      <c r="O700" s="203"/>
      <c r="P700" s="203"/>
      <c r="Q700" s="203"/>
      <c r="R700" s="203"/>
      <c r="S700" s="203"/>
      <c r="T700" s="203"/>
      <c r="U700" s="203"/>
      <c r="V700" s="203"/>
      <c r="W700" s="203"/>
      <c r="X700" s="203"/>
      <c r="Y700" s="203"/>
      <c r="Z700" s="203"/>
    </row>
    <row r="701" spans="1:26">
      <c r="A701" s="203"/>
      <c r="B701" s="203"/>
      <c r="C701" s="203"/>
      <c r="D701" s="203"/>
      <c r="E701" s="203"/>
      <c r="F701" s="203"/>
      <c r="G701" s="203"/>
      <c r="H701" s="203"/>
      <c r="I701" s="203"/>
      <c r="J701" s="203"/>
      <c r="K701" s="203"/>
      <c r="L701" s="203"/>
      <c r="M701" s="203"/>
      <c r="N701" s="203"/>
      <c r="O701" s="203"/>
      <c r="P701" s="203"/>
      <c r="Q701" s="203"/>
      <c r="R701" s="203"/>
      <c r="S701" s="203"/>
      <c r="T701" s="203"/>
      <c r="U701" s="203"/>
      <c r="V701" s="203"/>
      <c r="W701" s="203"/>
      <c r="X701" s="203"/>
      <c r="Y701" s="203"/>
      <c r="Z701" s="203"/>
    </row>
    <row r="702" spans="1:26">
      <c r="A702" s="203"/>
      <c r="B702" s="203"/>
      <c r="C702" s="203"/>
      <c r="D702" s="203"/>
      <c r="E702" s="203"/>
      <c r="F702" s="203"/>
      <c r="G702" s="203"/>
      <c r="H702" s="203"/>
      <c r="I702" s="203"/>
      <c r="J702" s="203"/>
      <c r="K702" s="203"/>
      <c r="L702" s="203"/>
      <c r="M702" s="203"/>
      <c r="N702" s="203"/>
      <c r="O702" s="203"/>
      <c r="P702" s="203"/>
      <c r="Q702" s="203"/>
      <c r="R702" s="203"/>
      <c r="S702" s="203"/>
      <c r="T702" s="203"/>
      <c r="U702" s="203"/>
      <c r="V702" s="203"/>
      <c r="W702" s="203"/>
      <c r="X702" s="203"/>
      <c r="Y702" s="203"/>
      <c r="Z702" s="203"/>
    </row>
    <row r="703" spans="1:26">
      <c r="A703" s="203"/>
      <c r="B703" s="203"/>
      <c r="C703" s="203"/>
      <c r="D703" s="203"/>
      <c r="E703" s="203"/>
      <c r="F703" s="203"/>
      <c r="G703" s="203"/>
      <c r="H703" s="203"/>
      <c r="I703" s="203"/>
      <c r="J703" s="203"/>
      <c r="K703" s="203"/>
      <c r="L703" s="203"/>
      <c r="M703" s="203"/>
      <c r="N703" s="203"/>
      <c r="O703" s="203"/>
      <c r="P703" s="203"/>
      <c r="Q703" s="203"/>
      <c r="R703" s="203"/>
      <c r="S703" s="203"/>
      <c r="T703" s="203"/>
      <c r="U703" s="203"/>
      <c r="V703" s="203"/>
      <c r="W703" s="203"/>
      <c r="X703" s="203"/>
      <c r="Y703" s="203"/>
      <c r="Z703" s="203"/>
    </row>
    <row r="704" spans="1:26">
      <c r="A704" s="203"/>
      <c r="B704" s="203"/>
      <c r="C704" s="203"/>
      <c r="D704" s="203"/>
      <c r="E704" s="203"/>
      <c r="F704" s="203"/>
      <c r="G704" s="203"/>
      <c r="H704" s="203"/>
      <c r="I704" s="203"/>
      <c r="J704" s="203"/>
      <c r="K704" s="203"/>
      <c r="L704" s="203"/>
      <c r="M704" s="203"/>
      <c r="N704" s="203"/>
      <c r="O704" s="203"/>
      <c r="P704" s="203"/>
      <c r="Q704" s="203"/>
      <c r="R704" s="203"/>
      <c r="S704" s="203"/>
      <c r="T704" s="203"/>
      <c r="U704" s="203"/>
      <c r="V704" s="203"/>
      <c r="W704" s="203"/>
      <c r="X704" s="203"/>
      <c r="Y704" s="203"/>
      <c r="Z704" s="203"/>
    </row>
    <row r="705" spans="1:26">
      <c r="A705" s="203"/>
      <c r="B705" s="203"/>
      <c r="C705" s="203"/>
      <c r="D705" s="203"/>
      <c r="E705" s="203"/>
      <c r="F705" s="203"/>
      <c r="G705" s="203"/>
      <c r="H705" s="203"/>
      <c r="I705" s="203"/>
      <c r="J705" s="203"/>
      <c r="K705" s="203"/>
      <c r="L705" s="203"/>
      <c r="M705" s="203"/>
      <c r="N705" s="203"/>
      <c r="O705" s="203"/>
      <c r="P705" s="203"/>
      <c r="Q705" s="203"/>
      <c r="R705" s="203"/>
      <c r="S705" s="203"/>
      <c r="T705" s="203"/>
      <c r="U705" s="203"/>
      <c r="V705" s="203"/>
      <c r="W705" s="203"/>
      <c r="X705" s="203"/>
      <c r="Y705" s="203"/>
      <c r="Z705" s="203"/>
    </row>
    <row r="706" spans="1:26">
      <c r="A706" s="203"/>
      <c r="B706" s="203"/>
      <c r="C706" s="203"/>
      <c r="D706" s="203"/>
      <c r="E706" s="203"/>
      <c r="F706" s="203"/>
      <c r="G706" s="203"/>
      <c r="H706" s="203"/>
      <c r="I706" s="203"/>
      <c r="J706" s="203"/>
      <c r="K706" s="203"/>
      <c r="L706" s="203"/>
      <c r="M706" s="203"/>
      <c r="N706" s="203"/>
      <c r="O706" s="203"/>
      <c r="P706" s="203"/>
      <c r="Q706" s="203"/>
      <c r="R706" s="203"/>
      <c r="S706" s="203"/>
      <c r="T706" s="203"/>
      <c r="U706" s="203"/>
      <c r="V706" s="203"/>
      <c r="W706" s="203"/>
      <c r="X706" s="203"/>
      <c r="Y706" s="203"/>
      <c r="Z706" s="203"/>
    </row>
    <row r="707" spans="1:26">
      <c r="A707" s="203"/>
      <c r="B707" s="203"/>
      <c r="C707" s="203"/>
      <c r="D707" s="203"/>
      <c r="E707" s="203"/>
      <c r="F707" s="203"/>
      <c r="G707" s="203"/>
      <c r="H707" s="203"/>
      <c r="I707" s="203"/>
      <c r="J707" s="203"/>
      <c r="K707" s="203"/>
      <c r="L707" s="203"/>
      <c r="M707" s="203"/>
      <c r="N707" s="203"/>
      <c r="O707" s="203"/>
      <c r="P707" s="203"/>
      <c r="Q707" s="203"/>
      <c r="R707" s="203"/>
      <c r="S707" s="203"/>
      <c r="T707" s="203"/>
      <c r="U707" s="203"/>
      <c r="V707" s="203"/>
      <c r="W707" s="203"/>
      <c r="X707" s="203"/>
      <c r="Y707" s="203"/>
      <c r="Z707" s="203"/>
    </row>
    <row r="708" spans="1:26">
      <c r="A708" s="203"/>
      <c r="B708" s="203"/>
      <c r="C708" s="203"/>
      <c r="D708" s="203"/>
      <c r="E708" s="203"/>
      <c r="F708" s="203"/>
      <c r="G708" s="203"/>
      <c r="H708" s="203"/>
      <c r="I708" s="203"/>
      <c r="J708" s="203"/>
      <c r="K708" s="203"/>
      <c r="L708" s="203"/>
      <c r="M708" s="203"/>
      <c r="N708" s="203"/>
      <c r="O708" s="203"/>
      <c r="P708" s="203"/>
      <c r="Q708" s="203"/>
      <c r="R708" s="203"/>
      <c r="S708" s="203"/>
      <c r="T708" s="203"/>
      <c r="U708" s="203"/>
      <c r="V708" s="203"/>
      <c r="W708" s="203"/>
      <c r="X708" s="203"/>
      <c r="Y708" s="203"/>
      <c r="Z708" s="203"/>
    </row>
    <row r="709" spans="1:26">
      <c r="A709" s="203"/>
      <c r="B709" s="203"/>
      <c r="C709" s="203"/>
      <c r="D709" s="203"/>
      <c r="E709" s="203"/>
      <c r="F709" s="203"/>
      <c r="G709" s="203"/>
      <c r="H709" s="203"/>
      <c r="I709" s="203"/>
      <c r="J709" s="203"/>
      <c r="K709" s="203"/>
      <c r="L709" s="203"/>
      <c r="M709" s="203"/>
      <c r="N709" s="203"/>
      <c r="O709" s="203"/>
      <c r="P709" s="203"/>
      <c r="Q709" s="203"/>
      <c r="R709" s="203"/>
      <c r="S709" s="203"/>
      <c r="T709" s="203"/>
      <c r="U709" s="203"/>
      <c r="V709" s="203"/>
      <c r="W709" s="203"/>
      <c r="X709" s="203"/>
      <c r="Y709" s="203"/>
      <c r="Z709" s="203"/>
    </row>
    <row r="710" spans="1:26">
      <c r="A710" s="203"/>
      <c r="B710" s="203"/>
      <c r="C710" s="203"/>
      <c r="D710" s="203"/>
      <c r="E710" s="203"/>
      <c r="F710" s="203"/>
      <c r="G710" s="203"/>
      <c r="H710" s="203"/>
      <c r="I710" s="203"/>
      <c r="J710" s="203"/>
      <c r="K710" s="203"/>
      <c r="L710" s="203"/>
      <c r="M710" s="203"/>
      <c r="N710" s="203"/>
      <c r="O710" s="203"/>
      <c r="P710" s="203"/>
      <c r="Q710" s="203"/>
      <c r="R710" s="203"/>
      <c r="S710" s="203"/>
      <c r="T710" s="203"/>
      <c r="U710" s="203"/>
      <c r="V710" s="203"/>
      <c r="W710" s="203"/>
      <c r="X710" s="203"/>
      <c r="Y710" s="203"/>
      <c r="Z710" s="203"/>
    </row>
    <row r="711" spans="1:26">
      <c r="A711" s="203"/>
      <c r="B711" s="203"/>
      <c r="C711" s="203"/>
      <c r="D711" s="203"/>
      <c r="E711" s="203"/>
      <c r="F711" s="203"/>
      <c r="G711" s="203"/>
      <c r="H711" s="203"/>
      <c r="I711" s="203"/>
      <c r="J711" s="203"/>
      <c r="K711" s="203"/>
      <c r="L711" s="203"/>
      <c r="M711" s="203"/>
      <c r="N711" s="203"/>
      <c r="O711" s="203"/>
      <c r="P711" s="203"/>
      <c r="Q711" s="203"/>
      <c r="R711" s="203"/>
      <c r="S711" s="203"/>
      <c r="T711" s="203"/>
      <c r="U711" s="203"/>
      <c r="V711" s="203"/>
      <c r="W711" s="203"/>
      <c r="X711" s="203"/>
      <c r="Y711" s="203"/>
      <c r="Z711" s="203"/>
    </row>
    <row r="712" spans="1:26">
      <c r="A712" s="203"/>
      <c r="B712" s="203"/>
      <c r="C712" s="203"/>
      <c r="D712" s="203"/>
      <c r="E712" s="203"/>
      <c r="F712" s="203"/>
      <c r="G712" s="203"/>
      <c r="H712" s="203"/>
      <c r="I712" s="203"/>
      <c r="J712" s="203"/>
      <c r="K712" s="203"/>
      <c r="L712" s="203"/>
      <c r="M712" s="203"/>
      <c r="N712" s="203"/>
      <c r="O712" s="203"/>
      <c r="P712" s="203"/>
      <c r="Q712" s="203"/>
      <c r="R712" s="203"/>
      <c r="S712" s="203"/>
      <c r="T712" s="203"/>
      <c r="U712" s="203"/>
      <c r="V712" s="203"/>
      <c r="W712" s="203"/>
      <c r="X712" s="203"/>
      <c r="Y712" s="203"/>
      <c r="Z712" s="203"/>
    </row>
    <row r="713" spans="1:26">
      <c r="A713" s="203"/>
      <c r="B713" s="203"/>
      <c r="C713" s="203"/>
      <c r="D713" s="203"/>
      <c r="E713" s="203"/>
      <c r="F713" s="203"/>
      <c r="G713" s="203"/>
      <c r="H713" s="203"/>
      <c r="I713" s="203"/>
      <c r="J713" s="203"/>
      <c r="K713" s="203"/>
      <c r="L713" s="203"/>
      <c r="M713" s="203"/>
      <c r="N713" s="203"/>
      <c r="O713" s="203"/>
      <c r="P713" s="203"/>
      <c r="Q713" s="203"/>
      <c r="R713" s="203"/>
      <c r="S713" s="203"/>
      <c r="T713" s="203"/>
      <c r="U713" s="203"/>
      <c r="V713" s="203"/>
      <c r="W713" s="203"/>
      <c r="X713" s="203"/>
      <c r="Y713" s="203"/>
      <c r="Z713" s="203"/>
    </row>
    <row r="714" spans="1:26">
      <c r="A714" s="203"/>
      <c r="B714" s="203"/>
      <c r="C714" s="203"/>
      <c r="D714" s="203"/>
      <c r="E714" s="203"/>
      <c r="F714" s="203"/>
      <c r="G714" s="203"/>
      <c r="H714" s="203"/>
      <c r="I714" s="203"/>
      <c r="J714" s="203"/>
      <c r="K714" s="203"/>
      <c r="L714" s="203"/>
      <c r="M714" s="203"/>
      <c r="N714" s="203"/>
      <c r="O714" s="203"/>
      <c r="P714" s="203"/>
      <c r="Q714" s="203"/>
      <c r="R714" s="203"/>
      <c r="S714" s="203"/>
      <c r="T714" s="203"/>
      <c r="U714" s="203"/>
      <c r="V714" s="203"/>
      <c r="W714" s="203"/>
      <c r="X714" s="203"/>
      <c r="Y714" s="203"/>
      <c r="Z714" s="203"/>
    </row>
    <row r="715" spans="1:26">
      <c r="A715" s="203"/>
      <c r="B715" s="203"/>
      <c r="C715" s="203"/>
      <c r="D715" s="203"/>
      <c r="E715" s="203"/>
      <c r="F715" s="203"/>
      <c r="G715" s="203"/>
      <c r="H715" s="203"/>
      <c r="I715" s="203"/>
      <c r="J715" s="203"/>
      <c r="K715" s="203"/>
      <c r="L715" s="203"/>
      <c r="M715" s="203"/>
      <c r="N715" s="203"/>
      <c r="O715" s="203"/>
      <c r="P715" s="203"/>
      <c r="Q715" s="203"/>
      <c r="R715" s="203"/>
      <c r="S715" s="203"/>
      <c r="T715" s="203"/>
      <c r="U715" s="203"/>
      <c r="V715" s="203"/>
      <c r="W715" s="203"/>
      <c r="X715" s="203"/>
      <c r="Y715" s="203"/>
      <c r="Z715" s="203"/>
    </row>
    <row r="716" spans="1:26">
      <c r="A716" s="203"/>
      <c r="B716" s="203"/>
      <c r="C716" s="203"/>
      <c r="D716" s="203"/>
      <c r="E716" s="203"/>
      <c r="F716" s="203"/>
      <c r="G716" s="203"/>
      <c r="H716" s="203"/>
      <c r="I716" s="203"/>
      <c r="J716" s="203"/>
      <c r="K716" s="203"/>
      <c r="L716" s="203"/>
      <c r="M716" s="203"/>
      <c r="N716" s="203"/>
      <c r="O716" s="203"/>
      <c r="P716" s="203"/>
      <c r="Q716" s="203"/>
      <c r="R716" s="203"/>
      <c r="S716" s="203"/>
      <c r="T716" s="203"/>
      <c r="U716" s="203"/>
      <c r="V716" s="203"/>
      <c r="W716" s="203"/>
      <c r="X716" s="203"/>
      <c r="Y716" s="203"/>
      <c r="Z716" s="203"/>
    </row>
    <row r="717" spans="1:26">
      <c r="A717" s="203"/>
      <c r="B717" s="203"/>
      <c r="C717" s="203"/>
      <c r="D717" s="203"/>
      <c r="E717" s="203"/>
      <c r="F717" s="203"/>
      <c r="G717" s="203"/>
      <c r="H717" s="203"/>
      <c r="I717" s="203"/>
      <c r="J717" s="203"/>
      <c r="K717" s="203"/>
      <c r="L717" s="203"/>
      <c r="M717" s="203"/>
      <c r="N717" s="203"/>
      <c r="O717" s="203"/>
      <c r="P717" s="203"/>
      <c r="Q717" s="203"/>
      <c r="R717" s="203"/>
      <c r="S717" s="203"/>
      <c r="T717" s="203"/>
      <c r="U717" s="203"/>
      <c r="V717" s="203"/>
      <c r="W717" s="203"/>
      <c r="X717" s="203"/>
      <c r="Y717" s="203"/>
      <c r="Z717" s="203"/>
    </row>
    <row r="718" spans="1:26">
      <c r="A718" s="203"/>
      <c r="B718" s="203"/>
      <c r="C718" s="203"/>
      <c r="D718" s="203"/>
      <c r="E718" s="203"/>
      <c r="F718" s="203"/>
      <c r="G718" s="203"/>
      <c r="H718" s="203"/>
      <c r="I718" s="203"/>
      <c r="J718" s="203"/>
      <c r="K718" s="203"/>
      <c r="L718" s="203"/>
      <c r="M718" s="203"/>
      <c r="N718" s="203"/>
      <c r="O718" s="203"/>
      <c r="P718" s="203"/>
      <c r="Q718" s="203"/>
      <c r="R718" s="203"/>
      <c r="S718" s="203"/>
      <c r="T718" s="203"/>
      <c r="U718" s="203"/>
      <c r="V718" s="203"/>
      <c r="W718" s="203"/>
      <c r="X718" s="203"/>
      <c r="Y718" s="203"/>
      <c r="Z718" s="203"/>
    </row>
    <row r="719" spans="1:26">
      <c r="A719" s="203"/>
      <c r="B719" s="203"/>
      <c r="C719" s="203"/>
      <c r="D719" s="203"/>
      <c r="E719" s="203"/>
      <c r="F719" s="203"/>
      <c r="G719" s="203"/>
      <c r="H719" s="203"/>
      <c r="I719" s="203"/>
      <c r="J719" s="203"/>
      <c r="K719" s="203"/>
      <c r="L719" s="203"/>
      <c r="M719" s="203"/>
      <c r="N719" s="203"/>
      <c r="O719" s="203"/>
      <c r="P719" s="203"/>
      <c r="Q719" s="203"/>
      <c r="R719" s="203"/>
      <c r="S719" s="203"/>
      <c r="T719" s="203"/>
      <c r="U719" s="203"/>
      <c r="V719" s="203"/>
      <c r="W719" s="203"/>
      <c r="X719" s="203"/>
      <c r="Y719" s="203"/>
      <c r="Z719" s="203"/>
    </row>
    <row r="720" spans="1:26">
      <c r="A720" s="203"/>
      <c r="B720" s="203"/>
      <c r="C720" s="203"/>
      <c r="D720" s="203"/>
      <c r="E720" s="203"/>
      <c r="F720" s="203"/>
      <c r="G720" s="203"/>
      <c r="H720" s="203"/>
      <c r="I720" s="203"/>
      <c r="J720" s="203"/>
      <c r="K720" s="203"/>
      <c r="L720" s="203"/>
      <c r="M720" s="203"/>
      <c r="N720" s="203"/>
      <c r="O720" s="203"/>
      <c r="P720" s="203"/>
      <c r="Q720" s="203"/>
      <c r="R720" s="203"/>
      <c r="S720" s="203"/>
      <c r="T720" s="203"/>
      <c r="U720" s="203"/>
      <c r="V720" s="203"/>
      <c r="W720" s="203"/>
      <c r="X720" s="203"/>
      <c r="Y720" s="203"/>
      <c r="Z720" s="203"/>
    </row>
    <row r="721" spans="1:26">
      <c r="A721" s="203"/>
      <c r="B721" s="203"/>
      <c r="C721" s="203"/>
      <c r="D721" s="203"/>
      <c r="E721" s="203"/>
      <c r="F721" s="203"/>
      <c r="G721" s="203"/>
      <c r="H721" s="203"/>
      <c r="I721" s="203"/>
      <c r="J721" s="203"/>
      <c r="K721" s="203"/>
      <c r="L721" s="203"/>
      <c r="M721" s="203"/>
      <c r="N721" s="203"/>
      <c r="O721" s="203"/>
      <c r="P721" s="203"/>
      <c r="Q721" s="203"/>
      <c r="R721" s="203"/>
      <c r="S721" s="203"/>
      <c r="T721" s="203"/>
      <c r="U721" s="203"/>
      <c r="V721" s="203"/>
      <c r="W721" s="203"/>
      <c r="X721" s="203"/>
      <c r="Y721" s="203"/>
      <c r="Z721" s="203"/>
    </row>
    <row r="722" spans="1:26">
      <c r="A722" s="203"/>
      <c r="B722" s="203"/>
      <c r="C722" s="203"/>
      <c r="D722" s="203"/>
      <c r="E722" s="203"/>
      <c r="F722" s="203"/>
      <c r="G722" s="203"/>
      <c r="H722" s="203"/>
      <c r="I722" s="203"/>
      <c r="J722" s="203"/>
      <c r="K722" s="203"/>
      <c r="L722" s="203"/>
      <c r="M722" s="203"/>
      <c r="N722" s="203"/>
      <c r="O722" s="203"/>
      <c r="P722" s="203"/>
      <c r="Q722" s="203"/>
      <c r="R722" s="203"/>
      <c r="S722" s="203"/>
      <c r="T722" s="203"/>
      <c r="U722" s="203"/>
      <c r="V722" s="203"/>
      <c r="W722" s="203"/>
      <c r="X722" s="203"/>
      <c r="Y722" s="203"/>
      <c r="Z722" s="203"/>
    </row>
    <row r="723" spans="1:26">
      <c r="A723" s="203"/>
      <c r="B723" s="203"/>
      <c r="C723" s="203"/>
      <c r="D723" s="203"/>
      <c r="E723" s="203"/>
      <c r="F723" s="203"/>
      <c r="G723" s="203"/>
      <c r="H723" s="203"/>
      <c r="I723" s="203"/>
      <c r="J723" s="203"/>
      <c r="K723" s="203"/>
      <c r="L723" s="203"/>
      <c r="M723" s="203"/>
      <c r="N723" s="203"/>
      <c r="O723" s="203"/>
      <c r="P723" s="203"/>
      <c r="Q723" s="203"/>
      <c r="R723" s="203"/>
      <c r="S723" s="203"/>
      <c r="T723" s="203"/>
      <c r="U723" s="203"/>
      <c r="V723" s="203"/>
      <c r="W723" s="203"/>
      <c r="X723" s="203"/>
      <c r="Y723" s="203"/>
      <c r="Z723" s="203"/>
    </row>
    <row r="724" spans="1:26">
      <c r="A724" s="203"/>
      <c r="B724" s="203"/>
      <c r="C724" s="203"/>
      <c r="D724" s="203"/>
      <c r="E724" s="203"/>
      <c r="F724" s="203"/>
      <c r="G724" s="203"/>
      <c r="H724" s="203"/>
      <c r="I724" s="203"/>
      <c r="J724" s="203"/>
      <c r="K724" s="203"/>
      <c r="L724" s="203"/>
      <c r="M724" s="203"/>
      <c r="N724" s="203"/>
      <c r="O724" s="203"/>
      <c r="P724" s="203"/>
      <c r="Q724" s="203"/>
      <c r="R724" s="203"/>
      <c r="S724" s="203"/>
      <c r="T724" s="203"/>
      <c r="U724" s="203"/>
      <c r="V724" s="203"/>
      <c r="W724" s="203"/>
      <c r="X724" s="203"/>
      <c r="Y724" s="203"/>
      <c r="Z724" s="203"/>
    </row>
    <row r="725" spans="1:26">
      <c r="A725" s="203"/>
      <c r="B725" s="203"/>
      <c r="C725" s="203"/>
      <c r="D725" s="203"/>
      <c r="E725" s="203"/>
      <c r="F725" s="203"/>
      <c r="G725" s="203"/>
      <c r="H725" s="203"/>
      <c r="I725" s="203"/>
      <c r="J725" s="203"/>
      <c r="K725" s="203"/>
      <c r="L725" s="203"/>
      <c r="M725" s="203"/>
      <c r="N725" s="203"/>
      <c r="O725" s="203"/>
      <c r="P725" s="203"/>
      <c r="Q725" s="203"/>
      <c r="R725" s="203"/>
      <c r="S725" s="203"/>
      <c r="T725" s="203"/>
      <c r="U725" s="203"/>
      <c r="V725" s="203"/>
      <c r="W725" s="203"/>
      <c r="X725" s="203"/>
      <c r="Y725" s="203"/>
      <c r="Z725" s="203"/>
    </row>
    <row r="726" spans="1:26">
      <c r="A726" s="203"/>
      <c r="B726" s="203"/>
      <c r="C726" s="203"/>
      <c r="D726" s="203"/>
      <c r="E726" s="203"/>
      <c r="F726" s="203"/>
      <c r="G726" s="203"/>
      <c r="H726" s="203"/>
      <c r="I726" s="203"/>
      <c r="J726" s="203"/>
      <c r="K726" s="203"/>
      <c r="L726" s="203"/>
      <c r="M726" s="203"/>
      <c r="N726" s="203"/>
      <c r="O726" s="203"/>
      <c r="P726" s="203"/>
      <c r="Q726" s="203"/>
      <c r="R726" s="203"/>
      <c r="S726" s="203"/>
      <c r="T726" s="203"/>
      <c r="U726" s="203"/>
      <c r="V726" s="203"/>
      <c r="W726" s="203"/>
      <c r="X726" s="203"/>
      <c r="Y726" s="203"/>
      <c r="Z726" s="203"/>
    </row>
    <row r="727" spans="1:26">
      <c r="A727" s="203"/>
      <c r="B727" s="203"/>
      <c r="C727" s="203"/>
      <c r="D727" s="203"/>
      <c r="E727" s="203"/>
      <c r="F727" s="203"/>
      <c r="G727" s="203"/>
      <c r="H727" s="203"/>
      <c r="I727" s="203"/>
      <c r="J727" s="203"/>
      <c r="K727" s="203"/>
      <c r="L727" s="203"/>
      <c r="M727" s="203"/>
      <c r="N727" s="203"/>
      <c r="O727" s="203"/>
      <c r="P727" s="203"/>
      <c r="Q727" s="203"/>
      <c r="R727" s="203"/>
      <c r="S727" s="203"/>
      <c r="T727" s="203"/>
      <c r="U727" s="203"/>
      <c r="V727" s="203"/>
      <c r="W727" s="203"/>
      <c r="X727" s="203"/>
      <c r="Y727" s="203"/>
      <c r="Z727" s="203"/>
    </row>
    <row r="728" spans="1:26">
      <c r="A728" s="203"/>
      <c r="B728" s="203"/>
      <c r="C728" s="203"/>
      <c r="D728" s="203"/>
      <c r="E728" s="203"/>
      <c r="F728" s="203"/>
      <c r="G728" s="203"/>
      <c r="H728" s="203"/>
      <c r="I728" s="203"/>
      <c r="J728" s="203"/>
      <c r="K728" s="203"/>
      <c r="L728" s="203"/>
      <c r="M728" s="203"/>
      <c r="N728" s="203"/>
      <c r="O728" s="203"/>
      <c r="P728" s="203"/>
      <c r="Q728" s="203"/>
      <c r="R728" s="203"/>
      <c r="S728" s="203"/>
      <c r="T728" s="203"/>
      <c r="U728" s="203"/>
      <c r="V728" s="203"/>
      <c r="W728" s="203"/>
      <c r="X728" s="203"/>
      <c r="Y728" s="203"/>
      <c r="Z728" s="203"/>
    </row>
    <row r="729" spans="1:26">
      <c r="A729" s="203"/>
      <c r="B729" s="203"/>
      <c r="C729" s="203"/>
      <c r="D729" s="203"/>
      <c r="E729" s="203"/>
      <c r="F729" s="203"/>
      <c r="G729" s="203"/>
      <c r="H729" s="203"/>
      <c r="I729" s="203"/>
      <c r="J729" s="203"/>
      <c r="K729" s="203"/>
      <c r="L729" s="203"/>
      <c r="M729" s="203"/>
      <c r="N729" s="203"/>
      <c r="O729" s="203"/>
      <c r="P729" s="203"/>
      <c r="Q729" s="203"/>
      <c r="R729" s="203"/>
      <c r="S729" s="203"/>
      <c r="T729" s="203"/>
      <c r="U729" s="203"/>
      <c r="V729" s="203"/>
      <c r="W729" s="203"/>
      <c r="X729" s="203"/>
      <c r="Y729" s="203"/>
      <c r="Z729" s="203"/>
    </row>
    <row r="730" spans="1:26">
      <c r="A730" s="203"/>
      <c r="B730" s="203"/>
      <c r="C730" s="203"/>
      <c r="D730" s="203"/>
      <c r="E730" s="203"/>
      <c r="F730" s="203"/>
      <c r="G730" s="203"/>
      <c r="H730" s="203"/>
      <c r="I730" s="203"/>
      <c r="J730" s="203"/>
      <c r="K730" s="203"/>
      <c r="L730" s="203"/>
      <c r="M730" s="203"/>
      <c r="N730" s="203"/>
      <c r="O730" s="203"/>
      <c r="P730" s="203"/>
      <c r="Q730" s="203"/>
      <c r="R730" s="203"/>
      <c r="S730" s="203"/>
      <c r="T730" s="203"/>
      <c r="U730" s="203"/>
      <c r="V730" s="203"/>
      <c r="W730" s="203"/>
      <c r="X730" s="203"/>
      <c r="Y730" s="203"/>
      <c r="Z730" s="203"/>
    </row>
    <row r="731" spans="1:26">
      <c r="A731" s="203"/>
      <c r="B731" s="203"/>
      <c r="C731" s="203"/>
      <c r="D731" s="203"/>
      <c r="E731" s="203"/>
      <c r="F731" s="203"/>
      <c r="G731" s="203"/>
      <c r="H731" s="203"/>
      <c r="I731" s="203"/>
      <c r="J731" s="203"/>
      <c r="K731" s="203"/>
      <c r="L731" s="203"/>
      <c r="M731" s="203"/>
      <c r="N731" s="203"/>
      <c r="O731" s="203"/>
      <c r="P731" s="203"/>
      <c r="Q731" s="203"/>
      <c r="R731" s="203"/>
      <c r="S731" s="203"/>
      <c r="T731" s="203"/>
      <c r="U731" s="203"/>
      <c r="V731" s="203"/>
      <c r="W731" s="203"/>
      <c r="X731" s="203"/>
      <c r="Y731" s="203"/>
      <c r="Z731" s="203"/>
    </row>
    <row r="732" spans="1:26">
      <c r="A732" s="203"/>
      <c r="B732" s="203"/>
      <c r="C732" s="203"/>
      <c r="D732" s="203"/>
      <c r="E732" s="203"/>
      <c r="F732" s="203"/>
      <c r="G732" s="203"/>
      <c r="H732" s="203"/>
      <c r="I732" s="203"/>
      <c r="J732" s="203"/>
      <c r="K732" s="203"/>
      <c r="L732" s="203"/>
      <c r="M732" s="203"/>
      <c r="N732" s="203"/>
      <c r="O732" s="203"/>
      <c r="P732" s="203"/>
      <c r="Q732" s="203"/>
      <c r="R732" s="203"/>
      <c r="S732" s="203"/>
      <c r="T732" s="203"/>
      <c r="U732" s="203"/>
      <c r="V732" s="203"/>
      <c r="W732" s="203"/>
      <c r="X732" s="203"/>
      <c r="Y732" s="203"/>
      <c r="Z732" s="203"/>
    </row>
    <row r="733" spans="1:26">
      <c r="A733" s="203"/>
      <c r="B733" s="203"/>
      <c r="C733" s="203"/>
      <c r="D733" s="203"/>
      <c r="E733" s="203"/>
      <c r="F733" s="203"/>
      <c r="G733" s="203"/>
      <c r="H733" s="203"/>
      <c r="I733" s="203"/>
      <c r="J733" s="203"/>
      <c r="K733" s="203"/>
      <c r="L733" s="203"/>
      <c r="M733" s="203"/>
      <c r="N733" s="203"/>
      <c r="O733" s="203"/>
      <c r="P733" s="203"/>
      <c r="Q733" s="203"/>
      <c r="R733" s="203"/>
      <c r="S733" s="203"/>
      <c r="T733" s="203"/>
      <c r="U733" s="203"/>
      <c r="V733" s="203"/>
      <c r="W733" s="203"/>
      <c r="X733" s="203"/>
      <c r="Y733" s="203"/>
      <c r="Z733" s="203"/>
    </row>
    <row r="734" spans="1:26">
      <c r="A734" s="203"/>
      <c r="B734" s="203"/>
      <c r="C734" s="203"/>
      <c r="D734" s="203"/>
      <c r="E734" s="203"/>
      <c r="F734" s="203"/>
      <c r="G734" s="203"/>
      <c r="H734" s="203"/>
      <c r="I734" s="203"/>
      <c r="J734" s="203"/>
      <c r="K734" s="203"/>
      <c r="L734" s="203"/>
      <c r="M734" s="203"/>
      <c r="N734" s="203"/>
      <c r="O734" s="203"/>
      <c r="P734" s="203"/>
      <c r="Q734" s="203"/>
      <c r="R734" s="203"/>
      <c r="S734" s="203"/>
      <c r="T734" s="203"/>
      <c r="U734" s="203"/>
      <c r="V734" s="203"/>
      <c r="W734" s="203"/>
      <c r="X734" s="203"/>
      <c r="Y734" s="203"/>
      <c r="Z734" s="203"/>
    </row>
    <row r="735" spans="1:26">
      <c r="A735" s="203"/>
      <c r="B735" s="203"/>
      <c r="C735" s="203"/>
      <c r="D735" s="203"/>
      <c r="E735" s="203"/>
      <c r="F735" s="203"/>
      <c r="G735" s="203"/>
      <c r="H735" s="203"/>
      <c r="I735" s="203"/>
      <c r="J735" s="203"/>
      <c r="K735" s="203"/>
      <c r="L735" s="203"/>
      <c r="M735" s="203"/>
      <c r="N735" s="203"/>
      <c r="O735" s="203"/>
      <c r="P735" s="203"/>
      <c r="Q735" s="203"/>
      <c r="R735" s="203"/>
      <c r="S735" s="203"/>
      <c r="T735" s="203"/>
      <c r="U735" s="203"/>
      <c r="V735" s="203"/>
      <c r="W735" s="203"/>
      <c r="X735" s="203"/>
      <c r="Y735" s="203"/>
      <c r="Z735" s="203"/>
    </row>
    <row r="736" spans="1:26">
      <c r="A736" s="203"/>
      <c r="B736" s="203"/>
      <c r="C736" s="203"/>
      <c r="D736" s="203"/>
      <c r="E736" s="203"/>
      <c r="F736" s="203"/>
      <c r="G736" s="203"/>
      <c r="H736" s="203"/>
      <c r="I736" s="203"/>
      <c r="J736" s="203"/>
      <c r="K736" s="203"/>
      <c r="L736" s="203"/>
      <c r="M736" s="203"/>
      <c r="N736" s="203"/>
      <c r="O736" s="203"/>
      <c r="P736" s="203"/>
      <c r="Q736" s="203"/>
      <c r="R736" s="203"/>
      <c r="S736" s="203"/>
      <c r="T736" s="203"/>
      <c r="U736" s="203"/>
      <c r="V736" s="203"/>
      <c r="W736" s="203"/>
      <c r="X736" s="203"/>
      <c r="Y736" s="203"/>
      <c r="Z736" s="203"/>
    </row>
    <row r="737" spans="1:26">
      <c r="A737" s="203"/>
      <c r="B737" s="203"/>
      <c r="C737" s="203"/>
      <c r="D737" s="203"/>
      <c r="E737" s="203"/>
      <c r="F737" s="203"/>
      <c r="G737" s="203"/>
      <c r="H737" s="203"/>
      <c r="I737" s="203"/>
      <c r="J737" s="203"/>
      <c r="K737" s="203"/>
      <c r="L737" s="203"/>
      <c r="M737" s="203"/>
      <c r="N737" s="203"/>
      <c r="O737" s="203"/>
      <c r="P737" s="203"/>
      <c r="Q737" s="203"/>
      <c r="R737" s="203"/>
      <c r="S737" s="203"/>
      <c r="T737" s="203"/>
      <c r="U737" s="203"/>
      <c r="V737" s="203"/>
      <c r="W737" s="203"/>
      <c r="X737" s="203"/>
      <c r="Y737" s="203"/>
      <c r="Z737" s="203"/>
    </row>
    <row r="738" spans="1:26">
      <c r="A738" s="203"/>
      <c r="B738" s="203"/>
      <c r="C738" s="203"/>
      <c r="D738" s="203"/>
      <c r="E738" s="203"/>
      <c r="F738" s="203"/>
      <c r="G738" s="203"/>
      <c r="H738" s="203"/>
      <c r="I738" s="203"/>
      <c r="J738" s="203"/>
      <c r="K738" s="203"/>
      <c r="L738" s="203"/>
      <c r="M738" s="203"/>
      <c r="N738" s="203"/>
      <c r="O738" s="203"/>
      <c r="P738" s="203"/>
      <c r="Q738" s="203"/>
      <c r="R738" s="203"/>
      <c r="S738" s="203"/>
      <c r="T738" s="203"/>
      <c r="U738" s="203"/>
      <c r="V738" s="203"/>
      <c r="W738" s="203"/>
      <c r="X738" s="203"/>
      <c r="Y738" s="203"/>
      <c r="Z738" s="203"/>
    </row>
    <row r="739" spans="1:26">
      <c r="A739" s="203"/>
      <c r="B739" s="203"/>
      <c r="C739" s="203"/>
      <c r="D739" s="203"/>
      <c r="E739" s="203"/>
      <c r="F739" s="203"/>
      <c r="G739" s="203"/>
      <c r="H739" s="203"/>
      <c r="I739" s="203"/>
      <c r="J739" s="203"/>
      <c r="K739" s="203"/>
      <c r="L739" s="203"/>
      <c r="M739" s="203"/>
      <c r="N739" s="203"/>
      <c r="O739" s="203"/>
      <c r="P739" s="203"/>
      <c r="Q739" s="203"/>
      <c r="R739" s="203"/>
      <c r="S739" s="203"/>
      <c r="T739" s="203"/>
      <c r="U739" s="203"/>
      <c r="V739" s="203"/>
      <c r="W739" s="203"/>
      <c r="X739" s="203"/>
      <c r="Y739" s="203"/>
      <c r="Z739" s="203"/>
    </row>
    <row r="740" spans="1:26">
      <c r="A740" s="203"/>
      <c r="B740" s="203"/>
      <c r="C740" s="203"/>
      <c r="D740" s="203"/>
      <c r="E740" s="203"/>
      <c r="F740" s="203"/>
      <c r="G740" s="203"/>
      <c r="H740" s="203"/>
      <c r="I740" s="203"/>
      <c r="J740" s="203"/>
      <c r="K740" s="203"/>
      <c r="L740" s="203"/>
      <c r="M740" s="203"/>
      <c r="N740" s="203"/>
      <c r="O740" s="203"/>
      <c r="P740" s="203"/>
      <c r="Q740" s="203"/>
      <c r="R740" s="203"/>
      <c r="S740" s="203"/>
      <c r="T740" s="203"/>
      <c r="U740" s="203"/>
      <c r="V740" s="203"/>
      <c r="W740" s="203"/>
      <c r="X740" s="203"/>
      <c r="Y740" s="203"/>
      <c r="Z740" s="203"/>
    </row>
    <row r="741" spans="1:26">
      <c r="A741" s="203"/>
      <c r="B741" s="203"/>
      <c r="C741" s="203"/>
      <c r="D741" s="203"/>
      <c r="E741" s="203"/>
      <c r="F741" s="203"/>
      <c r="G741" s="203"/>
      <c r="H741" s="203"/>
      <c r="I741" s="203"/>
      <c r="J741" s="203"/>
      <c r="K741" s="203"/>
      <c r="L741" s="203"/>
      <c r="M741" s="203"/>
      <c r="N741" s="203"/>
      <c r="O741" s="203"/>
      <c r="P741" s="203"/>
      <c r="Q741" s="203"/>
      <c r="R741" s="203"/>
      <c r="S741" s="203"/>
      <c r="T741" s="203"/>
      <c r="U741" s="203"/>
      <c r="V741" s="203"/>
      <c r="W741" s="203"/>
      <c r="X741" s="203"/>
      <c r="Y741" s="203"/>
      <c r="Z741" s="203"/>
    </row>
    <row r="742" spans="1:26">
      <c r="A742" s="203"/>
      <c r="B742" s="203"/>
      <c r="C742" s="203"/>
      <c r="D742" s="203"/>
      <c r="E742" s="203"/>
      <c r="F742" s="203"/>
      <c r="G742" s="203"/>
      <c r="H742" s="203"/>
      <c r="I742" s="203"/>
      <c r="J742" s="203"/>
      <c r="K742" s="203"/>
      <c r="L742" s="203"/>
      <c r="M742" s="203"/>
      <c r="N742" s="203"/>
      <c r="O742" s="203"/>
      <c r="P742" s="203"/>
      <c r="Q742" s="203"/>
      <c r="R742" s="203"/>
      <c r="S742" s="203"/>
      <c r="T742" s="203"/>
      <c r="U742" s="203"/>
      <c r="V742" s="203"/>
      <c r="W742" s="203"/>
      <c r="X742" s="203"/>
      <c r="Y742" s="203"/>
      <c r="Z742" s="203"/>
    </row>
    <row r="743" spans="1:26">
      <c r="A743" s="203"/>
      <c r="B743" s="203"/>
      <c r="C743" s="203"/>
      <c r="D743" s="203"/>
      <c r="E743" s="203"/>
      <c r="F743" s="203"/>
      <c r="G743" s="203"/>
      <c r="H743" s="203"/>
      <c r="I743" s="203"/>
      <c r="J743" s="203"/>
      <c r="K743" s="203"/>
      <c r="L743" s="203"/>
      <c r="M743" s="203"/>
      <c r="N743" s="203"/>
      <c r="O743" s="203"/>
      <c r="P743" s="203"/>
      <c r="Q743" s="203"/>
      <c r="R743" s="203"/>
      <c r="S743" s="203"/>
      <c r="T743" s="203"/>
      <c r="U743" s="203"/>
      <c r="V743" s="203"/>
      <c r="W743" s="203"/>
      <c r="X743" s="203"/>
      <c r="Y743" s="203"/>
      <c r="Z743" s="203"/>
    </row>
    <row r="744" spans="1:26">
      <c r="A744" s="203"/>
      <c r="B744" s="203"/>
      <c r="C744" s="203"/>
      <c r="D744" s="203"/>
      <c r="E744" s="203"/>
      <c r="F744" s="203"/>
      <c r="G744" s="203"/>
      <c r="H744" s="203"/>
      <c r="I744" s="203"/>
      <c r="J744" s="203"/>
      <c r="K744" s="203"/>
      <c r="L744" s="203"/>
      <c r="M744" s="203"/>
      <c r="N744" s="203"/>
      <c r="O744" s="203"/>
      <c r="P744" s="203"/>
      <c r="Q744" s="203"/>
      <c r="R744" s="203"/>
      <c r="S744" s="203"/>
      <c r="T744" s="203"/>
      <c r="U744" s="203"/>
      <c r="V744" s="203"/>
      <c r="W744" s="203"/>
      <c r="X744" s="203"/>
      <c r="Y744" s="203"/>
      <c r="Z744" s="203"/>
    </row>
    <row r="745" spans="1:26">
      <c r="A745" s="203"/>
      <c r="B745" s="203"/>
      <c r="C745" s="203"/>
      <c r="D745" s="203"/>
      <c r="E745" s="203"/>
      <c r="F745" s="203"/>
      <c r="G745" s="203"/>
      <c r="H745" s="203"/>
      <c r="I745" s="203"/>
      <c r="J745" s="203"/>
      <c r="K745" s="203"/>
      <c r="L745" s="203"/>
      <c r="M745" s="203"/>
      <c r="N745" s="203"/>
      <c r="O745" s="203"/>
      <c r="P745" s="203"/>
      <c r="Q745" s="203"/>
      <c r="R745" s="203"/>
      <c r="S745" s="203"/>
      <c r="T745" s="203"/>
      <c r="U745" s="203"/>
      <c r="V745" s="203"/>
      <c r="W745" s="203"/>
      <c r="X745" s="203"/>
      <c r="Y745" s="203"/>
      <c r="Z745" s="203"/>
    </row>
    <row r="746" spans="1:26">
      <c r="A746" s="203"/>
      <c r="B746" s="203"/>
      <c r="C746" s="203"/>
      <c r="D746" s="203"/>
      <c r="E746" s="203"/>
      <c r="F746" s="203"/>
      <c r="G746" s="203"/>
      <c r="H746" s="203"/>
      <c r="I746" s="203"/>
      <c r="J746" s="203"/>
      <c r="K746" s="203"/>
      <c r="L746" s="203"/>
      <c r="M746" s="203"/>
      <c r="N746" s="203"/>
      <c r="O746" s="203"/>
      <c r="P746" s="203"/>
      <c r="Q746" s="203"/>
      <c r="R746" s="203"/>
      <c r="S746" s="203"/>
      <c r="T746" s="203"/>
      <c r="U746" s="203"/>
      <c r="V746" s="203"/>
      <c r="W746" s="203"/>
      <c r="X746" s="203"/>
      <c r="Y746" s="203"/>
      <c r="Z746" s="203"/>
    </row>
    <row r="747" spans="1:26">
      <c r="A747" s="203"/>
      <c r="B747" s="203"/>
      <c r="C747" s="203"/>
      <c r="D747" s="203"/>
      <c r="E747" s="203"/>
      <c r="F747" s="203"/>
      <c r="G747" s="203"/>
      <c r="H747" s="203"/>
      <c r="I747" s="203"/>
      <c r="J747" s="203"/>
      <c r="K747" s="203"/>
      <c r="L747" s="203"/>
      <c r="M747" s="203"/>
      <c r="N747" s="203"/>
      <c r="O747" s="203"/>
      <c r="P747" s="203"/>
      <c r="Q747" s="203"/>
      <c r="R747" s="203"/>
      <c r="S747" s="203"/>
      <c r="T747" s="203"/>
      <c r="U747" s="203"/>
      <c r="V747" s="203"/>
      <c r="W747" s="203"/>
      <c r="X747" s="203"/>
      <c r="Y747" s="203"/>
      <c r="Z747" s="203"/>
    </row>
    <row r="748" spans="1:26">
      <c r="A748" s="203"/>
      <c r="B748" s="203"/>
      <c r="C748" s="203"/>
      <c r="D748" s="203"/>
      <c r="E748" s="203"/>
      <c r="F748" s="203"/>
      <c r="G748" s="203"/>
      <c r="H748" s="203"/>
      <c r="I748" s="203"/>
      <c r="J748" s="203"/>
      <c r="K748" s="203"/>
      <c r="L748" s="203"/>
      <c r="M748" s="203"/>
      <c r="N748" s="203"/>
      <c r="O748" s="203"/>
      <c r="P748" s="203"/>
      <c r="Q748" s="203"/>
      <c r="R748" s="203"/>
      <c r="S748" s="203"/>
      <c r="T748" s="203"/>
      <c r="U748" s="203"/>
      <c r="V748" s="203"/>
      <c r="W748" s="203"/>
      <c r="X748" s="203"/>
      <c r="Y748" s="203"/>
      <c r="Z748" s="203"/>
    </row>
    <row r="749" spans="1:26">
      <c r="A749" s="203"/>
      <c r="B749" s="203"/>
      <c r="C749" s="203"/>
      <c r="D749" s="203"/>
      <c r="E749" s="203"/>
      <c r="F749" s="203"/>
      <c r="G749" s="203"/>
      <c r="H749" s="203"/>
      <c r="I749" s="203"/>
      <c r="J749" s="203"/>
      <c r="K749" s="203"/>
      <c r="L749" s="203"/>
      <c r="M749" s="203"/>
      <c r="N749" s="203"/>
      <c r="O749" s="203"/>
      <c r="P749" s="203"/>
      <c r="Q749" s="203"/>
      <c r="R749" s="203"/>
      <c r="S749" s="203"/>
      <c r="T749" s="203"/>
      <c r="U749" s="203"/>
      <c r="V749" s="203"/>
      <c r="W749" s="203"/>
      <c r="X749" s="203"/>
      <c r="Y749" s="203"/>
      <c r="Z749" s="203"/>
    </row>
    <row r="750" spans="1:26">
      <c r="A750" s="203"/>
      <c r="B750" s="203"/>
      <c r="C750" s="203"/>
      <c r="D750" s="203"/>
      <c r="E750" s="203"/>
      <c r="F750" s="203"/>
      <c r="G750" s="203"/>
      <c r="H750" s="203"/>
      <c r="I750" s="203"/>
      <c r="J750" s="203"/>
      <c r="K750" s="203"/>
      <c r="L750" s="203"/>
      <c r="M750" s="203"/>
      <c r="N750" s="203"/>
      <c r="O750" s="203"/>
      <c r="P750" s="203"/>
      <c r="Q750" s="203"/>
      <c r="R750" s="203"/>
      <c r="S750" s="203"/>
      <c r="T750" s="203"/>
      <c r="U750" s="203"/>
      <c r="V750" s="203"/>
      <c r="W750" s="203"/>
      <c r="X750" s="203"/>
      <c r="Y750" s="203"/>
      <c r="Z750" s="203"/>
    </row>
    <row r="751" spans="1:26">
      <c r="A751" s="203"/>
      <c r="B751" s="203"/>
      <c r="C751" s="203"/>
      <c r="D751" s="203"/>
      <c r="E751" s="203"/>
      <c r="F751" s="203"/>
      <c r="G751" s="203"/>
      <c r="H751" s="203"/>
      <c r="I751" s="203"/>
      <c r="J751" s="203"/>
      <c r="K751" s="203"/>
      <c r="L751" s="203"/>
      <c r="M751" s="203"/>
      <c r="N751" s="203"/>
      <c r="O751" s="203"/>
      <c r="P751" s="203"/>
      <c r="Q751" s="203"/>
      <c r="R751" s="203"/>
      <c r="S751" s="203"/>
      <c r="T751" s="203"/>
      <c r="U751" s="203"/>
      <c r="V751" s="203"/>
      <c r="W751" s="203"/>
      <c r="X751" s="203"/>
      <c r="Y751" s="203"/>
      <c r="Z751" s="203"/>
    </row>
    <row r="752" spans="1:26">
      <c r="A752" s="203"/>
      <c r="B752" s="203"/>
      <c r="C752" s="203"/>
      <c r="D752" s="203"/>
      <c r="E752" s="203"/>
      <c r="F752" s="203"/>
      <c r="G752" s="203"/>
      <c r="H752" s="203"/>
      <c r="I752" s="203"/>
      <c r="J752" s="203"/>
      <c r="K752" s="203"/>
      <c r="L752" s="203"/>
      <c r="M752" s="203"/>
      <c r="N752" s="203"/>
      <c r="O752" s="203"/>
      <c r="P752" s="203"/>
      <c r="Q752" s="203"/>
      <c r="R752" s="203"/>
      <c r="S752" s="203"/>
      <c r="T752" s="203"/>
      <c r="U752" s="203"/>
      <c r="V752" s="203"/>
      <c r="W752" s="203"/>
      <c r="X752" s="203"/>
      <c r="Y752" s="203"/>
      <c r="Z752" s="203"/>
    </row>
    <row r="753" spans="1:26">
      <c r="A753" s="203"/>
      <c r="B753" s="203"/>
      <c r="C753" s="203"/>
      <c r="D753" s="203"/>
      <c r="E753" s="203"/>
      <c r="F753" s="203"/>
      <c r="G753" s="203"/>
      <c r="H753" s="203"/>
      <c r="I753" s="203"/>
      <c r="J753" s="203"/>
      <c r="K753" s="203"/>
      <c r="L753" s="203"/>
      <c r="M753" s="203"/>
      <c r="N753" s="203"/>
      <c r="O753" s="203"/>
      <c r="P753" s="203"/>
      <c r="Q753" s="203"/>
      <c r="R753" s="203"/>
      <c r="S753" s="203"/>
      <c r="T753" s="203"/>
      <c r="U753" s="203"/>
      <c r="V753" s="203"/>
      <c r="W753" s="203"/>
      <c r="X753" s="203"/>
      <c r="Y753" s="203"/>
      <c r="Z753" s="203"/>
    </row>
    <row r="754" spans="1:26">
      <c r="A754" s="203"/>
      <c r="B754" s="203"/>
      <c r="C754" s="203"/>
      <c r="D754" s="203"/>
      <c r="E754" s="203"/>
      <c r="F754" s="203"/>
      <c r="G754" s="203"/>
      <c r="H754" s="203"/>
      <c r="I754" s="203"/>
      <c r="J754" s="203"/>
      <c r="K754" s="203"/>
      <c r="L754" s="203"/>
      <c r="M754" s="203"/>
      <c r="N754" s="203"/>
      <c r="O754" s="203"/>
      <c r="P754" s="203"/>
      <c r="Q754" s="203"/>
      <c r="R754" s="203"/>
      <c r="S754" s="203"/>
      <c r="T754" s="203"/>
      <c r="U754" s="203"/>
      <c r="V754" s="203"/>
      <c r="W754" s="203"/>
      <c r="X754" s="203"/>
      <c r="Y754" s="203"/>
      <c r="Z754" s="203"/>
    </row>
    <row r="755" spans="1:26">
      <c r="A755" s="203"/>
      <c r="B755" s="203"/>
      <c r="C755" s="203"/>
      <c r="D755" s="203"/>
      <c r="E755" s="203"/>
      <c r="F755" s="203"/>
      <c r="G755" s="203"/>
      <c r="H755" s="203"/>
      <c r="I755" s="203"/>
      <c r="J755" s="203"/>
      <c r="K755" s="203"/>
      <c r="L755" s="203"/>
      <c r="M755" s="203"/>
      <c r="N755" s="203"/>
      <c r="O755" s="203"/>
      <c r="P755" s="203"/>
      <c r="Q755" s="203"/>
      <c r="R755" s="203"/>
      <c r="S755" s="203"/>
      <c r="T755" s="203"/>
      <c r="U755" s="203"/>
      <c r="V755" s="203"/>
      <c r="W755" s="203"/>
      <c r="X755" s="203"/>
      <c r="Y755" s="203"/>
      <c r="Z755" s="203"/>
    </row>
    <row r="756" spans="1:26">
      <c r="A756" s="203"/>
      <c r="B756" s="203"/>
      <c r="C756" s="203"/>
      <c r="D756" s="203"/>
      <c r="E756" s="203"/>
      <c r="F756" s="203"/>
      <c r="G756" s="203"/>
      <c r="H756" s="203"/>
      <c r="I756" s="203"/>
      <c r="J756" s="203"/>
      <c r="K756" s="203"/>
      <c r="L756" s="203"/>
      <c r="M756" s="203"/>
      <c r="N756" s="203"/>
      <c r="O756" s="203"/>
      <c r="P756" s="203"/>
      <c r="Q756" s="203"/>
      <c r="R756" s="203"/>
      <c r="S756" s="203"/>
      <c r="T756" s="203"/>
      <c r="U756" s="203"/>
      <c r="V756" s="203"/>
      <c r="W756" s="203"/>
      <c r="X756" s="203"/>
      <c r="Y756" s="203"/>
      <c r="Z756" s="203"/>
    </row>
    <row r="757" spans="1:26">
      <c r="A757" s="203"/>
      <c r="B757" s="203"/>
      <c r="C757" s="203"/>
      <c r="D757" s="203"/>
      <c r="E757" s="203"/>
      <c r="F757" s="203"/>
      <c r="G757" s="203"/>
      <c r="H757" s="203"/>
      <c r="I757" s="203"/>
      <c r="J757" s="203"/>
      <c r="K757" s="203"/>
      <c r="L757" s="203"/>
      <c r="M757" s="203"/>
      <c r="N757" s="203"/>
      <c r="O757" s="203"/>
      <c r="P757" s="203"/>
      <c r="Q757" s="203"/>
      <c r="R757" s="203"/>
      <c r="S757" s="203"/>
      <c r="T757" s="203"/>
      <c r="U757" s="203"/>
      <c r="V757" s="203"/>
      <c r="W757" s="203"/>
      <c r="X757" s="203"/>
      <c r="Y757" s="203"/>
      <c r="Z757" s="203"/>
    </row>
    <row r="758" spans="1:26">
      <c r="A758" s="203"/>
      <c r="B758" s="203"/>
      <c r="C758" s="203"/>
      <c r="D758" s="203"/>
      <c r="E758" s="203"/>
      <c r="F758" s="203"/>
      <c r="G758" s="203"/>
      <c r="H758" s="203"/>
      <c r="I758" s="203"/>
      <c r="J758" s="203"/>
      <c r="K758" s="203"/>
      <c r="L758" s="203"/>
      <c r="M758" s="203"/>
      <c r="N758" s="203"/>
      <c r="O758" s="203"/>
      <c r="P758" s="203"/>
      <c r="Q758" s="203"/>
      <c r="R758" s="203"/>
      <c r="S758" s="203"/>
      <c r="T758" s="203"/>
      <c r="U758" s="203"/>
      <c r="V758" s="203"/>
      <c r="W758" s="203"/>
      <c r="X758" s="203"/>
      <c r="Y758" s="203"/>
      <c r="Z758" s="203"/>
    </row>
    <row r="759" spans="1:26">
      <c r="A759" s="203"/>
      <c r="B759" s="203"/>
      <c r="C759" s="203"/>
      <c r="D759" s="203"/>
      <c r="E759" s="203"/>
      <c r="F759" s="203"/>
      <c r="G759" s="203"/>
      <c r="H759" s="203"/>
      <c r="I759" s="203"/>
      <c r="J759" s="203"/>
      <c r="K759" s="203"/>
      <c r="L759" s="203"/>
      <c r="M759" s="203"/>
      <c r="N759" s="203"/>
      <c r="O759" s="203"/>
      <c r="P759" s="203"/>
      <c r="Q759" s="203"/>
      <c r="R759" s="203"/>
      <c r="S759" s="203"/>
      <c r="T759" s="203"/>
      <c r="U759" s="203"/>
      <c r="V759" s="203"/>
      <c r="W759" s="203"/>
      <c r="X759" s="203"/>
      <c r="Y759" s="203"/>
      <c r="Z759" s="203"/>
    </row>
    <row r="760" spans="1:26">
      <c r="A760" s="203"/>
      <c r="B760" s="203"/>
      <c r="C760" s="203"/>
      <c r="D760" s="203"/>
      <c r="E760" s="203"/>
      <c r="F760" s="203"/>
      <c r="G760" s="203"/>
      <c r="H760" s="203"/>
      <c r="I760" s="203"/>
      <c r="J760" s="203"/>
      <c r="K760" s="203"/>
      <c r="L760" s="203"/>
      <c r="M760" s="203"/>
      <c r="N760" s="203"/>
      <c r="O760" s="203"/>
      <c r="P760" s="203"/>
      <c r="Q760" s="203"/>
      <c r="R760" s="203"/>
      <c r="S760" s="203"/>
      <c r="T760" s="203"/>
      <c r="U760" s="203"/>
      <c r="V760" s="203"/>
      <c r="W760" s="203"/>
      <c r="X760" s="203"/>
      <c r="Y760" s="203"/>
      <c r="Z760" s="203"/>
    </row>
    <row r="761" spans="1:26">
      <c r="A761" s="203"/>
      <c r="B761" s="203"/>
      <c r="C761" s="203"/>
      <c r="D761" s="203"/>
      <c r="E761" s="203"/>
      <c r="F761" s="203"/>
      <c r="G761" s="203"/>
      <c r="H761" s="203"/>
      <c r="I761" s="203"/>
      <c r="J761" s="203"/>
      <c r="K761" s="203"/>
      <c r="L761" s="203"/>
      <c r="M761" s="203"/>
      <c r="N761" s="203"/>
      <c r="O761" s="203"/>
      <c r="P761" s="203"/>
      <c r="Q761" s="203"/>
      <c r="R761" s="203"/>
      <c r="S761" s="203"/>
      <c r="T761" s="203"/>
      <c r="U761" s="203"/>
      <c r="V761" s="203"/>
      <c r="W761" s="203"/>
      <c r="X761" s="203"/>
      <c r="Y761" s="203"/>
      <c r="Z761" s="203"/>
    </row>
    <row r="762" spans="1:26">
      <c r="A762" s="203"/>
      <c r="B762" s="203"/>
      <c r="C762" s="203"/>
      <c r="D762" s="203"/>
      <c r="E762" s="203"/>
      <c r="F762" s="203"/>
      <c r="G762" s="203"/>
      <c r="H762" s="203"/>
      <c r="I762" s="203"/>
      <c r="J762" s="203"/>
      <c r="K762" s="203"/>
      <c r="L762" s="203"/>
      <c r="M762" s="203"/>
      <c r="N762" s="203"/>
      <c r="O762" s="203"/>
      <c r="P762" s="203"/>
      <c r="Q762" s="203"/>
      <c r="R762" s="203"/>
      <c r="S762" s="203"/>
      <c r="T762" s="203"/>
      <c r="U762" s="203"/>
      <c r="V762" s="203"/>
      <c r="W762" s="203"/>
      <c r="X762" s="203"/>
      <c r="Y762" s="203"/>
      <c r="Z762" s="203"/>
    </row>
    <row r="763" spans="1:26">
      <c r="A763" s="203"/>
      <c r="B763" s="203"/>
      <c r="C763" s="203"/>
      <c r="D763" s="203"/>
      <c r="E763" s="203"/>
      <c r="F763" s="203"/>
      <c r="G763" s="203"/>
      <c r="H763" s="203"/>
      <c r="I763" s="203"/>
      <c r="J763" s="203"/>
      <c r="K763" s="203"/>
      <c r="L763" s="203"/>
      <c r="M763" s="203"/>
      <c r="N763" s="203"/>
      <c r="O763" s="203"/>
      <c r="P763" s="203"/>
      <c r="Q763" s="203"/>
      <c r="R763" s="203"/>
      <c r="S763" s="203"/>
      <c r="T763" s="203"/>
      <c r="U763" s="203"/>
      <c r="V763" s="203"/>
      <c r="W763" s="203"/>
      <c r="X763" s="203"/>
      <c r="Y763" s="203"/>
      <c r="Z763" s="203"/>
    </row>
    <row r="764" spans="1:26">
      <c r="A764" s="203"/>
      <c r="B764" s="203"/>
      <c r="C764" s="203"/>
      <c r="D764" s="203"/>
      <c r="E764" s="203"/>
      <c r="F764" s="203"/>
      <c r="G764" s="203"/>
      <c r="H764" s="203"/>
      <c r="I764" s="203"/>
      <c r="J764" s="203"/>
      <c r="K764" s="203"/>
      <c r="L764" s="203"/>
      <c r="M764" s="203"/>
      <c r="N764" s="203"/>
      <c r="O764" s="203"/>
      <c r="P764" s="203"/>
      <c r="Q764" s="203"/>
      <c r="R764" s="203"/>
      <c r="S764" s="203"/>
      <c r="T764" s="203"/>
      <c r="U764" s="203"/>
      <c r="V764" s="203"/>
      <c r="W764" s="203"/>
      <c r="X764" s="203"/>
      <c r="Y764" s="203"/>
      <c r="Z764" s="203"/>
    </row>
    <row r="765" spans="1:26">
      <c r="A765" s="203"/>
      <c r="B765" s="203"/>
      <c r="C765" s="203"/>
      <c r="D765" s="203"/>
      <c r="E765" s="203"/>
      <c r="F765" s="203"/>
      <c r="G765" s="203"/>
      <c r="H765" s="203"/>
      <c r="I765" s="203"/>
      <c r="J765" s="203"/>
      <c r="K765" s="203"/>
      <c r="L765" s="203"/>
      <c r="M765" s="203"/>
      <c r="N765" s="203"/>
      <c r="O765" s="203"/>
      <c r="P765" s="203"/>
      <c r="Q765" s="203"/>
      <c r="R765" s="203"/>
      <c r="S765" s="203"/>
      <c r="T765" s="203"/>
      <c r="U765" s="203"/>
      <c r="V765" s="203"/>
      <c r="W765" s="203"/>
      <c r="X765" s="203"/>
      <c r="Y765" s="203"/>
      <c r="Z765" s="203"/>
    </row>
    <row r="766" spans="1:26">
      <c r="A766" s="203"/>
      <c r="B766" s="203"/>
      <c r="C766" s="203"/>
      <c r="D766" s="203"/>
      <c r="E766" s="203"/>
      <c r="F766" s="203"/>
      <c r="G766" s="203"/>
      <c r="H766" s="203"/>
      <c r="I766" s="203"/>
      <c r="J766" s="203"/>
      <c r="K766" s="203"/>
      <c r="L766" s="203"/>
      <c r="M766" s="203"/>
      <c r="N766" s="203"/>
      <c r="O766" s="203"/>
      <c r="P766" s="203"/>
      <c r="Q766" s="203"/>
      <c r="R766" s="203"/>
      <c r="S766" s="203"/>
      <c r="T766" s="203"/>
      <c r="U766" s="203"/>
      <c r="V766" s="203"/>
      <c r="W766" s="203"/>
      <c r="X766" s="203"/>
      <c r="Y766" s="203"/>
      <c r="Z766" s="203"/>
    </row>
    <row r="767" spans="1:26">
      <c r="A767" s="203"/>
      <c r="B767" s="203"/>
      <c r="C767" s="203"/>
      <c r="D767" s="203"/>
      <c r="E767" s="203"/>
      <c r="F767" s="203"/>
      <c r="G767" s="203"/>
      <c r="H767" s="203"/>
      <c r="I767" s="203"/>
      <c r="J767" s="203"/>
      <c r="K767" s="203"/>
      <c r="L767" s="203"/>
      <c r="M767" s="203"/>
      <c r="N767" s="203"/>
      <c r="O767" s="203"/>
      <c r="P767" s="203"/>
      <c r="Q767" s="203"/>
      <c r="R767" s="203"/>
      <c r="S767" s="203"/>
      <c r="T767" s="203"/>
      <c r="U767" s="203"/>
      <c r="V767" s="203"/>
      <c r="W767" s="203"/>
      <c r="X767" s="203"/>
      <c r="Y767" s="203"/>
      <c r="Z767" s="203"/>
    </row>
    <row r="768" spans="1:26">
      <c r="A768" s="203"/>
      <c r="B768" s="203"/>
      <c r="C768" s="203"/>
      <c r="D768" s="203"/>
      <c r="E768" s="203"/>
      <c r="F768" s="203"/>
      <c r="G768" s="203"/>
      <c r="H768" s="203"/>
      <c r="I768" s="203"/>
      <c r="J768" s="203"/>
      <c r="K768" s="203"/>
      <c r="L768" s="203"/>
      <c r="M768" s="203"/>
      <c r="N768" s="203"/>
      <c r="O768" s="203"/>
      <c r="P768" s="203"/>
      <c r="Q768" s="203"/>
      <c r="R768" s="203"/>
      <c r="S768" s="203"/>
      <c r="T768" s="203"/>
      <c r="U768" s="203"/>
      <c r="V768" s="203"/>
      <c r="W768" s="203"/>
      <c r="X768" s="203"/>
      <c r="Y768" s="203"/>
      <c r="Z768" s="203"/>
    </row>
    <row r="769" spans="1:26">
      <c r="A769" s="203"/>
      <c r="B769" s="203"/>
      <c r="C769" s="203"/>
      <c r="D769" s="203"/>
      <c r="E769" s="203"/>
      <c r="F769" s="203"/>
      <c r="G769" s="203"/>
      <c r="H769" s="203"/>
      <c r="I769" s="203"/>
      <c r="J769" s="203"/>
      <c r="K769" s="203"/>
      <c r="L769" s="203"/>
      <c r="M769" s="203"/>
      <c r="N769" s="203"/>
      <c r="O769" s="203"/>
      <c r="P769" s="203"/>
      <c r="Q769" s="203"/>
      <c r="R769" s="203"/>
      <c r="S769" s="203"/>
      <c r="T769" s="203"/>
      <c r="U769" s="203"/>
      <c r="V769" s="203"/>
      <c r="W769" s="203"/>
      <c r="X769" s="203"/>
      <c r="Y769" s="203"/>
      <c r="Z769" s="203"/>
    </row>
    <row r="770" spans="1:26">
      <c r="A770" s="203"/>
      <c r="B770" s="203"/>
      <c r="C770" s="203"/>
      <c r="D770" s="203"/>
      <c r="E770" s="203"/>
      <c r="F770" s="203"/>
      <c r="G770" s="203"/>
      <c r="H770" s="203"/>
      <c r="I770" s="203"/>
      <c r="J770" s="203"/>
      <c r="K770" s="203"/>
      <c r="L770" s="203"/>
      <c r="M770" s="203"/>
      <c r="N770" s="203"/>
      <c r="O770" s="203"/>
      <c r="P770" s="203"/>
      <c r="Q770" s="203"/>
      <c r="R770" s="203"/>
      <c r="S770" s="203"/>
      <c r="T770" s="203"/>
      <c r="U770" s="203"/>
      <c r="V770" s="203"/>
      <c r="W770" s="203"/>
      <c r="X770" s="203"/>
      <c r="Y770" s="203"/>
      <c r="Z770" s="203"/>
    </row>
    <row r="771" spans="1:26">
      <c r="A771" s="203"/>
      <c r="B771" s="203"/>
      <c r="C771" s="203"/>
      <c r="D771" s="203"/>
      <c r="E771" s="203"/>
      <c r="F771" s="203"/>
      <c r="G771" s="203"/>
      <c r="H771" s="203"/>
      <c r="I771" s="203"/>
      <c r="J771" s="203"/>
      <c r="K771" s="203"/>
      <c r="L771" s="203"/>
      <c r="M771" s="203"/>
      <c r="N771" s="203"/>
      <c r="O771" s="203"/>
      <c r="P771" s="203"/>
      <c r="Q771" s="203"/>
      <c r="R771" s="203"/>
      <c r="S771" s="203"/>
      <c r="T771" s="203"/>
      <c r="U771" s="203"/>
      <c r="V771" s="203"/>
      <c r="W771" s="203"/>
      <c r="X771" s="203"/>
      <c r="Y771" s="203"/>
      <c r="Z771" s="203"/>
    </row>
    <row r="772" spans="1:26">
      <c r="A772" s="203"/>
      <c r="B772" s="203"/>
      <c r="C772" s="203"/>
      <c r="D772" s="203"/>
      <c r="E772" s="203"/>
      <c r="F772" s="203"/>
      <c r="G772" s="203"/>
      <c r="H772" s="203"/>
      <c r="I772" s="203"/>
      <c r="J772" s="203"/>
      <c r="K772" s="203"/>
      <c r="L772" s="203"/>
      <c r="M772" s="203"/>
      <c r="N772" s="203"/>
      <c r="O772" s="203"/>
      <c r="P772" s="203"/>
      <c r="Q772" s="203"/>
      <c r="R772" s="203"/>
      <c r="S772" s="203"/>
      <c r="T772" s="203"/>
      <c r="U772" s="203"/>
      <c r="V772" s="203"/>
      <c r="W772" s="203"/>
      <c r="X772" s="203"/>
      <c r="Y772" s="203"/>
      <c r="Z772" s="203"/>
    </row>
    <row r="773" spans="1:26">
      <c r="A773" s="203"/>
      <c r="B773" s="203"/>
      <c r="C773" s="203"/>
      <c r="D773" s="203"/>
      <c r="E773" s="203"/>
      <c r="F773" s="203"/>
      <c r="G773" s="203"/>
      <c r="H773" s="203"/>
      <c r="I773" s="203"/>
      <c r="J773" s="203"/>
      <c r="K773" s="203"/>
      <c r="L773" s="203"/>
      <c r="M773" s="203"/>
      <c r="N773" s="203"/>
      <c r="O773" s="203"/>
      <c r="P773" s="203"/>
      <c r="Q773" s="203"/>
      <c r="R773" s="203"/>
      <c r="S773" s="203"/>
      <c r="T773" s="203"/>
      <c r="U773" s="203"/>
      <c r="V773" s="203"/>
      <c r="W773" s="203"/>
      <c r="X773" s="203"/>
      <c r="Y773" s="203"/>
      <c r="Z773" s="203"/>
    </row>
    <row r="774" spans="1:26">
      <c r="A774" s="203"/>
      <c r="B774" s="203"/>
      <c r="C774" s="203"/>
      <c r="D774" s="203"/>
      <c r="E774" s="203"/>
      <c r="F774" s="203"/>
      <c r="G774" s="203"/>
      <c r="H774" s="203"/>
      <c r="I774" s="203"/>
      <c r="J774" s="203"/>
      <c r="K774" s="203"/>
      <c r="L774" s="203"/>
      <c r="M774" s="203"/>
      <c r="N774" s="203"/>
      <c r="O774" s="203"/>
      <c r="P774" s="203"/>
      <c r="Q774" s="203"/>
      <c r="R774" s="203"/>
      <c r="S774" s="203"/>
      <c r="T774" s="203"/>
      <c r="U774" s="203"/>
      <c r="V774" s="203"/>
      <c r="W774" s="203"/>
      <c r="X774" s="203"/>
      <c r="Y774" s="203"/>
      <c r="Z774" s="203"/>
    </row>
    <row r="775" spans="1:26">
      <c r="A775" s="203"/>
      <c r="B775" s="203"/>
      <c r="C775" s="203"/>
      <c r="D775" s="203"/>
      <c r="E775" s="203"/>
      <c r="F775" s="203"/>
      <c r="G775" s="203"/>
      <c r="H775" s="203"/>
      <c r="I775" s="203"/>
      <c r="J775" s="203"/>
      <c r="K775" s="203"/>
      <c r="L775" s="203"/>
      <c r="M775" s="203"/>
      <c r="N775" s="203"/>
      <c r="O775" s="203"/>
      <c r="P775" s="203"/>
      <c r="Q775" s="203"/>
      <c r="R775" s="203"/>
      <c r="S775" s="203"/>
      <c r="T775" s="203"/>
      <c r="U775" s="203"/>
      <c r="V775" s="203"/>
      <c r="W775" s="203"/>
      <c r="X775" s="203"/>
      <c r="Y775" s="203"/>
      <c r="Z775" s="203"/>
    </row>
    <row r="776" spans="1:26">
      <c r="A776" s="203"/>
      <c r="B776" s="203"/>
      <c r="C776" s="203"/>
      <c r="D776" s="203"/>
      <c r="E776" s="203"/>
      <c r="F776" s="203"/>
      <c r="G776" s="203"/>
      <c r="H776" s="203"/>
      <c r="I776" s="203"/>
      <c r="J776" s="203"/>
      <c r="K776" s="203"/>
      <c r="L776" s="203"/>
      <c r="M776" s="203"/>
      <c r="N776" s="203"/>
      <c r="O776" s="203"/>
      <c r="P776" s="203"/>
      <c r="Q776" s="203"/>
      <c r="R776" s="203"/>
      <c r="S776" s="203"/>
      <c r="T776" s="203"/>
      <c r="U776" s="203"/>
      <c r="V776" s="203"/>
      <c r="W776" s="203"/>
      <c r="X776" s="203"/>
      <c r="Y776" s="203"/>
      <c r="Z776" s="203"/>
    </row>
    <row r="777" spans="1:26">
      <c r="A777" s="203"/>
      <c r="B777" s="203"/>
      <c r="C777" s="203"/>
      <c r="D777" s="203"/>
      <c r="E777" s="203"/>
      <c r="F777" s="203"/>
      <c r="G777" s="203"/>
      <c r="H777" s="203"/>
      <c r="I777" s="203"/>
      <c r="J777" s="203"/>
      <c r="K777" s="203"/>
      <c r="L777" s="203"/>
      <c r="M777" s="203"/>
      <c r="N777" s="203"/>
      <c r="O777" s="203"/>
      <c r="P777" s="203"/>
      <c r="Q777" s="203"/>
      <c r="R777" s="203"/>
      <c r="S777" s="203"/>
      <c r="T777" s="203"/>
      <c r="U777" s="203"/>
      <c r="V777" s="203"/>
      <c r="W777" s="203"/>
      <c r="X777" s="203"/>
      <c r="Y777" s="203"/>
      <c r="Z777" s="203"/>
    </row>
    <row r="778" spans="1:26">
      <c r="A778" s="203"/>
      <c r="B778" s="203"/>
      <c r="C778" s="203"/>
      <c r="D778" s="203"/>
      <c r="E778" s="203"/>
      <c r="F778" s="203"/>
      <c r="G778" s="203"/>
      <c r="H778" s="203"/>
      <c r="I778" s="203"/>
      <c r="J778" s="203"/>
      <c r="K778" s="203"/>
      <c r="L778" s="203"/>
      <c r="M778" s="203"/>
      <c r="N778" s="203"/>
      <c r="O778" s="203"/>
      <c r="P778" s="203"/>
      <c r="Q778" s="203"/>
      <c r="R778" s="203"/>
      <c r="S778" s="203"/>
      <c r="T778" s="203"/>
      <c r="U778" s="203"/>
      <c r="V778" s="203"/>
      <c r="W778" s="203"/>
      <c r="X778" s="203"/>
      <c r="Y778" s="203"/>
      <c r="Z778" s="203"/>
    </row>
    <row r="779" spans="1:26">
      <c r="A779" s="203"/>
      <c r="B779" s="203"/>
      <c r="C779" s="203"/>
      <c r="D779" s="203"/>
      <c r="E779" s="203"/>
      <c r="F779" s="203"/>
      <c r="G779" s="203"/>
      <c r="H779" s="203"/>
      <c r="I779" s="203"/>
      <c r="J779" s="203"/>
      <c r="K779" s="203"/>
      <c r="L779" s="203"/>
      <c r="M779" s="203"/>
      <c r="N779" s="203"/>
      <c r="O779" s="203"/>
      <c r="P779" s="203"/>
      <c r="Q779" s="203"/>
      <c r="R779" s="203"/>
      <c r="S779" s="203"/>
      <c r="T779" s="203"/>
      <c r="U779" s="203"/>
      <c r="V779" s="203"/>
      <c r="W779" s="203"/>
      <c r="X779" s="203"/>
      <c r="Y779" s="203"/>
      <c r="Z779" s="203"/>
    </row>
    <row r="780" spans="1:26">
      <c r="A780" s="203"/>
      <c r="B780" s="203"/>
      <c r="C780" s="203"/>
      <c r="D780" s="203"/>
      <c r="E780" s="203"/>
      <c r="F780" s="203"/>
      <c r="G780" s="203"/>
      <c r="H780" s="203"/>
      <c r="I780" s="203"/>
      <c r="J780" s="203"/>
      <c r="K780" s="203"/>
      <c r="L780" s="203"/>
      <c r="M780" s="203"/>
      <c r="N780" s="203"/>
      <c r="O780" s="203"/>
      <c r="P780" s="203"/>
      <c r="Q780" s="203"/>
      <c r="R780" s="203"/>
      <c r="S780" s="203"/>
      <c r="T780" s="203"/>
      <c r="U780" s="203"/>
      <c r="V780" s="203"/>
      <c r="W780" s="203"/>
      <c r="X780" s="203"/>
      <c r="Y780" s="203"/>
      <c r="Z780" s="203"/>
    </row>
    <row r="781" spans="1:26">
      <c r="A781" s="203"/>
      <c r="B781" s="203"/>
      <c r="C781" s="203"/>
      <c r="D781" s="203"/>
      <c r="E781" s="203"/>
      <c r="F781" s="203"/>
      <c r="G781" s="203"/>
      <c r="H781" s="203"/>
      <c r="I781" s="203"/>
      <c r="J781" s="203"/>
      <c r="K781" s="203"/>
      <c r="L781" s="203"/>
      <c r="M781" s="203"/>
      <c r="N781" s="203"/>
      <c r="O781" s="203"/>
      <c r="P781" s="203"/>
      <c r="Q781" s="203"/>
      <c r="R781" s="203"/>
      <c r="S781" s="203"/>
      <c r="T781" s="203"/>
      <c r="U781" s="203"/>
      <c r="V781" s="203"/>
      <c r="W781" s="203"/>
      <c r="X781" s="203"/>
      <c r="Y781" s="203"/>
      <c r="Z781" s="203"/>
    </row>
    <row r="782" spans="1:26">
      <c r="A782" s="203"/>
      <c r="B782" s="203"/>
      <c r="C782" s="203"/>
      <c r="D782" s="203"/>
      <c r="E782" s="203"/>
      <c r="F782" s="203"/>
      <c r="G782" s="203"/>
      <c r="H782" s="203"/>
      <c r="I782" s="203"/>
      <c r="J782" s="203"/>
      <c r="K782" s="203"/>
      <c r="L782" s="203"/>
      <c r="M782" s="203"/>
      <c r="N782" s="203"/>
      <c r="O782" s="203"/>
      <c r="P782" s="203"/>
      <c r="Q782" s="203"/>
      <c r="R782" s="203"/>
      <c r="S782" s="203"/>
      <c r="T782" s="203"/>
      <c r="U782" s="203"/>
      <c r="V782" s="203"/>
      <c r="W782" s="203"/>
      <c r="X782" s="203"/>
      <c r="Y782" s="203"/>
      <c r="Z782" s="203"/>
    </row>
    <row r="783" spans="1:26">
      <c r="A783" s="203"/>
      <c r="B783" s="203"/>
      <c r="C783" s="203"/>
      <c r="D783" s="203"/>
      <c r="E783" s="203"/>
      <c r="F783" s="203"/>
      <c r="G783" s="203"/>
      <c r="H783" s="203"/>
      <c r="I783" s="203"/>
      <c r="J783" s="203"/>
      <c r="K783" s="203"/>
      <c r="L783" s="203"/>
      <c r="M783" s="203"/>
      <c r="N783" s="203"/>
      <c r="O783" s="203"/>
      <c r="P783" s="203"/>
      <c r="Q783" s="203"/>
      <c r="R783" s="203"/>
      <c r="S783" s="203"/>
      <c r="T783" s="203"/>
      <c r="U783" s="203"/>
      <c r="V783" s="203"/>
      <c r="W783" s="203"/>
      <c r="X783" s="203"/>
      <c r="Y783" s="203"/>
      <c r="Z783" s="203"/>
    </row>
    <row r="784" spans="1:26">
      <c r="A784" s="203"/>
      <c r="B784" s="203"/>
      <c r="C784" s="203"/>
      <c r="D784" s="203"/>
      <c r="E784" s="203"/>
      <c r="F784" s="203"/>
      <c r="G784" s="203"/>
      <c r="H784" s="203"/>
      <c r="I784" s="203"/>
      <c r="J784" s="203"/>
      <c r="K784" s="203"/>
      <c r="L784" s="203"/>
      <c r="M784" s="203"/>
      <c r="N784" s="203"/>
      <c r="O784" s="203"/>
      <c r="P784" s="203"/>
      <c r="Q784" s="203"/>
      <c r="R784" s="203"/>
      <c r="S784" s="203"/>
      <c r="T784" s="203"/>
      <c r="U784" s="203"/>
      <c r="V784" s="203"/>
      <c r="W784" s="203"/>
      <c r="X784" s="203"/>
      <c r="Y784" s="203"/>
      <c r="Z784" s="203"/>
    </row>
    <row r="785" spans="1:26">
      <c r="A785" s="203"/>
      <c r="B785" s="203"/>
      <c r="C785" s="203"/>
      <c r="D785" s="203"/>
      <c r="E785" s="203"/>
      <c r="F785" s="203"/>
      <c r="G785" s="203"/>
      <c r="H785" s="203"/>
      <c r="I785" s="203"/>
      <c r="J785" s="203"/>
      <c r="K785" s="203"/>
      <c r="L785" s="203"/>
      <c r="M785" s="203"/>
      <c r="N785" s="203"/>
      <c r="O785" s="203"/>
      <c r="P785" s="203"/>
      <c r="Q785" s="203"/>
      <c r="R785" s="203"/>
      <c r="S785" s="203"/>
      <c r="T785" s="203"/>
      <c r="U785" s="203"/>
      <c r="V785" s="203"/>
      <c r="W785" s="203"/>
      <c r="X785" s="203"/>
      <c r="Y785" s="203"/>
      <c r="Z785" s="203"/>
    </row>
    <row r="786" spans="1:26">
      <c r="A786" s="203"/>
      <c r="B786" s="203"/>
      <c r="C786" s="203"/>
      <c r="D786" s="203"/>
      <c r="E786" s="203"/>
      <c r="F786" s="203"/>
      <c r="G786" s="203"/>
      <c r="H786" s="203"/>
      <c r="I786" s="203"/>
      <c r="J786" s="203"/>
      <c r="K786" s="203"/>
      <c r="L786" s="203"/>
      <c r="M786" s="203"/>
      <c r="N786" s="203"/>
      <c r="O786" s="203"/>
      <c r="P786" s="203"/>
      <c r="Q786" s="203"/>
      <c r="R786" s="203"/>
      <c r="S786" s="203"/>
      <c r="T786" s="203"/>
      <c r="U786" s="203"/>
      <c r="V786" s="203"/>
      <c r="W786" s="203"/>
      <c r="X786" s="203"/>
      <c r="Y786" s="203"/>
      <c r="Z786" s="203"/>
    </row>
    <row r="787" spans="1:26">
      <c r="A787" s="203"/>
      <c r="B787" s="203"/>
      <c r="C787" s="203"/>
      <c r="D787" s="203"/>
      <c r="E787" s="203"/>
      <c r="F787" s="203"/>
      <c r="G787" s="203"/>
      <c r="H787" s="203"/>
      <c r="I787" s="203"/>
      <c r="J787" s="203"/>
      <c r="K787" s="203"/>
      <c r="L787" s="203"/>
      <c r="M787" s="203"/>
      <c r="N787" s="203"/>
      <c r="O787" s="203"/>
      <c r="P787" s="203"/>
      <c r="Q787" s="203"/>
      <c r="R787" s="203"/>
      <c r="S787" s="203"/>
      <c r="T787" s="203"/>
      <c r="U787" s="203"/>
      <c r="V787" s="203"/>
      <c r="W787" s="203"/>
      <c r="X787" s="203"/>
      <c r="Y787" s="203"/>
      <c r="Z787" s="203"/>
    </row>
    <row r="788" spans="1:26">
      <c r="A788" s="203"/>
      <c r="B788" s="203"/>
      <c r="C788" s="203"/>
      <c r="D788" s="203"/>
      <c r="E788" s="203"/>
      <c r="F788" s="203"/>
      <c r="G788" s="203"/>
      <c r="H788" s="203"/>
      <c r="I788" s="203"/>
      <c r="J788" s="203"/>
      <c r="K788" s="203"/>
      <c r="L788" s="203"/>
      <c r="M788" s="203"/>
      <c r="N788" s="203"/>
      <c r="O788" s="203"/>
      <c r="P788" s="203"/>
      <c r="Q788" s="203"/>
      <c r="R788" s="203"/>
      <c r="S788" s="203"/>
      <c r="T788" s="203"/>
      <c r="U788" s="203"/>
      <c r="V788" s="203"/>
      <c r="W788" s="203"/>
      <c r="X788" s="203"/>
      <c r="Y788" s="203"/>
      <c r="Z788" s="203"/>
    </row>
    <row r="789" spans="1:26">
      <c r="A789" s="203"/>
      <c r="B789" s="203"/>
      <c r="C789" s="203"/>
      <c r="D789" s="203"/>
      <c r="E789" s="203"/>
      <c r="F789" s="203"/>
      <c r="G789" s="203"/>
      <c r="H789" s="203"/>
      <c r="I789" s="203"/>
      <c r="J789" s="203"/>
      <c r="K789" s="203"/>
      <c r="L789" s="203"/>
      <c r="M789" s="203"/>
      <c r="N789" s="203"/>
      <c r="O789" s="203"/>
      <c r="P789" s="203"/>
      <c r="Q789" s="203"/>
      <c r="R789" s="203"/>
      <c r="S789" s="203"/>
      <c r="T789" s="203"/>
      <c r="U789" s="203"/>
      <c r="V789" s="203"/>
      <c r="W789" s="203"/>
      <c r="X789" s="203"/>
      <c r="Y789" s="203"/>
      <c r="Z789" s="203"/>
    </row>
    <row r="790" spans="1:26">
      <c r="A790" s="203"/>
      <c r="B790" s="203"/>
      <c r="C790" s="203"/>
      <c r="D790" s="203"/>
      <c r="E790" s="203"/>
      <c r="F790" s="203"/>
      <c r="G790" s="203"/>
      <c r="H790" s="203"/>
      <c r="I790" s="203"/>
      <c r="J790" s="203"/>
      <c r="K790" s="203"/>
      <c r="L790" s="203"/>
      <c r="M790" s="203"/>
      <c r="N790" s="203"/>
      <c r="O790" s="203"/>
      <c r="P790" s="203"/>
      <c r="Q790" s="203"/>
      <c r="R790" s="203"/>
      <c r="S790" s="203"/>
      <c r="T790" s="203"/>
      <c r="U790" s="203"/>
      <c r="V790" s="203"/>
      <c r="W790" s="203"/>
      <c r="X790" s="203"/>
      <c r="Y790" s="203"/>
      <c r="Z790" s="203"/>
    </row>
    <row r="791" spans="1:26">
      <c r="A791" s="203"/>
      <c r="B791" s="203"/>
      <c r="C791" s="203"/>
      <c r="D791" s="203"/>
      <c r="E791" s="203"/>
      <c r="F791" s="203"/>
      <c r="G791" s="203"/>
      <c r="H791" s="203"/>
      <c r="I791" s="203"/>
      <c r="J791" s="203"/>
      <c r="K791" s="203"/>
      <c r="L791" s="203"/>
      <c r="M791" s="203"/>
      <c r="N791" s="203"/>
      <c r="O791" s="203"/>
      <c r="P791" s="203"/>
      <c r="Q791" s="203"/>
      <c r="R791" s="203"/>
      <c r="S791" s="203"/>
      <c r="T791" s="203"/>
      <c r="U791" s="203"/>
      <c r="V791" s="203"/>
      <c r="W791" s="203"/>
      <c r="X791" s="203"/>
      <c r="Y791" s="203"/>
      <c r="Z791" s="203"/>
    </row>
    <row r="792" spans="1:26">
      <c r="A792" s="203"/>
      <c r="B792" s="203"/>
      <c r="C792" s="203"/>
      <c r="D792" s="203"/>
      <c r="E792" s="203"/>
      <c r="F792" s="203"/>
      <c r="G792" s="203"/>
      <c r="H792" s="203"/>
      <c r="I792" s="203"/>
      <c r="J792" s="203"/>
      <c r="K792" s="203"/>
      <c r="L792" s="203"/>
      <c r="M792" s="203"/>
      <c r="N792" s="203"/>
      <c r="O792" s="203"/>
      <c r="P792" s="203"/>
      <c r="Q792" s="203"/>
      <c r="R792" s="203"/>
      <c r="S792" s="203"/>
      <c r="T792" s="203"/>
      <c r="U792" s="203"/>
      <c r="V792" s="203"/>
      <c r="W792" s="203"/>
      <c r="X792" s="203"/>
      <c r="Y792" s="203"/>
      <c r="Z792" s="203"/>
    </row>
    <row r="793" spans="1:26">
      <c r="A793" s="203"/>
      <c r="B793" s="203"/>
      <c r="C793" s="203"/>
      <c r="D793" s="203"/>
      <c r="E793" s="203"/>
      <c r="F793" s="203"/>
      <c r="G793" s="203"/>
      <c r="H793" s="203"/>
      <c r="I793" s="203"/>
      <c r="J793" s="203"/>
      <c r="K793" s="203"/>
      <c r="L793" s="203"/>
      <c r="M793" s="203"/>
      <c r="N793" s="203"/>
      <c r="O793" s="203"/>
      <c r="P793" s="203"/>
      <c r="Q793" s="203"/>
      <c r="R793" s="203"/>
      <c r="S793" s="203"/>
      <c r="T793" s="203"/>
      <c r="U793" s="203"/>
      <c r="V793" s="203"/>
      <c r="W793" s="203"/>
      <c r="X793" s="203"/>
      <c r="Y793" s="203"/>
      <c r="Z793" s="203"/>
    </row>
    <row r="794" spans="1:26">
      <c r="A794" s="203"/>
      <c r="B794" s="203"/>
      <c r="C794" s="203"/>
      <c r="D794" s="203"/>
      <c r="E794" s="203"/>
      <c r="F794" s="203"/>
      <c r="G794" s="203"/>
      <c r="H794" s="203"/>
      <c r="I794" s="203"/>
      <c r="J794" s="203"/>
      <c r="K794" s="203"/>
      <c r="L794" s="203"/>
      <c r="M794" s="203"/>
      <c r="N794" s="203"/>
      <c r="O794" s="203"/>
      <c r="P794" s="203"/>
      <c r="Q794" s="203"/>
      <c r="R794" s="203"/>
      <c r="S794" s="203"/>
      <c r="T794" s="203"/>
      <c r="U794" s="203"/>
      <c r="V794" s="203"/>
      <c r="W794" s="203"/>
      <c r="X794" s="203"/>
      <c r="Y794" s="203"/>
      <c r="Z794" s="203"/>
    </row>
    <row r="795" spans="1:26">
      <c r="A795" s="203"/>
      <c r="B795" s="203"/>
      <c r="C795" s="203"/>
      <c r="D795" s="203"/>
      <c r="E795" s="203"/>
      <c r="F795" s="203"/>
      <c r="G795" s="203"/>
      <c r="H795" s="203"/>
      <c r="I795" s="203"/>
      <c r="J795" s="203"/>
      <c r="K795" s="203"/>
      <c r="L795" s="203"/>
      <c r="M795" s="203"/>
      <c r="N795" s="203"/>
      <c r="O795" s="203"/>
      <c r="P795" s="203"/>
      <c r="Q795" s="203"/>
      <c r="R795" s="203"/>
      <c r="S795" s="203"/>
      <c r="T795" s="203"/>
      <c r="U795" s="203"/>
      <c r="V795" s="203"/>
      <c r="W795" s="203"/>
      <c r="X795" s="203"/>
      <c r="Y795" s="203"/>
      <c r="Z795" s="203"/>
    </row>
    <row r="796" spans="1:26">
      <c r="A796" s="203"/>
      <c r="B796" s="203"/>
      <c r="C796" s="203"/>
      <c r="D796" s="203"/>
      <c r="E796" s="203"/>
      <c r="F796" s="203"/>
      <c r="G796" s="203"/>
      <c r="H796" s="203"/>
      <c r="I796" s="203"/>
      <c r="J796" s="203"/>
      <c r="K796" s="203"/>
      <c r="L796" s="203"/>
      <c r="M796" s="203"/>
      <c r="N796" s="203"/>
      <c r="O796" s="203"/>
      <c r="P796" s="203"/>
      <c r="Q796" s="203"/>
      <c r="R796" s="203"/>
      <c r="S796" s="203"/>
      <c r="T796" s="203"/>
      <c r="U796" s="203"/>
      <c r="V796" s="203"/>
      <c r="W796" s="203"/>
      <c r="X796" s="203"/>
      <c r="Y796" s="203"/>
      <c r="Z796" s="203"/>
    </row>
    <row r="797" spans="1:26">
      <c r="A797" s="203"/>
      <c r="B797" s="203"/>
      <c r="C797" s="203"/>
      <c r="D797" s="203"/>
      <c r="E797" s="203"/>
      <c r="F797" s="203"/>
      <c r="G797" s="203"/>
      <c r="H797" s="203"/>
      <c r="I797" s="203"/>
      <c r="J797" s="203"/>
      <c r="K797" s="203"/>
      <c r="L797" s="203"/>
      <c r="M797" s="203"/>
      <c r="N797" s="203"/>
      <c r="O797" s="203"/>
      <c r="P797" s="203"/>
      <c r="Q797" s="203"/>
      <c r="R797" s="203"/>
      <c r="S797" s="203"/>
      <c r="T797" s="203"/>
      <c r="U797" s="203"/>
      <c r="V797" s="203"/>
      <c r="W797" s="203"/>
      <c r="X797" s="203"/>
      <c r="Y797" s="203"/>
      <c r="Z797" s="203"/>
    </row>
    <row r="798" spans="1:26">
      <c r="A798" s="203"/>
      <c r="B798" s="203"/>
      <c r="C798" s="203"/>
      <c r="D798" s="203"/>
      <c r="E798" s="203"/>
      <c r="F798" s="203"/>
      <c r="G798" s="203"/>
      <c r="H798" s="203"/>
      <c r="I798" s="203"/>
      <c r="J798" s="203"/>
      <c r="K798" s="203"/>
      <c r="L798" s="203"/>
      <c r="M798" s="203"/>
      <c r="N798" s="203"/>
      <c r="O798" s="203"/>
      <c r="P798" s="203"/>
      <c r="Q798" s="203"/>
      <c r="R798" s="203"/>
      <c r="S798" s="203"/>
      <c r="T798" s="203"/>
      <c r="U798" s="203"/>
      <c r="V798" s="203"/>
      <c r="W798" s="203"/>
      <c r="X798" s="203"/>
      <c r="Y798" s="203"/>
      <c r="Z798" s="203"/>
    </row>
    <row r="799" spans="1:26">
      <c r="A799" s="203"/>
      <c r="B799" s="203"/>
      <c r="C799" s="203"/>
      <c r="D799" s="203"/>
      <c r="E799" s="203"/>
      <c r="F799" s="203"/>
      <c r="G799" s="203"/>
      <c r="H799" s="203"/>
      <c r="I799" s="203"/>
      <c r="J799" s="203"/>
      <c r="K799" s="203"/>
      <c r="L799" s="203"/>
      <c r="M799" s="203"/>
      <c r="N799" s="203"/>
      <c r="O799" s="203"/>
      <c r="P799" s="203"/>
      <c r="Q799" s="203"/>
      <c r="R799" s="203"/>
      <c r="S799" s="203"/>
      <c r="T799" s="203"/>
      <c r="U799" s="203"/>
      <c r="V799" s="203"/>
      <c r="W799" s="203"/>
      <c r="X799" s="203"/>
      <c r="Y799" s="203"/>
      <c r="Z799" s="203"/>
    </row>
    <row r="800" spans="1:26">
      <c r="A800" s="203"/>
      <c r="B800" s="203"/>
      <c r="C800" s="203"/>
      <c r="D800" s="203"/>
      <c r="E800" s="203"/>
      <c r="F800" s="203"/>
      <c r="G800" s="203"/>
      <c r="H800" s="203"/>
      <c r="I800" s="203"/>
      <c r="J800" s="203"/>
      <c r="K800" s="203"/>
      <c r="L800" s="203"/>
      <c r="M800" s="203"/>
      <c r="N800" s="203"/>
      <c r="O800" s="203"/>
      <c r="P800" s="203"/>
      <c r="Q800" s="203"/>
      <c r="R800" s="203"/>
      <c r="S800" s="203"/>
      <c r="T800" s="203"/>
      <c r="U800" s="203"/>
      <c r="V800" s="203"/>
      <c r="W800" s="203"/>
      <c r="X800" s="203"/>
      <c r="Y800" s="203"/>
      <c r="Z800" s="203"/>
    </row>
    <row r="801" spans="1:26">
      <c r="A801" s="203"/>
      <c r="B801" s="203"/>
      <c r="C801" s="203"/>
      <c r="D801" s="203"/>
      <c r="E801" s="203"/>
      <c r="F801" s="203"/>
      <c r="G801" s="203"/>
      <c r="H801" s="203"/>
      <c r="I801" s="203"/>
      <c r="J801" s="203"/>
      <c r="K801" s="203"/>
      <c r="L801" s="203"/>
      <c r="M801" s="203"/>
      <c r="N801" s="203"/>
      <c r="O801" s="203"/>
      <c r="P801" s="203"/>
      <c r="Q801" s="203"/>
      <c r="R801" s="203"/>
      <c r="S801" s="203"/>
      <c r="T801" s="203"/>
      <c r="U801" s="203"/>
      <c r="V801" s="203"/>
      <c r="W801" s="203"/>
      <c r="X801" s="203"/>
      <c r="Y801" s="203"/>
      <c r="Z801" s="203"/>
    </row>
    <row r="802" spans="1:26">
      <c r="A802" s="203"/>
      <c r="B802" s="203"/>
      <c r="C802" s="203"/>
      <c r="D802" s="203"/>
      <c r="E802" s="203"/>
      <c r="F802" s="203"/>
      <c r="G802" s="203"/>
      <c r="H802" s="203"/>
      <c r="I802" s="203"/>
      <c r="J802" s="203"/>
      <c r="K802" s="203"/>
      <c r="L802" s="203"/>
      <c r="M802" s="203"/>
      <c r="N802" s="203"/>
      <c r="O802" s="203"/>
      <c r="P802" s="203"/>
      <c r="Q802" s="203"/>
      <c r="R802" s="203"/>
      <c r="S802" s="203"/>
      <c r="T802" s="203"/>
      <c r="U802" s="203"/>
      <c r="V802" s="203"/>
      <c r="W802" s="203"/>
      <c r="X802" s="203"/>
      <c r="Y802" s="203"/>
      <c r="Z802" s="203"/>
    </row>
    <row r="803" spans="1:26">
      <c r="A803" s="203"/>
      <c r="B803" s="203"/>
      <c r="C803" s="203"/>
      <c r="D803" s="203"/>
      <c r="E803" s="203"/>
      <c r="F803" s="203"/>
      <c r="G803" s="203"/>
      <c r="H803" s="203"/>
      <c r="I803" s="203"/>
      <c r="J803" s="203"/>
      <c r="K803" s="203"/>
      <c r="L803" s="203"/>
      <c r="M803" s="203"/>
      <c r="N803" s="203"/>
      <c r="O803" s="203"/>
      <c r="P803" s="203"/>
      <c r="Q803" s="203"/>
      <c r="R803" s="203"/>
      <c r="S803" s="203"/>
      <c r="T803" s="203"/>
      <c r="U803" s="203"/>
      <c r="V803" s="203"/>
      <c r="W803" s="203"/>
      <c r="X803" s="203"/>
      <c r="Y803" s="203"/>
      <c r="Z803" s="203"/>
    </row>
    <row r="804" spans="1:26">
      <c r="A804" s="203"/>
      <c r="B804" s="203"/>
      <c r="C804" s="203"/>
      <c r="D804" s="203"/>
      <c r="E804" s="203"/>
      <c r="F804" s="203"/>
      <c r="G804" s="203"/>
      <c r="H804" s="203"/>
      <c r="I804" s="203"/>
      <c r="J804" s="203"/>
      <c r="K804" s="203"/>
      <c r="L804" s="203"/>
      <c r="M804" s="203"/>
      <c r="N804" s="203"/>
      <c r="O804" s="203"/>
      <c r="P804" s="203"/>
      <c r="Q804" s="203"/>
      <c r="R804" s="203"/>
      <c r="S804" s="203"/>
      <c r="T804" s="203"/>
      <c r="U804" s="203"/>
      <c r="V804" s="203"/>
      <c r="W804" s="203"/>
      <c r="X804" s="203"/>
      <c r="Y804" s="203"/>
      <c r="Z804" s="203"/>
    </row>
    <row r="805" spans="1:26">
      <c r="A805" s="203"/>
      <c r="B805" s="203"/>
      <c r="C805" s="203"/>
      <c r="D805" s="203"/>
      <c r="E805" s="203"/>
      <c r="F805" s="203"/>
      <c r="G805" s="203"/>
      <c r="H805" s="203"/>
      <c r="I805" s="203"/>
      <c r="J805" s="203"/>
      <c r="K805" s="203"/>
      <c r="L805" s="203"/>
      <c r="M805" s="203"/>
      <c r="N805" s="203"/>
      <c r="O805" s="203"/>
      <c r="P805" s="203"/>
      <c r="Q805" s="203"/>
      <c r="R805" s="203"/>
      <c r="S805" s="203"/>
      <c r="T805" s="203"/>
      <c r="U805" s="203"/>
      <c r="V805" s="203"/>
      <c r="W805" s="203"/>
      <c r="X805" s="203"/>
      <c r="Y805" s="203"/>
      <c r="Z805" s="203"/>
    </row>
    <row r="806" spans="1:26">
      <c r="A806" s="203"/>
      <c r="B806" s="203"/>
      <c r="C806" s="203"/>
      <c r="D806" s="203"/>
      <c r="E806" s="203"/>
      <c r="F806" s="203"/>
      <c r="G806" s="203"/>
      <c r="H806" s="203"/>
      <c r="I806" s="203"/>
      <c r="J806" s="203"/>
      <c r="K806" s="203"/>
      <c r="L806" s="203"/>
      <c r="M806" s="203"/>
      <c r="N806" s="203"/>
      <c r="O806" s="203"/>
      <c r="P806" s="203"/>
      <c r="Q806" s="203"/>
      <c r="R806" s="203"/>
      <c r="S806" s="203"/>
      <c r="T806" s="203"/>
      <c r="U806" s="203"/>
      <c r="V806" s="203"/>
      <c r="W806" s="203"/>
      <c r="X806" s="203"/>
      <c r="Y806" s="203"/>
      <c r="Z806" s="203"/>
    </row>
    <row r="807" spans="1:26">
      <c r="A807" s="203"/>
      <c r="B807" s="203"/>
      <c r="C807" s="203"/>
      <c r="D807" s="203"/>
      <c r="E807" s="203"/>
      <c r="F807" s="203"/>
      <c r="G807" s="203"/>
      <c r="H807" s="203"/>
      <c r="I807" s="203"/>
      <c r="J807" s="203"/>
      <c r="K807" s="203"/>
      <c r="L807" s="203"/>
      <c r="M807" s="203"/>
      <c r="N807" s="203"/>
      <c r="O807" s="203"/>
      <c r="P807" s="203"/>
      <c r="Q807" s="203"/>
      <c r="R807" s="203"/>
      <c r="S807" s="203"/>
      <c r="T807" s="203"/>
      <c r="U807" s="203"/>
      <c r="V807" s="203"/>
      <c r="W807" s="203"/>
      <c r="X807" s="203"/>
      <c r="Y807" s="203"/>
      <c r="Z807" s="203"/>
    </row>
    <row r="808" spans="1:26">
      <c r="A808" s="203"/>
      <c r="B808" s="203"/>
      <c r="C808" s="203"/>
      <c r="D808" s="203"/>
      <c r="E808" s="203"/>
      <c r="F808" s="203"/>
      <c r="G808" s="203"/>
      <c r="H808" s="203"/>
      <c r="I808" s="203"/>
      <c r="J808" s="203"/>
      <c r="K808" s="203"/>
      <c r="L808" s="203"/>
      <c r="M808" s="203"/>
      <c r="N808" s="203"/>
      <c r="O808" s="203"/>
      <c r="P808" s="203"/>
      <c r="Q808" s="203"/>
      <c r="R808" s="203"/>
      <c r="S808" s="203"/>
      <c r="T808" s="203"/>
      <c r="U808" s="203"/>
      <c r="V808" s="203"/>
      <c r="W808" s="203"/>
      <c r="X808" s="203"/>
      <c r="Y808" s="203"/>
      <c r="Z808" s="203"/>
    </row>
    <row r="809" spans="1:26">
      <c r="A809" s="203"/>
      <c r="B809" s="203"/>
      <c r="C809" s="203"/>
      <c r="D809" s="203"/>
      <c r="E809" s="203"/>
      <c r="F809" s="203"/>
      <c r="G809" s="203"/>
      <c r="H809" s="203"/>
      <c r="I809" s="203"/>
      <c r="J809" s="203"/>
      <c r="K809" s="203"/>
      <c r="L809" s="203"/>
      <c r="M809" s="203"/>
      <c r="N809" s="203"/>
      <c r="O809" s="203"/>
      <c r="P809" s="203"/>
      <c r="Q809" s="203"/>
      <c r="R809" s="203"/>
      <c r="S809" s="203"/>
      <c r="T809" s="203"/>
      <c r="U809" s="203"/>
      <c r="V809" s="203"/>
      <c r="W809" s="203"/>
      <c r="X809" s="203"/>
      <c r="Y809" s="203"/>
      <c r="Z809" s="203"/>
    </row>
    <row r="810" spans="1:26">
      <c r="A810" s="203"/>
      <c r="B810" s="203"/>
      <c r="C810" s="203"/>
      <c r="D810" s="203"/>
      <c r="E810" s="203"/>
      <c r="F810" s="203"/>
      <c r="G810" s="203"/>
      <c r="H810" s="203"/>
      <c r="I810" s="203"/>
      <c r="J810" s="203"/>
      <c r="K810" s="203"/>
      <c r="L810" s="203"/>
      <c r="M810" s="203"/>
      <c r="N810" s="203"/>
      <c r="O810" s="203"/>
      <c r="P810" s="203"/>
      <c r="Q810" s="203"/>
      <c r="R810" s="203"/>
      <c r="S810" s="203"/>
      <c r="T810" s="203"/>
      <c r="U810" s="203"/>
      <c r="V810" s="203"/>
      <c r="W810" s="203"/>
      <c r="X810" s="203"/>
      <c r="Y810" s="203"/>
      <c r="Z810" s="203"/>
    </row>
    <row r="811" spans="1:26">
      <c r="A811" s="203"/>
      <c r="B811" s="203"/>
      <c r="C811" s="203"/>
      <c r="D811" s="203"/>
      <c r="E811" s="203"/>
      <c r="F811" s="203"/>
      <c r="G811" s="203"/>
      <c r="H811" s="203"/>
      <c r="I811" s="203"/>
      <c r="J811" s="203"/>
      <c r="K811" s="203"/>
      <c r="L811" s="203"/>
      <c r="M811" s="203"/>
      <c r="N811" s="203"/>
      <c r="O811" s="203"/>
      <c r="P811" s="203"/>
      <c r="Q811" s="203"/>
      <c r="R811" s="203"/>
      <c r="S811" s="203"/>
      <c r="T811" s="203"/>
      <c r="U811" s="203"/>
      <c r="V811" s="203"/>
      <c r="W811" s="203"/>
      <c r="X811" s="203"/>
      <c r="Y811" s="203"/>
      <c r="Z811" s="203"/>
    </row>
    <row r="812" spans="1:26">
      <c r="A812" s="203"/>
      <c r="B812" s="203"/>
      <c r="C812" s="203"/>
      <c r="D812" s="203"/>
      <c r="E812" s="203"/>
      <c r="F812" s="203"/>
      <c r="G812" s="203"/>
      <c r="H812" s="203"/>
      <c r="I812" s="203"/>
      <c r="J812" s="203"/>
      <c r="K812" s="203"/>
      <c r="L812" s="203"/>
      <c r="M812" s="203"/>
      <c r="N812" s="203"/>
      <c r="O812" s="203"/>
      <c r="P812" s="203"/>
      <c r="Q812" s="203"/>
      <c r="R812" s="203"/>
      <c r="S812" s="203"/>
      <c r="T812" s="203"/>
      <c r="U812" s="203"/>
      <c r="V812" s="203"/>
      <c r="W812" s="203"/>
      <c r="X812" s="203"/>
      <c r="Y812" s="203"/>
      <c r="Z812" s="203"/>
    </row>
    <row r="813" spans="1:26">
      <c r="A813" s="203"/>
      <c r="B813" s="203"/>
      <c r="C813" s="203"/>
      <c r="D813" s="203"/>
      <c r="E813" s="203"/>
      <c r="F813" s="203"/>
      <c r="G813" s="203"/>
      <c r="H813" s="203"/>
      <c r="I813" s="203"/>
      <c r="J813" s="203"/>
      <c r="K813" s="203"/>
      <c r="L813" s="203"/>
      <c r="M813" s="203"/>
      <c r="N813" s="203"/>
      <c r="O813" s="203"/>
      <c r="P813" s="203"/>
      <c r="Q813" s="203"/>
      <c r="R813" s="203"/>
      <c r="S813" s="203"/>
      <c r="T813" s="203"/>
      <c r="U813" s="203"/>
      <c r="V813" s="203"/>
      <c r="W813" s="203"/>
      <c r="X813" s="203"/>
      <c r="Y813" s="203"/>
      <c r="Z813" s="203"/>
    </row>
    <row r="814" spans="1:26">
      <c r="A814" s="203"/>
      <c r="B814" s="203"/>
      <c r="C814" s="203"/>
      <c r="D814" s="203"/>
      <c r="E814" s="203"/>
      <c r="F814" s="203"/>
      <c r="G814" s="203"/>
      <c r="H814" s="203"/>
      <c r="I814" s="203"/>
      <c r="J814" s="203"/>
      <c r="K814" s="203"/>
      <c r="L814" s="203"/>
      <c r="M814" s="203"/>
      <c r="N814" s="203"/>
      <c r="O814" s="203"/>
      <c r="P814" s="203"/>
      <c r="Q814" s="203"/>
      <c r="R814" s="203"/>
      <c r="S814" s="203"/>
      <c r="T814" s="203"/>
      <c r="U814" s="203"/>
      <c r="V814" s="203"/>
      <c r="W814" s="203"/>
      <c r="X814" s="203"/>
      <c r="Y814" s="203"/>
      <c r="Z814" s="203"/>
    </row>
    <row r="815" spans="1:26">
      <c r="A815" s="203"/>
      <c r="B815" s="203"/>
      <c r="C815" s="203"/>
      <c r="D815" s="203"/>
      <c r="E815" s="203"/>
      <c r="F815" s="203"/>
      <c r="G815" s="203"/>
      <c r="H815" s="203"/>
      <c r="I815" s="203"/>
      <c r="J815" s="203"/>
      <c r="K815" s="203"/>
      <c r="L815" s="203"/>
      <c r="M815" s="203"/>
      <c r="N815" s="203"/>
      <c r="O815" s="203"/>
      <c r="P815" s="203"/>
      <c r="Q815" s="203"/>
      <c r="R815" s="203"/>
      <c r="S815" s="203"/>
      <c r="T815" s="203"/>
      <c r="U815" s="203"/>
      <c r="V815" s="203"/>
      <c r="W815" s="203"/>
      <c r="X815" s="203"/>
      <c r="Y815" s="203"/>
      <c r="Z815" s="203"/>
    </row>
    <row r="816" spans="1:26">
      <c r="A816" s="203"/>
      <c r="B816" s="203"/>
      <c r="C816" s="203"/>
      <c r="D816" s="203"/>
      <c r="E816" s="203"/>
      <c r="F816" s="203"/>
      <c r="G816" s="203"/>
      <c r="H816" s="203"/>
      <c r="I816" s="203"/>
      <c r="J816" s="203"/>
      <c r="K816" s="203"/>
      <c r="L816" s="203"/>
      <c r="M816" s="203"/>
      <c r="N816" s="203"/>
      <c r="O816" s="203"/>
      <c r="P816" s="203"/>
      <c r="Q816" s="203"/>
      <c r="R816" s="203"/>
      <c r="S816" s="203"/>
      <c r="T816" s="203"/>
      <c r="U816" s="203"/>
      <c r="V816" s="203"/>
      <c r="W816" s="203"/>
      <c r="X816" s="203"/>
      <c r="Y816" s="203"/>
      <c r="Z816" s="203"/>
    </row>
    <row r="817" spans="1:26">
      <c r="A817" s="203"/>
      <c r="B817" s="203"/>
      <c r="C817" s="203"/>
      <c r="D817" s="203"/>
      <c r="E817" s="203"/>
      <c r="F817" s="203"/>
      <c r="G817" s="203"/>
      <c r="H817" s="203"/>
      <c r="I817" s="203"/>
      <c r="J817" s="203"/>
      <c r="K817" s="203"/>
      <c r="L817" s="203"/>
      <c r="M817" s="203"/>
      <c r="N817" s="203"/>
      <c r="O817" s="203"/>
      <c r="P817" s="203"/>
      <c r="Q817" s="203"/>
      <c r="R817" s="203"/>
      <c r="S817" s="203"/>
      <c r="T817" s="203"/>
      <c r="U817" s="203"/>
      <c r="V817" s="203"/>
      <c r="W817" s="203"/>
      <c r="X817" s="203"/>
      <c r="Y817" s="203"/>
      <c r="Z817" s="203"/>
    </row>
    <row r="818" spans="1:26">
      <c r="A818" s="203"/>
      <c r="B818" s="203"/>
      <c r="C818" s="203"/>
      <c r="D818" s="203"/>
      <c r="E818" s="203"/>
      <c r="F818" s="203"/>
      <c r="G818" s="203"/>
      <c r="H818" s="203"/>
      <c r="I818" s="203"/>
      <c r="J818" s="203"/>
      <c r="K818" s="203"/>
      <c r="L818" s="203"/>
      <c r="M818" s="203"/>
      <c r="N818" s="203"/>
      <c r="O818" s="203"/>
      <c r="P818" s="203"/>
      <c r="Q818" s="203"/>
      <c r="R818" s="203"/>
      <c r="S818" s="203"/>
      <c r="T818" s="203"/>
      <c r="U818" s="203"/>
      <c r="V818" s="203"/>
      <c r="W818" s="203"/>
      <c r="X818" s="203"/>
      <c r="Y818" s="203"/>
      <c r="Z818" s="203"/>
    </row>
    <row r="819" spans="1:26">
      <c r="A819" s="203"/>
      <c r="B819" s="203"/>
      <c r="C819" s="203"/>
      <c r="D819" s="203"/>
      <c r="E819" s="203"/>
      <c r="F819" s="203"/>
      <c r="G819" s="203"/>
      <c r="H819" s="203"/>
      <c r="I819" s="203"/>
      <c r="J819" s="203"/>
      <c r="K819" s="203"/>
      <c r="L819" s="203"/>
      <c r="M819" s="203"/>
      <c r="N819" s="203"/>
      <c r="O819" s="203"/>
      <c r="P819" s="203"/>
      <c r="Q819" s="203"/>
      <c r="R819" s="203"/>
      <c r="S819" s="203"/>
      <c r="T819" s="203"/>
      <c r="U819" s="203"/>
      <c r="V819" s="203"/>
      <c r="W819" s="203"/>
      <c r="X819" s="203"/>
      <c r="Y819" s="203"/>
      <c r="Z819" s="203"/>
    </row>
    <row r="820" spans="1:26">
      <c r="A820" s="203"/>
      <c r="B820" s="203"/>
      <c r="C820" s="203"/>
      <c r="D820" s="203"/>
      <c r="E820" s="203"/>
      <c r="F820" s="203"/>
      <c r="G820" s="203"/>
      <c r="H820" s="203"/>
      <c r="I820" s="203"/>
      <c r="J820" s="203"/>
      <c r="K820" s="203"/>
      <c r="L820" s="203"/>
      <c r="M820" s="203"/>
      <c r="N820" s="203"/>
      <c r="O820" s="203"/>
      <c r="P820" s="203"/>
      <c r="Q820" s="203"/>
      <c r="R820" s="203"/>
      <c r="S820" s="203"/>
      <c r="T820" s="203"/>
      <c r="U820" s="203"/>
      <c r="V820" s="203"/>
      <c r="W820" s="203"/>
      <c r="X820" s="203"/>
      <c r="Y820" s="203"/>
      <c r="Z820" s="203"/>
    </row>
    <row r="821" spans="1:26">
      <c r="A821" s="203"/>
      <c r="B821" s="203"/>
      <c r="C821" s="203"/>
      <c r="D821" s="203"/>
      <c r="E821" s="203"/>
      <c r="F821" s="203"/>
      <c r="G821" s="203"/>
      <c r="H821" s="203"/>
      <c r="I821" s="203"/>
      <c r="J821" s="203"/>
      <c r="K821" s="203"/>
      <c r="L821" s="203"/>
      <c r="M821" s="203"/>
      <c r="N821" s="203"/>
      <c r="O821" s="203"/>
      <c r="P821" s="203"/>
      <c r="Q821" s="203"/>
      <c r="R821" s="203"/>
      <c r="S821" s="203"/>
      <c r="T821" s="203"/>
      <c r="U821" s="203"/>
      <c r="V821" s="203"/>
      <c r="W821" s="203"/>
      <c r="X821" s="203"/>
      <c r="Y821" s="203"/>
      <c r="Z821" s="203"/>
    </row>
    <row r="822" spans="1:26">
      <c r="A822" s="203"/>
      <c r="B822" s="203"/>
      <c r="C822" s="203"/>
      <c r="D822" s="203"/>
      <c r="E822" s="203"/>
      <c r="F822" s="203"/>
      <c r="G822" s="203"/>
      <c r="H822" s="203"/>
      <c r="I822" s="203"/>
      <c r="J822" s="203"/>
      <c r="K822" s="203"/>
      <c r="L822" s="203"/>
      <c r="M822" s="203"/>
      <c r="N822" s="203"/>
      <c r="O822" s="203"/>
      <c r="P822" s="203"/>
      <c r="Q822" s="203"/>
      <c r="R822" s="203"/>
      <c r="S822" s="203"/>
      <c r="T822" s="203"/>
      <c r="U822" s="203"/>
      <c r="V822" s="203"/>
      <c r="W822" s="203"/>
      <c r="X822" s="203"/>
      <c r="Y822" s="203"/>
      <c r="Z822" s="203"/>
    </row>
    <row r="823" spans="1:26">
      <c r="A823" s="203"/>
      <c r="B823" s="203"/>
      <c r="C823" s="203"/>
      <c r="D823" s="203"/>
      <c r="E823" s="203"/>
      <c r="F823" s="203"/>
      <c r="G823" s="203"/>
      <c r="H823" s="203"/>
      <c r="I823" s="203"/>
      <c r="J823" s="203"/>
      <c r="K823" s="203"/>
      <c r="L823" s="203"/>
      <c r="M823" s="203"/>
      <c r="N823" s="203"/>
      <c r="O823" s="203"/>
      <c r="P823" s="203"/>
      <c r="Q823" s="203"/>
      <c r="R823" s="203"/>
      <c r="S823" s="203"/>
      <c r="T823" s="203"/>
      <c r="U823" s="203"/>
      <c r="V823" s="203"/>
      <c r="W823" s="203"/>
      <c r="X823" s="203"/>
      <c r="Y823" s="203"/>
      <c r="Z823" s="203"/>
    </row>
    <row r="824" spans="1:26">
      <c r="A824" s="203"/>
      <c r="B824" s="203"/>
      <c r="C824" s="203"/>
      <c r="D824" s="203"/>
      <c r="E824" s="203"/>
      <c r="F824" s="203"/>
      <c r="G824" s="203"/>
      <c r="H824" s="203"/>
      <c r="I824" s="203"/>
      <c r="J824" s="203"/>
      <c r="K824" s="203"/>
      <c r="L824" s="203"/>
      <c r="M824" s="203"/>
      <c r="N824" s="203"/>
      <c r="O824" s="203"/>
      <c r="P824" s="203"/>
      <c r="Q824" s="203"/>
      <c r="R824" s="203"/>
      <c r="S824" s="203"/>
      <c r="T824" s="203"/>
      <c r="U824" s="203"/>
      <c r="V824" s="203"/>
      <c r="W824" s="203"/>
      <c r="X824" s="203"/>
      <c r="Y824" s="203"/>
      <c r="Z824" s="203"/>
    </row>
    <row r="825" spans="1:26">
      <c r="A825" s="203"/>
      <c r="B825" s="203"/>
      <c r="C825" s="203"/>
      <c r="D825" s="203"/>
      <c r="E825" s="203"/>
      <c r="F825" s="203"/>
      <c r="G825" s="203"/>
      <c r="H825" s="203"/>
      <c r="I825" s="203"/>
      <c r="J825" s="203"/>
      <c r="K825" s="203"/>
      <c r="L825" s="203"/>
      <c r="M825" s="203"/>
      <c r="N825" s="203"/>
      <c r="O825" s="203"/>
      <c r="P825" s="203"/>
      <c r="Q825" s="203"/>
      <c r="R825" s="203"/>
      <c r="S825" s="203"/>
      <c r="T825" s="203"/>
      <c r="U825" s="203"/>
      <c r="V825" s="203"/>
      <c r="W825" s="203"/>
      <c r="X825" s="203"/>
      <c r="Y825" s="203"/>
      <c r="Z825" s="203"/>
    </row>
    <row r="826" spans="1:26">
      <c r="A826" s="203"/>
      <c r="B826" s="203"/>
      <c r="C826" s="203"/>
      <c r="D826" s="203"/>
      <c r="E826" s="203"/>
      <c r="F826" s="203"/>
      <c r="G826" s="203"/>
      <c r="H826" s="203"/>
      <c r="I826" s="203"/>
      <c r="J826" s="203"/>
      <c r="K826" s="203"/>
      <c r="L826" s="203"/>
      <c r="M826" s="203"/>
      <c r="N826" s="203"/>
      <c r="O826" s="203"/>
      <c r="P826" s="203"/>
      <c r="Q826" s="203"/>
      <c r="R826" s="203"/>
      <c r="S826" s="203"/>
      <c r="T826" s="203"/>
      <c r="U826" s="203"/>
      <c r="V826" s="203"/>
      <c r="W826" s="203"/>
      <c r="X826" s="203"/>
      <c r="Y826" s="203"/>
      <c r="Z826" s="203"/>
    </row>
    <row r="827" spans="1:26">
      <c r="A827" s="203"/>
      <c r="B827" s="203"/>
      <c r="C827" s="203"/>
      <c r="D827" s="203"/>
      <c r="E827" s="203"/>
      <c r="F827" s="203"/>
      <c r="G827" s="203"/>
      <c r="H827" s="203"/>
      <c r="I827" s="203"/>
      <c r="J827" s="203"/>
      <c r="K827" s="203"/>
      <c r="L827" s="203"/>
      <c r="M827" s="203"/>
      <c r="N827" s="203"/>
      <c r="O827" s="203"/>
      <c r="P827" s="203"/>
      <c r="Q827" s="203"/>
      <c r="R827" s="203"/>
      <c r="S827" s="203"/>
      <c r="T827" s="203"/>
      <c r="U827" s="203"/>
      <c r="V827" s="203"/>
      <c r="W827" s="203"/>
      <c r="X827" s="203"/>
      <c r="Y827" s="203"/>
      <c r="Z827" s="203"/>
    </row>
    <row r="828" spans="1:26">
      <c r="A828" s="203"/>
      <c r="B828" s="203"/>
      <c r="C828" s="203"/>
      <c r="D828" s="203"/>
      <c r="E828" s="203"/>
      <c r="F828" s="203"/>
      <c r="G828" s="203"/>
      <c r="H828" s="203"/>
      <c r="I828" s="203"/>
      <c r="J828" s="203"/>
      <c r="K828" s="203"/>
      <c r="L828" s="203"/>
      <c r="M828" s="203"/>
      <c r="N828" s="203"/>
      <c r="O828" s="203"/>
      <c r="P828" s="203"/>
      <c r="Q828" s="203"/>
      <c r="R828" s="203"/>
      <c r="S828" s="203"/>
      <c r="T828" s="203"/>
      <c r="U828" s="203"/>
      <c r="V828" s="203"/>
      <c r="W828" s="203"/>
      <c r="X828" s="203"/>
      <c r="Y828" s="203"/>
      <c r="Z828" s="203"/>
    </row>
    <row r="829" spans="1:26">
      <c r="A829" s="203"/>
      <c r="B829" s="203"/>
      <c r="C829" s="203"/>
      <c r="D829" s="203"/>
      <c r="E829" s="203"/>
      <c r="F829" s="203"/>
      <c r="G829" s="203"/>
      <c r="H829" s="203"/>
      <c r="I829" s="203"/>
      <c r="J829" s="203"/>
      <c r="K829" s="203"/>
      <c r="L829" s="203"/>
      <c r="M829" s="203"/>
      <c r="N829" s="203"/>
      <c r="O829" s="203"/>
      <c r="P829" s="203"/>
      <c r="Q829" s="203"/>
      <c r="R829" s="203"/>
      <c r="S829" s="203"/>
      <c r="T829" s="203"/>
      <c r="U829" s="203"/>
      <c r="V829" s="203"/>
      <c r="W829" s="203"/>
      <c r="X829" s="203"/>
      <c r="Y829" s="203"/>
      <c r="Z829" s="203"/>
    </row>
    <row r="830" spans="1:26">
      <c r="A830" s="203"/>
      <c r="B830" s="203"/>
      <c r="C830" s="203"/>
      <c r="D830" s="203"/>
      <c r="E830" s="203"/>
      <c r="F830" s="203"/>
      <c r="G830" s="203"/>
      <c r="H830" s="203"/>
      <c r="I830" s="203"/>
      <c r="J830" s="203"/>
      <c r="K830" s="203"/>
      <c r="L830" s="203"/>
      <c r="M830" s="203"/>
      <c r="N830" s="203"/>
      <c r="O830" s="203"/>
      <c r="P830" s="203"/>
      <c r="Q830" s="203"/>
      <c r="R830" s="203"/>
      <c r="S830" s="203"/>
      <c r="T830" s="203"/>
      <c r="U830" s="203"/>
      <c r="V830" s="203"/>
      <c r="W830" s="203"/>
      <c r="X830" s="203"/>
      <c r="Y830" s="203"/>
      <c r="Z830" s="203"/>
    </row>
    <row r="831" spans="1:26">
      <c r="A831" s="203"/>
      <c r="B831" s="203"/>
      <c r="C831" s="203"/>
      <c r="D831" s="203"/>
      <c r="E831" s="203"/>
      <c r="F831" s="203"/>
      <c r="G831" s="203"/>
      <c r="H831" s="203"/>
      <c r="I831" s="203"/>
      <c r="J831" s="203"/>
      <c r="K831" s="203"/>
      <c r="L831" s="203"/>
      <c r="M831" s="203"/>
      <c r="N831" s="203"/>
      <c r="O831" s="203"/>
      <c r="P831" s="203"/>
      <c r="Q831" s="203"/>
      <c r="R831" s="203"/>
      <c r="S831" s="203"/>
      <c r="T831" s="203"/>
      <c r="U831" s="203"/>
      <c r="V831" s="203"/>
      <c r="W831" s="203"/>
      <c r="X831" s="203"/>
      <c r="Y831" s="203"/>
      <c r="Z831" s="203"/>
    </row>
    <row r="832" spans="1:26">
      <c r="A832" s="203"/>
      <c r="B832" s="203"/>
      <c r="C832" s="203"/>
      <c r="D832" s="203"/>
      <c r="E832" s="203"/>
      <c r="F832" s="203"/>
      <c r="G832" s="203"/>
      <c r="H832" s="203"/>
      <c r="I832" s="203"/>
      <c r="J832" s="203"/>
      <c r="K832" s="203"/>
      <c r="L832" s="203"/>
      <c r="M832" s="203"/>
      <c r="N832" s="203"/>
      <c r="O832" s="203"/>
      <c r="P832" s="203"/>
      <c r="Q832" s="203"/>
      <c r="R832" s="203"/>
      <c r="S832" s="203"/>
      <c r="T832" s="203"/>
      <c r="U832" s="203"/>
      <c r="V832" s="203"/>
      <c r="W832" s="203"/>
      <c r="X832" s="203"/>
      <c r="Y832" s="203"/>
      <c r="Z832" s="203"/>
    </row>
    <row r="833" spans="1:26">
      <c r="A833" s="203"/>
      <c r="B833" s="203"/>
      <c r="C833" s="203"/>
      <c r="D833" s="203"/>
      <c r="E833" s="203"/>
      <c r="F833" s="203"/>
      <c r="G833" s="203"/>
      <c r="H833" s="203"/>
      <c r="I833" s="203"/>
      <c r="J833" s="203"/>
      <c r="K833" s="203"/>
      <c r="L833" s="203"/>
      <c r="M833" s="203"/>
      <c r="N833" s="203"/>
      <c r="O833" s="203"/>
      <c r="P833" s="203"/>
      <c r="Q833" s="203"/>
      <c r="R833" s="203"/>
      <c r="S833" s="203"/>
      <c r="T833" s="203"/>
      <c r="U833" s="203"/>
      <c r="V833" s="203"/>
      <c r="W833" s="203"/>
      <c r="X833" s="203"/>
      <c r="Y833" s="203"/>
      <c r="Z833" s="203"/>
    </row>
    <row r="834" spans="1:26">
      <c r="A834" s="203"/>
      <c r="B834" s="203"/>
      <c r="C834" s="203"/>
      <c r="D834" s="203"/>
      <c r="E834" s="203"/>
      <c r="F834" s="203"/>
      <c r="G834" s="203"/>
      <c r="H834" s="203"/>
      <c r="I834" s="203"/>
      <c r="J834" s="203"/>
      <c r="K834" s="203"/>
      <c r="L834" s="203"/>
      <c r="M834" s="203"/>
      <c r="N834" s="203"/>
      <c r="O834" s="203"/>
      <c r="P834" s="203"/>
      <c r="Q834" s="203"/>
      <c r="R834" s="203"/>
      <c r="S834" s="203"/>
      <c r="T834" s="203"/>
      <c r="U834" s="203"/>
      <c r="V834" s="203"/>
      <c r="W834" s="203"/>
      <c r="X834" s="203"/>
      <c r="Y834" s="203"/>
      <c r="Z834" s="203"/>
    </row>
    <row r="835" spans="1:26">
      <c r="A835" s="203"/>
      <c r="B835" s="203"/>
      <c r="C835" s="203"/>
      <c r="D835" s="203"/>
      <c r="E835" s="203"/>
      <c r="F835" s="203"/>
      <c r="G835" s="203"/>
      <c r="H835" s="203"/>
      <c r="I835" s="203"/>
      <c r="J835" s="203"/>
      <c r="K835" s="203"/>
      <c r="L835" s="203"/>
      <c r="M835" s="203"/>
      <c r="N835" s="203"/>
      <c r="O835" s="203"/>
      <c r="P835" s="203"/>
      <c r="Q835" s="203"/>
      <c r="R835" s="203"/>
      <c r="S835" s="203"/>
      <c r="T835" s="203"/>
      <c r="U835" s="203"/>
      <c r="V835" s="203"/>
      <c r="W835" s="203"/>
      <c r="X835" s="203"/>
      <c r="Y835" s="203"/>
      <c r="Z835" s="203"/>
    </row>
    <row r="836" spans="1:26">
      <c r="A836" s="203"/>
      <c r="B836" s="203"/>
      <c r="C836" s="203"/>
      <c r="D836" s="203"/>
      <c r="E836" s="203"/>
      <c r="F836" s="203"/>
      <c r="G836" s="203"/>
      <c r="H836" s="203"/>
      <c r="I836" s="203"/>
      <c r="J836" s="203"/>
      <c r="K836" s="203"/>
      <c r="L836" s="203"/>
      <c r="M836" s="203"/>
      <c r="N836" s="203"/>
      <c r="O836" s="203"/>
      <c r="P836" s="203"/>
      <c r="Q836" s="203"/>
      <c r="R836" s="203"/>
      <c r="S836" s="203"/>
      <c r="T836" s="203"/>
      <c r="U836" s="203"/>
      <c r="V836" s="203"/>
      <c r="W836" s="203"/>
      <c r="X836" s="203"/>
      <c r="Y836" s="203"/>
      <c r="Z836" s="203"/>
    </row>
    <row r="837" spans="1:26">
      <c r="A837" s="203"/>
      <c r="B837" s="203"/>
      <c r="C837" s="203"/>
      <c r="D837" s="203"/>
      <c r="E837" s="203"/>
      <c r="F837" s="203"/>
      <c r="G837" s="203"/>
      <c r="H837" s="203"/>
      <c r="I837" s="203"/>
      <c r="J837" s="203"/>
      <c r="K837" s="203"/>
      <c r="L837" s="203"/>
      <c r="M837" s="203"/>
      <c r="N837" s="203"/>
      <c r="O837" s="203"/>
      <c r="P837" s="203"/>
      <c r="Q837" s="203"/>
      <c r="R837" s="203"/>
      <c r="S837" s="203"/>
      <c r="T837" s="203"/>
      <c r="U837" s="203"/>
      <c r="V837" s="203"/>
      <c r="W837" s="203"/>
      <c r="X837" s="203"/>
      <c r="Y837" s="203"/>
      <c r="Z837" s="203"/>
    </row>
    <row r="838" spans="1:26">
      <c r="A838" s="203"/>
      <c r="B838" s="203"/>
      <c r="C838" s="203"/>
      <c r="D838" s="203"/>
      <c r="E838" s="203"/>
      <c r="F838" s="203"/>
      <c r="G838" s="203"/>
      <c r="H838" s="203"/>
      <c r="I838" s="203"/>
      <c r="J838" s="203"/>
      <c r="K838" s="203"/>
      <c r="L838" s="203"/>
      <c r="M838" s="203"/>
      <c r="N838" s="203"/>
      <c r="O838" s="203"/>
      <c r="P838" s="203"/>
      <c r="Q838" s="203"/>
      <c r="R838" s="203"/>
      <c r="S838" s="203"/>
      <c r="T838" s="203"/>
      <c r="U838" s="203"/>
      <c r="V838" s="203"/>
      <c r="W838" s="203"/>
      <c r="X838" s="203"/>
      <c r="Y838" s="203"/>
      <c r="Z838" s="203"/>
    </row>
    <row r="839" spans="1:26">
      <c r="A839" s="203"/>
      <c r="B839" s="203"/>
      <c r="C839" s="203"/>
      <c r="D839" s="203"/>
      <c r="E839" s="203"/>
      <c r="F839" s="203"/>
      <c r="G839" s="203"/>
      <c r="H839" s="203"/>
      <c r="I839" s="203"/>
      <c r="J839" s="203"/>
      <c r="K839" s="203"/>
      <c r="L839" s="203"/>
      <c r="M839" s="203"/>
      <c r="N839" s="203"/>
      <c r="O839" s="203"/>
      <c r="P839" s="203"/>
      <c r="Q839" s="203"/>
      <c r="R839" s="203"/>
      <c r="S839" s="203"/>
      <c r="T839" s="203"/>
      <c r="U839" s="203"/>
      <c r="V839" s="203"/>
      <c r="W839" s="203"/>
      <c r="X839" s="203"/>
      <c r="Y839" s="203"/>
      <c r="Z839" s="203"/>
    </row>
    <row r="840" spans="1:26">
      <c r="A840" s="203"/>
      <c r="B840" s="203"/>
      <c r="C840" s="203"/>
      <c r="D840" s="203"/>
      <c r="E840" s="203"/>
      <c r="F840" s="203"/>
      <c r="G840" s="203"/>
      <c r="H840" s="203"/>
      <c r="I840" s="203"/>
      <c r="J840" s="203"/>
      <c r="K840" s="203"/>
      <c r="L840" s="203"/>
      <c r="M840" s="203"/>
      <c r="N840" s="203"/>
      <c r="O840" s="203"/>
      <c r="P840" s="203"/>
      <c r="Q840" s="203"/>
      <c r="R840" s="203"/>
      <c r="S840" s="203"/>
      <c r="T840" s="203"/>
      <c r="U840" s="203"/>
      <c r="V840" s="203"/>
      <c r="W840" s="203"/>
      <c r="X840" s="203"/>
      <c r="Y840" s="203"/>
      <c r="Z840" s="203"/>
    </row>
    <row r="841" spans="1:26">
      <c r="A841" s="203"/>
      <c r="B841" s="203"/>
      <c r="C841" s="203"/>
      <c r="D841" s="203"/>
      <c r="E841" s="203"/>
      <c r="F841" s="203"/>
      <c r="G841" s="203"/>
      <c r="H841" s="203"/>
      <c r="I841" s="203"/>
      <c r="J841" s="203"/>
      <c r="K841" s="203"/>
      <c r="L841" s="203"/>
      <c r="M841" s="203"/>
      <c r="N841" s="203"/>
      <c r="O841" s="203"/>
      <c r="P841" s="203"/>
      <c r="Q841" s="203"/>
      <c r="R841" s="203"/>
      <c r="S841" s="203"/>
      <c r="T841" s="203"/>
      <c r="U841" s="203"/>
      <c r="V841" s="203"/>
      <c r="W841" s="203"/>
      <c r="X841" s="203"/>
      <c r="Y841" s="203"/>
      <c r="Z841" s="203"/>
    </row>
    <row r="842" spans="1:26">
      <c r="A842" s="203"/>
      <c r="B842" s="203"/>
      <c r="C842" s="203"/>
      <c r="D842" s="203"/>
      <c r="E842" s="203"/>
      <c r="F842" s="203"/>
      <c r="G842" s="203"/>
      <c r="H842" s="203"/>
      <c r="I842" s="203"/>
      <c r="J842" s="203"/>
      <c r="K842" s="203"/>
      <c r="L842" s="203"/>
      <c r="M842" s="203"/>
      <c r="N842" s="203"/>
      <c r="O842" s="203"/>
      <c r="P842" s="203"/>
      <c r="Q842" s="203"/>
      <c r="R842" s="203"/>
      <c r="S842" s="203"/>
      <c r="T842" s="203"/>
      <c r="U842" s="203"/>
      <c r="V842" s="203"/>
      <c r="W842" s="203"/>
      <c r="X842" s="203"/>
      <c r="Y842" s="203"/>
      <c r="Z842" s="203"/>
    </row>
    <row r="843" spans="1:26">
      <c r="A843" s="203"/>
      <c r="B843" s="203"/>
      <c r="C843" s="203"/>
      <c r="D843" s="203"/>
      <c r="E843" s="203"/>
      <c r="F843" s="203"/>
      <c r="G843" s="203"/>
      <c r="H843" s="203"/>
      <c r="I843" s="203"/>
      <c r="J843" s="203"/>
      <c r="K843" s="203"/>
      <c r="L843" s="203"/>
      <c r="M843" s="203"/>
      <c r="N843" s="203"/>
      <c r="O843" s="203"/>
      <c r="P843" s="203"/>
      <c r="Q843" s="203"/>
      <c r="R843" s="203"/>
      <c r="S843" s="203"/>
      <c r="T843" s="203"/>
      <c r="U843" s="203"/>
      <c r="V843" s="203"/>
      <c r="W843" s="203"/>
      <c r="X843" s="203"/>
      <c r="Y843" s="203"/>
      <c r="Z843" s="203"/>
    </row>
    <row r="844" spans="1:26">
      <c r="A844" s="203"/>
      <c r="B844" s="203"/>
      <c r="C844" s="203"/>
      <c r="D844" s="203"/>
      <c r="E844" s="203"/>
      <c r="F844" s="203"/>
      <c r="G844" s="203"/>
      <c r="H844" s="203"/>
      <c r="I844" s="203"/>
      <c r="J844" s="203"/>
      <c r="K844" s="203"/>
      <c r="L844" s="203"/>
      <c r="M844" s="203"/>
      <c r="N844" s="203"/>
      <c r="O844" s="203"/>
      <c r="P844" s="203"/>
      <c r="Q844" s="203"/>
      <c r="R844" s="203"/>
      <c r="S844" s="203"/>
      <c r="T844" s="203"/>
      <c r="U844" s="203"/>
      <c r="V844" s="203"/>
      <c r="W844" s="203"/>
      <c r="X844" s="203"/>
      <c r="Y844" s="203"/>
      <c r="Z844" s="203"/>
    </row>
    <row r="845" spans="1:26">
      <c r="A845" s="203"/>
      <c r="B845" s="203"/>
      <c r="C845" s="203"/>
      <c r="D845" s="203"/>
      <c r="E845" s="203"/>
      <c r="F845" s="203"/>
      <c r="G845" s="203"/>
      <c r="H845" s="203"/>
      <c r="I845" s="203"/>
      <c r="J845" s="203"/>
      <c r="K845" s="203"/>
      <c r="L845" s="203"/>
      <c r="M845" s="203"/>
      <c r="N845" s="203"/>
      <c r="O845" s="203"/>
      <c r="P845" s="203"/>
      <c r="Q845" s="203"/>
      <c r="R845" s="203"/>
      <c r="S845" s="203"/>
      <c r="T845" s="203"/>
      <c r="U845" s="203"/>
      <c r="V845" s="203"/>
      <c r="W845" s="203"/>
      <c r="X845" s="203"/>
      <c r="Y845" s="203"/>
      <c r="Z845" s="203"/>
    </row>
    <row r="846" spans="1:26">
      <c r="A846" s="203"/>
      <c r="B846" s="203"/>
      <c r="C846" s="203"/>
      <c r="D846" s="203"/>
      <c r="E846" s="203"/>
      <c r="F846" s="203"/>
      <c r="G846" s="203"/>
      <c r="H846" s="203"/>
      <c r="I846" s="203"/>
      <c r="J846" s="203"/>
      <c r="K846" s="203"/>
      <c r="L846" s="203"/>
      <c r="M846" s="203"/>
      <c r="N846" s="203"/>
      <c r="O846" s="203"/>
      <c r="P846" s="203"/>
      <c r="Q846" s="203"/>
      <c r="R846" s="203"/>
      <c r="S846" s="203"/>
      <c r="T846" s="203"/>
      <c r="U846" s="203"/>
      <c r="V846" s="203"/>
      <c r="W846" s="203"/>
      <c r="X846" s="203"/>
      <c r="Y846" s="203"/>
      <c r="Z846" s="203"/>
    </row>
    <row r="847" spans="1:26">
      <c r="A847" s="203"/>
      <c r="B847" s="203"/>
      <c r="C847" s="203"/>
      <c r="D847" s="203"/>
      <c r="E847" s="203"/>
      <c r="F847" s="203"/>
      <c r="G847" s="203"/>
      <c r="H847" s="203"/>
      <c r="I847" s="203"/>
      <c r="J847" s="203"/>
      <c r="K847" s="203"/>
      <c r="L847" s="203"/>
      <c r="M847" s="203"/>
      <c r="N847" s="203"/>
      <c r="O847" s="203"/>
      <c r="P847" s="203"/>
      <c r="Q847" s="203"/>
      <c r="R847" s="203"/>
      <c r="S847" s="203"/>
      <c r="T847" s="203"/>
      <c r="U847" s="203"/>
      <c r="V847" s="203"/>
      <c r="W847" s="203"/>
      <c r="X847" s="203"/>
      <c r="Y847" s="203"/>
      <c r="Z847" s="203"/>
    </row>
    <row r="848" spans="1:26">
      <c r="A848" s="203"/>
      <c r="B848" s="203"/>
      <c r="C848" s="203"/>
      <c r="D848" s="203"/>
      <c r="E848" s="203"/>
      <c r="F848" s="203"/>
      <c r="G848" s="203"/>
      <c r="H848" s="203"/>
      <c r="I848" s="203"/>
      <c r="J848" s="203"/>
      <c r="K848" s="203"/>
      <c r="L848" s="203"/>
      <c r="M848" s="203"/>
      <c r="N848" s="203"/>
      <c r="O848" s="203"/>
      <c r="P848" s="203"/>
      <c r="Q848" s="203"/>
      <c r="R848" s="203"/>
      <c r="S848" s="203"/>
      <c r="T848" s="203"/>
      <c r="U848" s="203"/>
      <c r="V848" s="203"/>
      <c r="W848" s="203"/>
      <c r="X848" s="203"/>
      <c r="Y848" s="203"/>
      <c r="Z848" s="203"/>
    </row>
    <row r="849" spans="1:26">
      <c r="A849" s="203"/>
      <c r="B849" s="203"/>
      <c r="C849" s="203"/>
      <c r="D849" s="203"/>
      <c r="E849" s="203"/>
      <c r="F849" s="203"/>
      <c r="G849" s="203"/>
      <c r="H849" s="203"/>
      <c r="I849" s="203"/>
      <c r="J849" s="203"/>
      <c r="K849" s="203"/>
      <c r="L849" s="203"/>
      <c r="M849" s="203"/>
      <c r="N849" s="203"/>
      <c r="O849" s="203"/>
      <c r="P849" s="203"/>
      <c r="Q849" s="203"/>
      <c r="R849" s="203"/>
      <c r="S849" s="203"/>
      <c r="T849" s="203"/>
      <c r="U849" s="203"/>
      <c r="V849" s="203"/>
      <c r="W849" s="203"/>
      <c r="X849" s="203"/>
      <c r="Y849" s="203"/>
      <c r="Z849" s="203"/>
    </row>
    <row r="850" spans="1:26">
      <c r="A850" s="203"/>
      <c r="B850" s="203"/>
      <c r="C850" s="203"/>
      <c r="D850" s="203"/>
      <c r="E850" s="203"/>
      <c r="F850" s="203"/>
      <c r="G850" s="203"/>
      <c r="H850" s="203"/>
      <c r="I850" s="203"/>
      <c r="J850" s="203"/>
      <c r="K850" s="203"/>
      <c r="L850" s="203"/>
      <c r="M850" s="203"/>
      <c r="N850" s="203"/>
      <c r="O850" s="203"/>
      <c r="P850" s="203"/>
      <c r="Q850" s="203"/>
      <c r="R850" s="203"/>
      <c r="S850" s="203"/>
      <c r="T850" s="203"/>
      <c r="U850" s="203"/>
      <c r="V850" s="203"/>
      <c r="W850" s="203"/>
      <c r="X850" s="203"/>
      <c r="Y850" s="203"/>
      <c r="Z850" s="203"/>
    </row>
    <row r="851" spans="1:26">
      <c r="A851" s="203"/>
      <c r="B851" s="203"/>
      <c r="C851" s="203"/>
      <c r="D851" s="203"/>
      <c r="E851" s="203"/>
      <c r="F851" s="203"/>
      <c r="G851" s="203"/>
      <c r="H851" s="203"/>
      <c r="I851" s="203"/>
      <c r="J851" s="203"/>
      <c r="K851" s="203"/>
      <c r="L851" s="203"/>
      <c r="M851" s="203"/>
      <c r="N851" s="203"/>
      <c r="O851" s="203"/>
      <c r="P851" s="203"/>
      <c r="Q851" s="203"/>
      <c r="R851" s="203"/>
      <c r="S851" s="203"/>
      <c r="T851" s="203"/>
      <c r="U851" s="203"/>
      <c r="V851" s="203"/>
      <c r="W851" s="203"/>
      <c r="X851" s="203"/>
      <c r="Y851" s="203"/>
      <c r="Z851" s="203"/>
    </row>
    <row r="852" spans="1:26">
      <c r="A852" s="203"/>
      <c r="B852" s="203"/>
      <c r="C852" s="203"/>
      <c r="D852" s="203"/>
      <c r="E852" s="203"/>
      <c r="F852" s="203"/>
      <c r="G852" s="203"/>
      <c r="H852" s="203"/>
      <c r="I852" s="203"/>
      <c r="J852" s="203"/>
      <c r="K852" s="203"/>
      <c r="L852" s="203"/>
      <c r="M852" s="203"/>
      <c r="N852" s="203"/>
      <c r="O852" s="203"/>
      <c r="P852" s="203"/>
      <c r="Q852" s="203"/>
      <c r="R852" s="203"/>
      <c r="S852" s="203"/>
      <c r="T852" s="203"/>
      <c r="U852" s="203"/>
      <c r="V852" s="203"/>
      <c r="W852" s="203"/>
      <c r="X852" s="203"/>
      <c r="Y852" s="203"/>
      <c r="Z852" s="203"/>
    </row>
    <row r="853" spans="1:26">
      <c r="A853" s="203"/>
      <c r="B853" s="203"/>
      <c r="C853" s="203"/>
      <c r="D853" s="203"/>
      <c r="E853" s="203"/>
      <c r="F853" s="203"/>
      <c r="G853" s="203"/>
      <c r="H853" s="203"/>
      <c r="I853" s="203"/>
      <c r="J853" s="203"/>
      <c r="K853" s="203"/>
      <c r="L853" s="203"/>
      <c r="M853" s="203"/>
      <c r="N853" s="203"/>
      <c r="O853" s="203"/>
      <c r="P853" s="203"/>
      <c r="Q853" s="203"/>
      <c r="R853" s="203"/>
      <c r="S853" s="203"/>
      <c r="T853" s="203"/>
      <c r="U853" s="203"/>
      <c r="V853" s="203"/>
      <c r="W853" s="203"/>
      <c r="X853" s="203"/>
      <c r="Y853" s="203"/>
      <c r="Z853" s="203"/>
    </row>
    <row r="854" spans="1:26">
      <c r="A854" s="203"/>
      <c r="B854" s="203"/>
      <c r="C854" s="203"/>
      <c r="D854" s="203"/>
      <c r="E854" s="203"/>
      <c r="F854" s="203"/>
      <c r="G854" s="203"/>
      <c r="H854" s="203"/>
      <c r="I854" s="203"/>
      <c r="J854" s="203"/>
      <c r="K854" s="203"/>
      <c r="L854" s="203"/>
      <c r="M854" s="203"/>
      <c r="N854" s="203"/>
      <c r="O854" s="203"/>
      <c r="P854" s="203"/>
      <c r="Q854" s="203"/>
      <c r="R854" s="203"/>
      <c r="S854" s="203"/>
      <c r="T854" s="203"/>
      <c r="U854" s="203"/>
      <c r="V854" s="203"/>
      <c r="W854" s="203"/>
      <c r="X854" s="203"/>
      <c r="Y854" s="203"/>
      <c r="Z854" s="203"/>
    </row>
    <row r="855" spans="1:26">
      <c r="A855" s="203"/>
      <c r="B855" s="203"/>
      <c r="C855" s="203"/>
      <c r="D855" s="203"/>
      <c r="E855" s="203"/>
      <c r="F855" s="203"/>
      <c r="G855" s="203"/>
      <c r="H855" s="203"/>
      <c r="I855" s="203"/>
      <c r="J855" s="203"/>
      <c r="K855" s="203"/>
      <c r="L855" s="203"/>
      <c r="M855" s="203"/>
      <c r="N855" s="203"/>
      <c r="O855" s="203"/>
      <c r="P855" s="203"/>
      <c r="Q855" s="203"/>
      <c r="R855" s="203"/>
      <c r="S855" s="203"/>
      <c r="T855" s="203"/>
      <c r="U855" s="203"/>
      <c r="V855" s="203"/>
      <c r="W855" s="203"/>
      <c r="X855" s="203"/>
      <c r="Y855" s="203"/>
      <c r="Z855" s="203"/>
    </row>
    <row r="856" spans="1:26">
      <c r="A856" s="203"/>
      <c r="B856" s="203"/>
      <c r="C856" s="203"/>
      <c r="D856" s="203"/>
      <c r="E856" s="203"/>
      <c r="F856" s="203"/>
      <c r="G856" s="203"/>
      <c r="H856" s="203"/>
      <c r="I856" s="203"/>
      <c r="J856" s="203"/>
      <c r="K856" s="203"/>
      <c r="L856" s="203"/>
      <c r="M856" s="203"/>
      <c r="N856" s="203"/>
      <c r="O856" s="203"/>
      <c r="P856" s="203"/>
      <c r="Q856" s="203"/>
      <c r="R856" s="203"/>
      <c r="S856" s="203"/>
      <c r="T856" s="203"/>
      <c r="U856" s="203"/>
      <c r="V856" s="203"/>
      <c r="W856" s="203"/>
      <c r="X856" s="203"/>
      <c r="Y856" s="203"/>
      <c r="Z856" s="203"/>
    </row>
    <row r="857" spans="1:26">
      <c r="A857" s="203"/>
      <c r="B857" s="203"/>
      <c r="C857" s="203"/>
      <c r="D857" s="203"/>
      <c r="E857" s="203"/>
      <c r="F857" s="203"/>
      <c r="G857" s="203"/>
      <c r="H857" s="203"/>
      <c r="I857" s="203"/>
      <c r="J857" s="203"/>
      <c r="K857" s="203"/>
      <c r="L857" s="203"/>
      <c r="M857" s="203"/>
      <c r="N857" s="203"/>
      <c r="O857" s="203"/>
      <c r="P857" s="203"/>
      <c r="Q857" s="203"/>
      <c r="R857" s="203"/>
      <c r="S857" s="203"/>
      <c r="T857" s="203"/>
      <c r="U857" s="203"/>
      <c r="V857" s="203"/>
      <c r="W857" s="203"/>
      <c r="X857" s="203"/>
      <c r="Y857" s="203"/>
      <c r="Z857" s="203"/>
    </row>
    <row r="858" spans="1:26">
      <c r="A858" s="203"/>
      <c r="B858" s="203"/>
      <c r="C858" s="203"/>
      <c r="D858" s="203"/>
      <c r="E858" s="203"/>
      <c r="F858" s="203"/>
      <c r="G858" s="203"/>
      <c r="H858" s="203"/>
      <c r="I858" s="203"/>
      <c r="J858" s="203"/>
      <c r="K858" s="203"/>
      <c r="L858" s="203"/>
      <c r="M858" s="203"/>
      <c r="N858" s="203"/>
      <c r="O858" s="203"/>
      <c r="P858" s="203"/>
      <c r="Q858" s="203"/>
      <c r="R858" s="203"/>
      <c r="S858" s="203"/>
      <c r="T858" s="203"/>
      <c r="U858" s="203"/>
      <c r="V858" s="203"/>
      <c r="W858" s="203"/>
      <c r="X858" s="203"/>
      <c r="Y858" s="203"/>
      <c r="Z858" s="203"/>
    </row>
    <row r="859" spans="1:26">
      <c r="A859" s="203"/>
      <c r="B859" s="203"/>
      <c r="C859" s="203"/>
      <c r="D859" s="203"/>
      <c r="E859" s="203"/>
      <c r="F859" s="203"/>
      <c r="G859" s="203"/>
      <c r="H859" s="203"/>
      <c r="I859" s="203"/>
      <c r="J859" s="203"/>
      <c r="K859" s="203"/>
      <c r="L859" s="203"/>
      <c r="M859" s="203"/>
      <c r="N859" s="203"/>
      <c r="O859" s="203"/>
      <c r="P859" s="203"/>
      <c r="Q859" s="203"/>
      <c r="R859" s="203"/>
      <c r="S859" s="203"/>
      <c r="T859" s="203"/>
      <c r="U859" s="203"/>
      <c r="V859" s="203"/>
      <c r="W859" s="203"/>
      <c r="X859" s="203"/>
      <c r="Y859" s="203"/>
      <c r="Z859" s="203"/>
    </row>
    <row r="860" spans="1:26">
      <c r="A860" s="203"/>
      <c r="B860" s="203"/>
      <c r="C860" s="203"/>
      <c r="D860" s="203"/>
      <c r="E860" s="203"/>
      <c r="F860" s="203"/>
      <c r="G860" s="203"/>
      <c r="H860" s="203"/>
      <c r="I860" s="203"/>
      <c r="J860" s="203"/>
      <c r="K860" s="203"/>
      <c r="L860" s="203"/>
      <c r="M860" s="203"/>
      <c r="N860" s="203"/>
      <c r="O860" s="203"/>
      <c r="P860" s="203"/>
      <c r="Q860" s="203"/>
      <c r="R860" s="203"/>
      <c r="S860" s="203"/>
      <c r="T860" s="203"/>
      <c r="U860" s="203"/>
      <c r="V860" s="203"/>
      <c r="W860" s="203"/>
      <c r="X860" s="203"/>
      <c r="Y860" s="203"/>
      <c r="Z860" s="203"/>
    </row>
    <row r="861" spans="1:26">
      <c r="A861" s="203"/>
      <c r="B861" s="203"/>
      <c r="C861" s="203"/>
      <c r="D861" s="203"/>
      <c r="E861" s="203"/>
      <c r="F861" s="203"/>
      <c r="G861" s="203"/>
      <c r="H861" s="203"/>
      <c r="I861" s="203"/>
      <c r="J861" s="203"/>
      <c r="K861" s="203"/>
      <c r="L861" s="203"/>
      <c r="M861" s="203"/>
      <c r="N861" s="203"/>
      <c r="O861" s="203"/>
      <c r="P861" s="203"/>
      <c r="Q861" s="203"/>
      <c r="R861" s="203"/>
      <c r="S861" s="203"/>
      <c r="T861" s="203"/>
      <c r="U861" s="203"/>
      <c r="V861" s="203"/>
      <c r="W861" s="203"/>
      <c r="X861" s="203"/>
      <c r="Y861" s="203"/>
      <c r="Z861" s="203"/>
    </row>
    <row r="862" spans="1:26">
      <c r="A862" s="203"/>
      <c r="B862" s="203"/>
      <c r="C862" s="203"/>
      <c r="D862" s="203"/>
      <c r="E862" s="203"/>
      <c r="F862" s="203"/>
      <c r="G862" s="203"/>
      <c r="H862" s="203"/>
      <c r="I862" s="203"/>
      <c r="J862" s="203"/>
      <c r="K862" s="203"/>
      <c r="L862" s="203"/>
      <c r="M862" s="203"/>
      <c r="N862" s="203"/>
      <c r="O862" s="203"/>
      <c r="P862" s="203"/>
      <c r="Q862" s="203"/>
      <c r="R862" s="203"/>
      <c r="S862" s="203"/>
      <c r="T862" s="203"/>
      <c r="U862" s="203"/>
      <c r="V862" s="203"/>
      <c r="W862" s="203"/>
      <c r="X862" s="203"/>
      <c r="Y862" s="203"/>
      <c r="Z862" s="203"/>
    </row>
    <row r="863" spans="1:26">
      <c r="A863" s="203"/>
      <c r="B863" s="203"/>
      <c r="C863" s="203"/>
      <c r="D863" s="203"/>
      <c r="E863" s="203"/>
      <c r="F863" s="203"/>
      <c r="G863" s="203"/>
      <c r="H863" s="203"/>
      <c r="I863" s="203"/>
      <c r="J863" s="203"/>
      <c r="K863" s="203"/>
      <c r="L863" s="203"/>
      <c r="M863" s="203"/>
      <c r="N863" s="203"/>
      <c r="O863" s="203"/>
      <c r="P863" s="203"/>
      <c r="Q863" s="203"/>
      <c r="R863" s="203"/>
      <c r="S863" s="203"/>
      <c r="T863" s="203"/>
      <c r="U863" s="203"/>
      <c r="V863" s="203"/>
      <c r="W863" s="203"/>
      <c r="X863" s="203"/>
      <c r="Y863" s="203"/>
      <c r="Z863" s="203"/>
    </row>
    <row r="864" spans="1:26">
      <c r="A864" s="203"/>
      <c r="B864" s="203"/>
      <c r="C864" s="203"/>
      <c r="D864" s="203"/>
      <c r="E864" s="203"/>
      <c r="F864" s="203"/>
      <c r="G864" s="203"/>
      <c r="H864" s="203"/>
      <c r="I864" s="203"/>
      <c r="J864" s="203"/>
      <c r="K864" s="203"/>
      <c r="L864" s="203"/>
      <c r="M864" s="203"/>
      <c r="N864" s="203"/>
      <c r="O864" s="203"/>
      <c r="P864" s="203"/>
      <c r="Q864" s="203"/>
      <c r="R864" s="203"/>
      <c r="S864" s="203"/>
      <c r="T864" s="203"/>
      <c r="U864" s="203"/>
      <c r="V864" s="203"/>
      <c r="W864" s="203"/>
      <c r="X864" s="203"/>
      <c r="Y864" s="203"/>
      <c r="Z864" s="203"/>
    </row>
    <row r="865" spans="1:26">
      <c r="A865" s="203"/>
      <c r="B865" s="203"/>
      <c r="C865" s="203"/>
      <c r="D865" s="203"/>
      <c r="E865" s="203"/>
      <c r="F865" s="203"/>
      <c r="G865" s="203"/>
      <c r="H865" s="203"/>
      <c r="I865" s="203"/>
      <c r="J865" s="203"/>
      <c r="K865" s="203"/>
      <c r="L865" s="203"/>
      <c r="M865" s="203"/>
      <c r="N865" s="203"/>
      <c r="O865" s="203"/>
      <c r="P865" s="203"/>
      <c r="Q865" s="203"/>
      <c r="R865" s="203"/>
      <c r="S865" s="203"/>
      <c r="T865" s="203"/>
      <c r="U865" s="203"/>
      <c r="V865" s="203"/>
      <c r="W865" s="203"/>
      <c r="X865" s="203"/>
      <c r="Y865" s="203"/>
      <c r="Z865" s="203"/>
    </row>
    <row r="866" spans="1:26">
      <c r="A866" s="203"/>
      <c r="B866" s="203"/>
      <c r="C866" s="203"/>
      <c r="D866" s="203"/>
      <c r="E866" s="203"/>
      <c r="F866" s="203"/>
      <c r="G866" s="203"/>
      <c r="H866" s="203"/>
      <c r="I866" s="203"/>
      <c r="J866" s="203"/>
      <c r="K866" s="203"/>
      <c r="L866" s="203"/>
      <c r="M866" s="203"/>
      <c r="N866" s="203"/>
      <c r="O866" s="203"/>
      <c r="P866" s="203"/>
      <c r="Q866" s="203"/>
      <c r="R866" s="203"/>
      <c r="S866" s="203"/>
      <c r="T866" s="203"/>
      <c r="U866" s="203"/>
      <c r="V866" s="203"/>
      <c r="W866" s="203"/>
      <c r="X866" s="203"/>
      <c r="Y866" s="203"/>
      <c r="Z866" s="203"/>
    </row>
    <row r="867" spans="1:26">
      <c r="A867" s="203"/>
      <c r="B867" s="203"/>
      <c r="C867" s="203"/>
      <c r="D867" s="203"/>
      <c r="E867" s="203"/>
      <c r="F867" s="203"/>
      <c r="G867" s="203"/>
      <c r="H867" s="203"/>
      <c r="I867" s="203"/>
      <c r="J867" s="203"/>
      <c r="K867" s="203"/>
      <c r="L867" s="203"/>
      <c r="M867" s="203"/>
      <c r="N867" s="203"/>
      <c r="O867" s="203"/>
      <c r="P867" s="203"/>
      <c r="Q867" s="203"/>
      <c r="R867" s="203"/>
      <c r="S867" s="203"/>
      <c r="T867" s="203"/>
      <c r="U867" s="203"/>
      <c r="V867" s="203"/>
      <c r="W867" s="203"/>
      <c r="X867" s="203"/>
      <c r="Y867" s="203"/>
      <c r="Z867" s="203"/>
    </row>
    <row r="868" spans="1:26">
      <c r="A868" s="203"/>
      <c r="B868" s="203"/>
      <c r="C868" s="203"/>
      <c r="D868" s="203"/>
      <c r="E868" s="203"/>
      <c r="F868" s="203"/>
      <c r="G868" s="203"/>
      <c r="H868" s="203"/>
      <c r="I868" s="203"/>
      <c r="J868" s="203"/>
      <c r="K868" s="203"/>
      <c r="L868" s="203"/>
      <c r="M868" s="203"/>
      <c r="N868" s="203"/>
      <c r="O868" s="203"/>
      <c r="P868" s="203"/>
      <c r="Q868" s="203"/>
      <c r="R868" s="203"/>
      <c r="S868" s="203"/>
      <c r="T868" s="203"/>
      <c r="U868" s="203"/>
      <c r="V868" s="203"/>
      <c r="W868" s="203"/>
      <c r="X868" s="203"/>
      <c r="Y868" s="203"/>
      <c r="Z868" s="203"/>
    </row>
    <row r="869" spans="1:26">
      <c r="A869" s="203"/>
      <c r="B869" s="203"/>
      <c r="C869" s="203"/>
      <c r="D869" s="203"/>
      <c r="E869" s="203"/>
      <c r="F869" s="203"/>
      <c r="G869" s="203"/>
      <c r="H869" s="203"/>
      <c r="I869" s="203"/>
      <c r="J869" s="203"/>
      <c r="K869" s="203"/>
      <c r="L869" s="203"/>
      <c r="M869" s="203"/>
      <c r="N869" s="203"/>
      <c r="O869" s="203"/>
      <c r="P869" s="203"/>
      <c r="Q869" s="203"/>
      <c r="R869" s="203"/>
      <c r="S869" s="203"/>
      <c r="T869" s="203"/>
      <c r="U869" s="203"/>
      <c r="V869" s="203"/>
      <c r="W869" s="203"/>
      <c r="X869" s="203"/>
      <c r="Y869" s="203"/>
      <c r="Z869" s="203"/>
    </row>
    <row r="870" spans="1:26">
      <c r="A870" s="203"/>
      <c r="B870" s="203"/>
      <c r="C870" s="203"/>
      <c r="D870" s="203"/>
      <c r="E870" s="203"/>
      <c r="F870" s="203"/>
      <c r="G870" s="203"/>
      <c r="H870" s="203"/>
      <c r="I870" s="203"/>
      <c r="J870" s="203"/>
      <c r="K870" s="203"/>
      <c r="L870" s="203"/>
      <c r="M870" s="203"/>
      <c r="N870" s="203"/>
      <c r="O870" s="203"/>
      <c r="P870" s="203"/>
      <c r="Q870" s="203"/>
      <c r="R870" s="203"/>
      <c r="S870" s="203"/>
      <c r="T870" s="203"/>
      <c r="U870" s="203"/>
      <c r="V870" s="203"/>
      <c r="W870" s="203"/>
      <c r="X870" s="203"/>
      <c r="Y870" s="203"/>
      <c r="Z870" s="203"/>
    </row>
    <row r="871" spans="1:26">
      <c r="A871" s="203"/>
      <c r="B871" s="203"/>
      <c r="C871" s="203"/>
      <c r="D871" s="203"/>
      <c r="E871" s="203"/>
      <c r="F871" s="203"/>
      <c r="G871" s="203"/>
      <c r="H871" s="203"/>
      <c r="I871" s="203"/>
      <c r="J871" s="203"/>
      <c r="K871" s="203"/>
      <c r="L871" s="203"/>
      <c r="M871" s="203"/>
      <c r="N871" s="203"/>
      <c r="O871" s="203"/>
      <c r="P871" s="203"/>
      <c r="Q871" s="203"/>
      <c r="R871" s="203"/>
      <c r="S871" s="203"/>
      <c r="T871" s="203"/>
      <c r="U871" s="203"/>
      <c r="V871" s="203"/>
      <c r="W871" s="203"/>
      <c r="X871" s="203"/>
      <c r="Y871" s="203"/>
      <c r="Z871" s="203"/>
    </row>
    <row r="872" spans="1:26">
      <c r="A872" s="203"/>
      <c r="B872" s="203"/>
      <c r="C872" s="203"/>
      <c r="D872" s="203"/>
      <c r="E872" s="203"/>
      <c r="F872" s="203"/>
      <c r="G872" s="203"/>
      <c r="H872" s="203"/>
      <c r="I872" s="203"/>
      <c r="J872" s="203"/>
      <c r="K872" s="203"/>
      <c r="L872" s="203"/>
      <c r="M872" s="203"/>
      <c r="N872" s="203"/>
      <c r="O872" s="203"/>
      <c r="P872" s="203"/>
      <c r="Q872" s="203"/>
      <c r="R872" s="203"/>
      <c r="S872" s="203"/>
      <c r="T872" s="203"/>
      <c r="U872" s="203"/>
      <c r="V872" s="203"/>
      <c r="W872" s="203"/>
      <c r="X872" s="203"/>
      <c r="Y872" s="203"/>
      <c r="Z872" s="203"/>
    </row>
    <row r="873" spans="1:26">
      <c r="A873" s="203"/>
      <c r="B873" s="203"/>
      <c r="C873" s="203"/>
      <c r="D873" s="203"/>
      <c r="E873" s="203"/>
      <c r="F873" s="203"/>
      <c r="G873" s="203"/>
      <c r="H873" s="203"/>
      <c r="I873" s="203"/>
      <c r="J873" s="203"/>
      <c r="K873" s="203"/>
      <c r="L873" s="203"/>
      <c r="M873" s="203"/>
      <c r="N873" s="203"/>
      <c r="O873" s="203"/>
      <c r="P873" s="203"/>
      <c r="Q873" s="203"/>
      <c r="R873" s="203"/>
      <c r="S873" s="203"/>
      <c r="T873" s="203"/>
      <c r="U873" s="203"/>
      <c r="V873" s="203"/>
      <c r="W873" s="203"/>
      <c r="X873" s="203"/>
      <c r="Y873" s="203"/>
      <c r="Z873" s="203"/>
    </row>
    <row r="874" spans="1:26">
      <c r="A874" s="203"/>
      <c r="B874" s="203"/>
      <c r="C874" s="203"/>
      <c r="D874" s="203"/>
      <c r="E874" s="203"/>
      <c r="F874" s="203"/>
      <c r="G874" s="203"/>
      <c r="H874" s="203"/>
      <c r="I874" s="203"/>
      <c r="J874" s="203"/>
      <c r="K874" s="203"/>
      <c r="L874" s="203"/>
      <c r="M874" s="203"/>
      <c r="N874" s="203"/>
      <c r="O874" s="203"/>
      <c r="P874" s="203"/>
      <c r="Q874" s="203"/>
      <c r="R874" s="203"/>
      <c r="S874" s="203"/>
      <c r="T874" s="203"/>
      <c r="U874" s="203"/>
      <c r="V874" s="203"/>
      <c r="W874" s="203"/>
      <c r="X874" s="203"/>
      <c r="Y874" s="203"/>
      <c r="Z874" s="203"/>
    </row>
    <row r="875" spans="1:26">
      <c r="A875" s="203"/>
      <c r="B875" s="203"/>
      <c r="C875" s="203"/>
      <c r="D875" s="203"/>
      <c r="E875" s="203"/>
      <c r="F875" s="203"/>
      <c r="G875" s="203"/>
      <c r="H875" s="203"/>
      <c r="I875" s="203"/>
      <c r="J875" s="203"/>
      <c r="K875" s="203"/>
      <c r="L875" s="203"/>
      <c r="M875" s="203"/>
      <c r="N875" s="203"/>
      <c r="O875" s="203"/>
      <c r="P875" s="203"/>
      <c r="Q875" s="203"/>
      <c r="R875" s="203"/>
      <c r="S875" s="203"/>
      <c r="T875" s="203"/>
      <c r="U875" s="203"/>
      <c r="V875" s="203"/>
      <c r="W875" s="203"/>
      <c r="X875" s="203"/>
      <c r="Y875" s="203"/>
      <c r="Z875" s="203"/>
    </row>
    <row r="876" spans="1:26">
      <c r="A876" s="203"/>
      <c r="B876" s="203"/>
      <c r="C876" s="203"/>
      <c r="D876" s="203"/>
      <c r="E876" s="203"/>
      <c r="F876" s="203"/>
      <c r="G876" s="203"/>
      <c r="H876" s="203"/>
      <c r="I876" s="203"/>
      <c r="J876" s="203"/>
      <c r="K876" s="203"/>
      <c r="L876" s="203"/>
      <c r="M876" s="203"/>
      <c r="N876" s="203"/>
      <c r="O876" s="203"/>
      <c r="P876" s="203"/>
      <c r="Q876" s="203"/>
      <c r="R876" s="203"/>
      <c r="S876" s="203"/>
      <c r="T876" s="203"/>
      <c r="U876" s="203"/>
      <c r="V876" s="203"/>
      <c r="W876" s="203"/>
      <c r="X876" s="203"/>
      <c r="Y876" s="203"/>
      <c r="Z876" s="203"/>
    </row>
    <row r="877" spans="1:26">
      <c r="A877" s="203"/>
      <c r="B877" s="203"/>
      <c r="C877" s="203"/>
      <c r="D877" s="203"/>
      <c r="E877" s="203"/>
      <c r="F877" s="203"/>
      <c r="G877" s="203"/>
      <c r="H877" s="203"/>
      <c r="I877" s="203"/>
      <c r="J877" s="203"/>
      <c r="K877" s="203"/>
      <c r="L877" s="203"/>
      <c r="M877" s="203"/>
      <c r="N877" s="203"/>
      <c r="O877" s="203"/>
      <c r="P877" s="203"/>
      <c r="Q877" s="203"/>
      <c r="R877" s="203"/>
      <c r="S877" s="203"/>
      <c r="T877" s="203"/>
      <c r="U877" s="203"/>
      <c r="V877" s="203"/>
      <c r="W877" s="203"/>
      <c r="X877" s="203"/>
      <c r="Y877" s="203"/>
      <c r="Z877" s="203"/>
    </row>
    <row r="878" spans="1:26">
      <c r="A878" s="203"/>
      <c r="B878" s="203"/>
      <c r="C878" s="203"/>
      <c r="D878" s="203"/>
      <c r="E878" s="203"/>
      <c r="F878" s="203"/>
      <c r="G878" s="203"/>
      <c r="H878" s="203"/>
      <c r="I878" s="203"/>
      <c r="J878" s="203"/>
      <c r="K878" s="203"/>
      <c r="L878" s="203"/>
      <c r="M878" s="203"/>
      <c r="N878" s="203"/>
      <c r="O878" s="203"/>
      <c r="P878" s="203"/>
      <c r="Q878" s="203"/>
      <c r="R878" s="203"/>
      <c r="S878" s="203"/>
      <c r="T878" s="203"/>
      <c r="U878" s="203"/>
      <c r="V878" s="203"/>
      <c r="W878" s="203"/>
      <c r="X878" s="203"/>
      <c r="Y878" s="203"/>
      <c r="Z878" s="203"/>
    </row>
    <row r="879" spans="1:26">
      <c r="A879" s="203"/>
      <c r="B879" s="203"/>
      <c r="C879" s="203"/>
      <c r="D879" s="203"/>
      <c r="E879" s="203"/>
      <c r="F879" s="203"/>
      <c r="G879" s="203"/>
      <c r="H879" s="203"/>
      <c r="I879" s="203"/>
      <c r="J879" s="203"/>
      <c r="K879" s="203"/>
      <c r="L879" s="203"/>
      <c r="M879" s="203"/>
      <c r="N879" s="203"/>
      <c r="O879" s="203"/>
      <c r="P879" s="203"/>
      <c r="Q879" s="203"/>
      <c r="R879" s="203"/>
      <c r="S879" s="203"/>
      <c r="T879" s="203"/>
      <c r="U879" s="203"/>
      <c r="V879" s="203"/>
      <c r="W879" s="203"/>
      <c r="X879" s="203"/>
      <c r="Y879" s="203"/>
      <c r="Z879" s="203"/>
    </row>
    <row r="880" spans="1:26">
      <c r="A880" s="203"/>
      <c r="B880" s="203"/>
      <c r="C880" s="203"/>
      <c r="D880" s="203"/>
      <c r="E880" s="203"/>
      <c r="F880" s="203"/>
      <c r="G880" s="203"/>
      <c r="H880" s="203"/>
      <c r="I880" s="203"/>
      <c r="J880" s="203"/>
      <c r="K880" s="203"/>
      <c r="L880" s="203"/>
      <c r="M880" s="203"/>
      <c r="N880" s="203"/>
      <c r="O880" s="203"/>
      <c r="P880" s="203"/>
      <c r="Q880" s="203"/>
      <c r="R880" s="203"/>
      <c r="S880" s="203"/>
      <c r="T880" s="203"/>
      <c r="U880" s="203"/>
      <c r="V880" s="203"/>
      <c r="W880" s="203"/>
      <c r="X880" s="203"/>
      <c r="Y880" s="203"/>
      <c r="Z880" s="203"/>
    </row>
    <row r="881" spans="1:26">
      <c r="A881" s="203"/>
      <c r="B881" s="203"/>
      <c r="C881" s="203"/>
      <c r="D881" s="203"/>
      <c r="E881" s="203"/>
      <c r="F881" s="203"/>
      <c r="G881" s="203"/>
      <c r="H881" s="203"/>
      <c r="I881" s="203"/>
      <c r="J881" s="203"/>
      <c r="K881" s="203"/>
      <c r="L881" s="203"/>
      <c r="M881" s="203"/>
      <c r="N881" s="203"/>
      <c r="O881" s="203"/>
      <c r="P881" s="203"/>
      <c r="Q881" s="203"/>
      <c r="R881" s="203"/>
      <c r="S881" s="203"/>
      <c r="T881" s="203"/>
      <c r="U881" s="203"/>
      <c r="V881" s="203"/>
      <c r="W881" s="203"/>
      <c r="X881" s="203"/>
      <c r="Y881" s="203"/>
      <c r="Z881" s="203"/>
    </row>
    <row r="882" spans="1:26">
      <c r="A882" s="203"/>
      <c r="B882" s="203"/>
      <c r="C882" s="203"/>
      <c r="D882" s="203"/>
      <c r="E882" s="203"/>
      <c r="F882" s="203"/>
      <c r="G882" s="203"/>
      <c r="H882" s="203"/>
      <c r="I882" s="203"/>
      <c r="J882" s="203"/>
      <c r="K882" s="203"/>
      <c r="L882" s="203"/>
      <c r="M882" s="203"/>
      <c r="N882" s="203"/>
      <c r="O882" s="203"/>
      <c r="P882" s="203"/>
      <c r="Q882" s="203"/>
      <c r="R882" s="203"/>
      <c r="S882" s="203"/>
      <c r="T882" s="203"/>
      <c r="U882" s="203"/>
      <c r="V882" s="203"/>
      <c r="W882" s="203"/>
      <c r="X882" s="203"/>
      <c r="Y882" s="203"/>
      <c r="Z882" s="203"/>
    </row>
    <row r="883" spans="1:26">
      <c r="A883" s="203"/>
      <c r="B883" s="203"/>
      <c r="C883" s="203"/>
      <c r="D883" s="203"/>
      <c r="E883" s="203"/>
      <c r="F883" s="203"/>
      <c r="G883" s="203"/>
      <c r="H883" s="203"/>
      <c r="I883" s="203"/>
      <c r="J883" s="203"/>
      <c r="K883" s="203"/>
      <c r="L883" s="203"/>
      <c r="M883" s="203"/>
      <c r="N883" s="203"/>
      <c r="O883" s="203"/>
      <c r="P883" s="203"/>
      <c r="Q883" s="203"/>
      <c r="R883" s="203"/>
      <c r="S883" s="203"/>
      <c r="T883" s="203"/>
      <c r="U883" s="203"/>
      <c r="V883" s="203"/>
      <c r="W883" s="203"/>
      <c r="X883" s="203"/>
      <c r="Y883" s="203"/>
      <c r="Z883" s="203"/>
    </row>
    <row r="884" spans="1:26">
      <c r="A884" s="203"/>
      <c r="B884" s="203"/>
      <c r="C884" s="203"/>
      <c r="D884" s="203"/>
      <c r="E884" s="203"/>
      <c r="F884" s="203"/>
      <c r="G884" s="203"/>
      <c r="H884" s="203"/>
      <c r="I884" s="203"/>
      <c r="J884" s="203"/>
      <c r="K884" s="203"/>
      <c r="L884" s="203"/>
      <c r="M884" s="203"/>
      <c r="N884" s="203"/>
      <c r="O884" s="203"/>
      <c r="P884" s="203"/>
      <c r="Q884" s="203"/>
      <c r="R884" s="203"/>
      <c r="S884" s="203"/>
      <c r="T884" s="203"/>
      <c r="U884" s="203"/>
      <c r="V884" s="203"/>
      <c r="W884" s="203"/>
      <c r="X884" s="203"/>
      <c r="Y884" s="203"/>
      <c r="Z884" s="203"/>
    </row>
    <row r="885" spans="1:26">
      <c r="A885" s="203"/>
      <c r="B885" s="203"/>
      <c r="C885" s="203"/>
      <c r="D885" s="203"/>
      <c r="E885" s="203"/>
      <c r="F885" s="203"/>
      <c r="G885" s="203"/>
      <c r="H885" s="203"/>
      <c r="I885" s="203"/>
      <c r="J885" s="203"/>
      <c r="K885" s="203"/>
      <c r="L885" s="203"/>
      <c r="M885" s="203"/>
      <c r="N885" s="203"/>
      <c r="O885" s="203"/>
      <c r="P885" s="203"/>
      <c r="Q885" s="203"/>
      <c r="R885" s="203"/>
      <c r="S885" s="203"/>
      <c r="T885" s="203"/>
      <c r="U885" s="203"/>
      <c r="V885" s="203"/>
      <c r="W885" s="203"/>
      <c r="X885" s="203"/>
      <c r="Y885" s="203"/>
      <c r="Z885" s="203"/>
    </row>
    <row r="886" spans="1:26">
      <c r="A886" s="203"/>
      <c r="B886" s="203"/>
      <c r="C886" s="203"/>
      <c r="D886" s="203"/>
      <c r="E886" s="203"/>
      <c r="F886" s="203"/>
      <c r="G886" s="203"/>
      <c r="H886" s="203"/>
      <c r="I886" s="203"/>
      <c r="J886" s="203"/>
      <c r="K886" s="203"/>
      <c r="L886" s="203"/>
      <c r="M886" s="203"/>
      <c r="N886" s="203"/>
      <c r="O886" s="203"/>
      <c r="P886" s="203"/>
      <c r="Q886" s="203"/>
      <c r="R886" s="203"/>
      <c r="S886" s="203"/>
      <c r="T886" s="203"/>
      <c r="U886" s="203"/>
      <c r="V886" s="203"/>
      <c r="W886" s="203"/>
      <c r="X886" s="203"/>
      <c r="Y886" s="203"/>
      <c r="Z886" s="203"/>
    </row>
    <row r="887" spans="1:26">
      <c r="A887" s="203"/>
      <c r="B887" s="203"/>
      <c r="C887" s="203"/>
      <c r="D887" s="203"/>
      <c r="E887" s="203"/>
      <c r="F887" s="203"/>
      <c r="G887" s="203"/>
      <c r="H887" s="203"/>
      <c r="I887" s="203"/>
      <c r="J887" s="203"/>
      <c r="K887" s="203"/>
      <c r="L887" s="203"/>
      <c r="M887" s="203"/>
      <c r="N887" s="203"/>
      <c r="O887" s="203"/>
      <c r="P887" s="203"/>
      <c r="Q887" s="203"/>
      <c r="R887" s="203"/>
      <c r="S887" s="203"/>
      <c r="T887" s="203"/>
      <c r="U887" s="203"/>
      <c r="V887" s="203"/>
      <c r="W887" s="203"/>
      <c r="X887" s="203"/>
      <c r="Y887" s="203"/>
      <c r="Z887" s="203"/>
    </row>
    <row r="888" spans="1:26">
      <c r="A888" s="203"/>
      <c r="B888" s="203"/>
      <c r="C888" s="203"/>
      <c r="D888" s="203"/>
      <c r="E888" s="203"/>
      <c r="F888" s="203"/>
      <c r="G888" s="203"/>
      <c r="H888" s="203"/>
      <c r="I888" s="203"/>
      <c r="J888" s="203"/>
      <c r="K888" s="203"/>
      <c r="L888" s="203"/>
      <c r="M888" s="203"/>
      <c r="N888" s="203"/>
      <c r="O888" s="203"/>
      <c r="P888" s="203"/>
      <c r="Q888" s="203"/>
      <c r="R888" s="203"/>
      <c r="S888" s="203"/>
      <c r="T888" s="203"/>
      <c r="U888" s="203"/>
      <c r="V888" s="203"/>
      <c r="W888" s="203"/>
      <c r="X888" s="203"/>
      <c r="Y888" s="203"/>
      <c r="Z888" s="203"/>
    </row>
    <row r="889" spans="1:26">
      <c r="A889" s="203"/>
      <c r="B889" s="203"/>
      <c r="C889" s="203"/>
      <c r="D889" s="203"/>
      <c r="E889" s="203"/>
      <c r="F889" s="203"/>
      <c r="G889" s="203"/>
      <c r="H889" s="203"/>
      <c r="I889" s="203"/>
      <c r="J889" s="203"/>
      <c r="K889" s="203"/>
      <c r="L889" s="203"/>
      <c r="M889" s="203"/>
      <c r="N889" s="203"/>
      <c r="O889" s="203"/>
      <c r="P889" s="203"/>
      <c r="Q889" s="203"/>
      <c r="R889" s="203"/>
      <c r="S889" s="203"/>
      <c r="T889" s="203"/>
      <c r="U889" s="203"/>
      <c r="V889" s="203"/>
      <c r="W889" s="203"/>
      <c r="X889" s="203"/>
      <c r="Y889" s="203"/>
      <c r="Z889" s="203"/>
    </row>
    <row r="890" spans="1:26">
      <c r="A890" s="203"/>
      <c r="B890" s="203"/>
      <c r="C890" s="203"/>
      <c r="D890" s="203"/>
      <c r="E890" s="203"/>
      <c r="F890" s="203"/>
      <c r="G890" s="203"/>
      <c r="H890" s="203"/>
      <c r="I890" s="203"/>
      <c r="J890" s="203"/>
      <c r="K890" s="203"/>
      <c r="L890" s="203"/>
      <c r="M890" s="203"/>
      <c r="N890" s="203"/>
      <c r="O890" s="203"/>
      <c r="P890" s="203"/>
      <c r="Q890" s="203"/>
      <c r="R890" s="203"/>
      <c r="S890" s="203"/>
      <c r="T890" s="203"/>
      <c r="U890" s="203"/>
      <c r="V890" s="203"/>
      <c r="W890" s="203"/>
      <c r="X890" s="203"/>
      <c r="Y890" s="203"/>
      <c r="Z890" s="203"/>
    </row>
    <row r="891" spans="1:26">
      <c r="A891" s="203"/>
      <c r="B891" s="203"/>
      <c r="C891" s="203"/>
      <c r="D891" s="203"/>
      <c r="E891" s="203"/>
      <c r="F891" s="203"/>
      <c r="G891" s="203"/>
      <c r="H891" s="203"/>
      <c r="I891" s="203"/>
      <c r="J891" s="203"/>
      <c r="K891" s="203"/>
      <c r="L891" s="203"/>
      <c r="M891" s="203"/>
      <c r="N891" s="203"/>
      <c r="O891" s="203"/>
      <c r="P891" s="203"/>
      <c r="Q891" s="203"/>
      <c r="R891" s="203"/>
      <c r="S891" s="203"/>
      <c r="T891" s="203"/>
      <c r="U891" s="203"/>
      <c r="V891" s="203"/>
      <c r="W891" s="203"/>
      <c r="X891" s="203"/>
      <c r="Y891" s="203"/>
      <c r="Z891" s="203"/>
    </row>
    <row r="892" spans="1:26">
      <c r="A892" s="203"/>
      <c r="B892" s="203"/>
      <c r="C892" s="203"/>
      <c r="D892" s="203"/>
      <c r="E892" s="203"/>
      <c r="F892" s="203"/>
      <c r="G892" s="203"/>
      <c r="H892" s="203"/>
      <c r="I892" s="203"/>
      <c r="J892" s="203"/>
      <c r="K892" s="203"/>
      <c r="L892" s="203"/>
      <c r="M892" s="203"/>
      <c r="N892" s="203"/>
      <c r="O892" s="203"/>
      <c r="P892" s="203"/>
      <c r="Q892" s="203"/>
      <c r="R892" s="203"/>
      <c r="S892" s="203"/>
      <c r="T892" s="203"/>
      <c r="U892" s="203"/>
      <c r="V892" s="203"/>
      <c r="W892" s="203"/>
      <c r="X892" s="203"/>
      <c r="Y892" s="203"/>
      <c r="Z892" s="203"/>
    </row>
    <row r="893" spans="1:26">
      <c r="A893" s="203"/>
      <c r="B893" s="203"/>
      <c r="C893" s="203"/>
      <c r="D893" s="203"/>
      <c r="E893" s="203"/>
      <c r="F893" s="203"/>
      <c r="G893" s="203"/>
      <c r="H893" s="203"/>
      <c r="I893" s="203"/>
      <c r="J893" s="203"/>
      <c r="K893" s="203"/>
      <c r="L893" s="203"/>
      <c r="M893" s="203"/>
      <c r="N893" s="203"/>
      <c r="O893" s="203"/>
      <c r="P893" s="203"/>
      <c r="Q893" s="203"/>
      <c r="R893" s="203"/>
      <c r="S893" s="203"/>
      <c r="T893" s="203"/>
      <c r="U893" s="203"/>
      <c r="V893" s="203"/>
      <c r="W893" s="203"/>
      <c r="X893" s="203"/>
      <c r="Y893" s="203"/>
      <c r="Z893" s="203"/>
    </row>
    <row r="894" spans="1:26">
      <c r="A894" s="203"/>
      <c r="B894" s="203"/>
      <c r="C894" s="203"/>
      <c r="D894" s="203"/>
      <c r="E894" s="203"/>
      <c r="F894" s="203"/>
      <c r="G894" s="203"/>
      <c r="H894" s="203"/>
      <c r="I894" s="203"/>
      <c r="J894" s="203"/>
      <c r="K894" s="203"/>
      <c r="L894" s="203"/>
      <c r="M894" s="203"/>
      <c r="N894" s="203"/>
      <c r="O894" s="203"/>
      <c r="P894" s="203"/>
      <c r="Q894" s="203"/>
      <c r="R894" s="203"/>
      <c r="S894" s="203"/>
      <c r="T894" s="203"/>
      <c r="U894" s="203"/>
      <c r="V894" s="203"/>
      <c r="W894" s="203"/>
      <c r="X894" s="203"/>
      <c r="Y894" s="203"/>
      <c r="Z894" s="203"/>
    </row>
    <row r="895" spans="1:26">
      <c r="A895" s="203"/>
      <c r="B895" s="203"/>
      <c r="C895" s="203"/>
      <c r="D895" s="203"/>
      <c r="E895" s="203"/>
      <c r="F895" s="203"/>
      <c r="G895" s="203"/>
      <c r="H895" s="203"/>
      <c r="I895" s="203"/>
      <c r="J895" s="203"/>
      <c r="K895" s="203"/>
      <c r="L895" s="203"/>
      <c r="M895" s="203"/>
      <c r="N895" s="203"/>
      <c r="O895" s="203"/>
      <c r="P895" s="203"/>
      <c r="Q895" s="203"/>
      <c r="R895" s="203"/>
      <c r="S895" s="203"/>
      <c r="T895" s="203"/>
      <c r="U895" s="203"/>
      <c r="V895" s="203"/>
      <c r="W895" s="203"/>
      <c r="X895" s="203"/>
      <c r="Y895" s="203"/>
      <c r="Z895" s="203"/>
    </row>
    <row r="896" spans="1:26">
      <c r="A896" s="203"/>
      <c r="B896" s="203"/>
      <c r="C896" s="203"/>
      <c r="D896" s="203"/>
      <c r="E896" s="203"/>
      <c r="F896" s="203"/>
      <c r="G896" s="203"/>
      <c r="H896" s="203"/>
      <c r="I896" s="203"/>
      <c r="J896" s="203"/>
      <c r="K896" s="203"/>
      <c r="L896" s="203"/>
      <c r="M896" s="203"/>
      <c r="N896" s="203"/>
      <c r="O896" s="203"/>
      <c r="P896" s="203"/>
      <c r="Q896" s="203"/>
      <c r="R896" s="203"/>
      <c r="S896" s="203"/>
      <c r="T896" s="203"/>
      <c r="U896" s="203"/>
      <c r="V896" s="203"/>
      <c r="W896" s="203"/>
      <c r="X896" s="203"/>
      <c r="Y896" s="203"/>
      <c r="Z896" s="203"/>
    </row>
    <row r="897" spans="1:26">
      <c r="A897" s="203"/>
      <c r="B897" s="203"/>
      <c r="C897" s="203"/>
      <c r="D897" s="203"/>
      <c r="E897" s="203"/>
      <c r="F897" s="203"/>
      <c r="G897" s="203"/>
      <c r="H897" s="203"/>
      <c r="I897" s="203"/>
      <c r="J897" s="203"/>
      <c r="K897" s="203"/>
      <c r="L897" s="203"/>
      <c r="M897" s="203"/>
      <c r="N897" s="203"/>
      <c r="O897" s="203"/>
      <c r="P897" s="203"/>
      <c r="Q897" s="203"/>
      <c r="R897" s="203"/>
      <c r="S897" s="203"/>
      <c r="T897" s="203"/>
      <c r="U897" s="203"/>
      <c r="V897" s="203"/>
      <c r="W897" s="203"/>
      <c r="X897" s="203"/>
      <c r="Y897" s="203"/>
      <c r="Z897" s="203"/>
    </row>
    <row r="898" spans="1:26">
      <c r="A898" s="203"/>
      <c r="B898" s="203"/>
      <c r="C898" s="203"/>
      <c r="D898" s="203"/>
      <c r="E898" s="203"/>
      <c r="F898" s="203"/>
      <c r="G898" s="203"/>
      <c r="H898" s="203"/>
      <c r="I898" s="203"/>
      <c r="J898" s="203"/>
      <c r="K898" s="203"/>
      <c r="L898" s="203"/>
      <c r="M898" s="203"/>
      <c r="N898" s="203"/>
      <c r="O898" s="203"/>
      <c r="P898" s="203"/>
      <c r="Q898" s="203"/>
      <c r="R898" s="203"/>
      <c r="S898" s="203"/>
      <c r="T898" s="203"/>
      <c r="U898" s="203"/>
      <c r="V898" s="203"/>
      <c r="W898" s="203"/>
      <c r="X898" s="203"/>
      <c r="Y898" s="203"/>
      <c r="Z898" s="203"/>
    </row>
    <row r="899" spans="1:26">
      <c r="A899" s="203"/>
      <c r="B899" s="203"/>
      <c r="C899" s="203"/>
      <c r="D899" s="203"/>
      <c r="E899" s="203"/>
      <c r="F899" s="203"/>
      <c r="G899" s="203"/>
      <c r="H899" s="203"/>
      <c r="I899" s="203"/>
      <c r="J899" s="203"/>
      <c r="K899" s="203"/>
      <c r="L899" s="203"/>
      <c r="M899" s="203"/>
      <c r="N899" s="203"/>
      <c r="O899" s="203"/>
      <c r="P899" s="203"/>
      <c r="Q899" s="203"/>
      <c r="R899" s="203"/>
      <c r="S899" s="203"/>
      <c r="T899" s="203"/>
      <c r="U899" s="203"/>
      <c r="V899" s="203"/>
      <c r="W899" s="203"/>
      <c r="X899" s="203"/>
      <c r="Y899" s="203"/>
      <c r="Z899" s="203"/>
    </row>
    <row r="900" spans="1:26">
      <c r="A900" s="203"/>
      <c r="B900" s="203"/>
      <c r="C900" s="203"/>
      <c r="D900" s="203"/>
      <c r="E900" s="203"/>
      <c r="F900" s="203"/>
      <c r="G900" s="203"/>
      <c r="H900" s="203"/>
      <c r="I900" s="203"/>
      <c r="J900" s="203"/>
      <c r="K900" s="203"/>
      <c r="L900" s="203"/>
      <c r="M900" s="203"/>
      <c r="N900" s="203"/>
      <c r="O900" s="203"/>
      <c r="P900" s="203"/>
      <c r="Q900" s="203"/>
      <c r="R900" s="203"/>
      <c r="S900" s="203"/>
      <c r="T900" s="203"/>
      <c r="U900" s="203"/>
      <c r="V900" s="203"/>
      <c r="W900" s="203"/>
      <c r="X900" s="203"/>
      <c r="Y900" s="203"/>
      <c r="Z900" s="203"/>
    </row>
    <row r="901" spans="1:26">
      <c r="A901" s="203"/>
      <c r="B901" s="203"/>
      <c r="C901" s="203"/>
      <c r="D901" s="203"/>
      <c r="E901" s="203"/>
      <c r="F901" s="203"/>
      <c r="G901" s="203"/>
      <c r="H901" s="203"/>
      <c r="I901" s="203"/>
      <c r="J901" s="203"/>
      <c r="K901" s="203"/>
      <c r="L901" s="203"/>
      <c r="M901" s="203"/>
      <c r="N901" s="203"/>
      <c r="O901" s="203"/>
      <c r="P901" s="203"/>
      <c r="Q901" s="203"/>
      <c r="R901" s="203"/>
      <c r="S901" s="203"/>
      <c r="T901" s="203"/>
      <c r="U901" s="203"/>
      <c r="V901" s="203"/>
      <c r="W901" s="203"/>
      <c r="X901" s="203"/>
      <c r="Y901" s="203"/>
      <c r="Z901" s="203"/>
    </row>
    <row r="902" spans="1:26">
      <c r="A902" s="203"/>
      <c r="B902" s="203"/>
      <c r="C902" s="203"/>
      <c r="D902" s="203"/>
      <c r="E902" s="203"/>
      <c r="F902" s="203"/>
      <c r="G902" s="203"/>
      <c r="H902" s="203"/>
      <c r="I902" s="203"/>
      <c r="J902" s="203"/>
      <c r="K902" s="203"/>
      <c r="L902" s="203"/>
      <c r="M902" s="203"/>
      <c r="N902" s="203"/>
      <c r="O902" s="203"/>
      <c r="P902" s="203"/>
      <c r="Q902" s="203"/>
      <c r="R902" s="203"/>
      <c r="S902" s="203"/>
      <c r="T902" s="203"/>
      <c r="U902" s="203"/>
      <c r="V902" s="203"/>
      <c r="W902" s="203"/>
      <c r="X902" s="203"/>
      <c r="Y902" s="203"/>
      <c r="Z902" s="203"/>
    </row>
    <row r="903" spans="1:26">
      <c r="A903" s="203"/>
      <c r="B903" s="203"/>
      <c r="C903" s="203"/>
      <c r="D903" s="203"/>
      <c r="E903" s="203"/>
      <c r="F903" s="203"/>
      <c r="G903" s="203"/>
      <c r="H903" s="203"/>
      <c r="I903" s="203"/>
      <c r="J903" s="203"/>
      <c r="K903" s="203"/>
      <c r="L903" s="203"/>
      <c r="M903" s="203"/>
      <c r="N903" s="203"/>
      <c r="O903" s="203"/>
      <c r="P903" s="203"/>
      <c r="Q903" s="203"/>
      <c r="R903" s="203"/>
      <c r="S903" s="203"/>
      <c r="T903" s="203"/>
      <c r="U903" s="203"/>
      <c r="V903" s="203"/>
      <c r="W903" s="203"/>
      <c r="X903" s="203"/>
      <c r="Y903" s="203"/>
      <c r="Z903" s="203"/>
    </row>
    <row r="904" spans="1:26">
      <c r="A904" s="203"/>
      <c r="B904" s="203"/>
      <c r="C904" s="203"/>
      <c r="D904" s="203"/>
      <c r="E904" s="203"/>
      <c r="F904" s="203"/>
      <c r="G904" s="203"/>
      <c r="H904" s="203"/>
      <c r="I904" s="203"/>
      <c r="J904" s="203"/>
      <c r="K904" s="203"/>
      <c r="L904" s="203"/>
      <c r="M904" s="203"/>
      <c r="N904" s="203"/>
      <c r="O904" s="203"/>
      <c r="P904" s="203"/>
      <c r="Q904" s="203"/>
      <c r="R904" s="203"/>
      <c r="S904" s="203"/>
      <c r="T904" s="203"/>
      <c r="U904" s="203"/>
      <c r="V904" s="203"/>
      <c r="W904" s="203"/>
      <c r="X904" s="203"/>
      <c r="Y904" s="203"/>
      <c r="Z904" s="203"/>
    </row>
    <row r="905" spans="1:26">
      <c r="A905" s="203"/>
      <c r="B905" s="203"/>
      <c r="C905" s="203"/>
      <c r="D905" s="203"/>
      <c r="E905" s="203"/>
      <c r="F905" s="203"/>
      <c r="G905" s="203"/>
      <c r="H905" s="203"/>
      <c r="I905" s="203"/>
      <c r="J905" s="203"/>
      <c r="K905" s="203"/>
      <c r="L905" s="203"/>
      <c r="M905" s="203"/>
      <c r="N905" s="203"/>
      <c r="O905" s="203"/>
      <c r="P905" s="203"/>
      <c r="Q905" s="203"/>
      <c r="R905" s="203"/>
      <c r="S905" s="203"/>
      <c r="T905" s="203"/>
      <c r="U905" s="203"/>
      <c r="V905" s="203"/>
      <c r="W905" s="203"/>
      <c r="X905" s="203"/>
      <c r="Y905" s="203"/>
      <c r="Z905" s="203"/>
    </row>
    <row r="906" spans="1:26">
      <c r="A906" s="203"/>
      <c r="B906" s="203"/>
      <c r="C906" s="203"/>
      <c r="D906" s="203"/>
      <c r="E906" s="203"/>
      <c r="F906" s="203"/>
      <c r="G906" s="203"/>
      <c r="H906" s="203"/>
      <c r="I906" s="203"/>
      <c r="J906" s="203"/>
      <c r="K906" s="203"/>
      <c r="L906" s="203"/>
      <c r="M906" s="203"/>
      <c r="N906" s="203"/>
      <c r="O906" s="203"/>
      <c r="P906" s="203"/>
      <c r="Q906" s="203"/>
      <c r="R906" s="203"/>
      <c r="S906" s="203"/>
      <c r="T906" s="203"/>
      <c r="U906" s="203"/>
      <c r="V906" s="203"/>
      <c r="W906" s="203"/>
      <c r="X906" s="203"/>
      <c r="Y906" s="203"/>
      <c r="Z906" s="203"/>
    </row>
    <row r="907" spans="1:26">
      <c r="A907" s="203"/>
      <c r="B907" s="203"/>
      <c r="C907" s="203"/>
      <c r="D907" s="203"/>
      <c r="E907" s="203"/>
      <c r="F907" s="203"/>
      <c r="G907" s="203"/>
      <c r="H907" s="203"/>
      <c r="I907" s="203"/>
      <c r="J907" s="203"/>
      <c r="K907" s="203"/>
      <c r="L907" s="203"/>
      <c r="M907" s="203"/>
      <c r="N907" s="203"/>
      <c r="O907" s="203"/>
      <c r="P907" s="203"/>
      <c r="Q907" s="203"/>
      <c r="R907" s="203"/>
      <c r="S907" s="203"/>
      <c r="T907" s="203"/>
      <c r="U907" s="203"/>
      <c r="V907" s="203"/>
      <c r="W907" s="203"/>
      <c r="X907" s="203"/>
      <c r="Y907" s="203"/>
      <c r="Z907" s="203"/>
    </row>
    <row r="908" spans="1:26">
      <c r="A908" s="203"/>
      <c r="B908" s="203"/>
      <c r="C908" s="203"/>
      <c r="D908" s="203"/>
      <c r="E908" s="203"/>
      <c r="F908" s="203"/>
      <c r="G908" s="203"/>
      <c r="H908" s="203"/>
      <c r="I908" s="203"/>
      <c r="J908" s="203"/>
      <c r="K908" s="203"/>
      <c r="L908" s="203"/>
      <c r="M908" s="203"/>
      <c r="N908" s="203"/>
      <c r="O908" s="203"/>
      <c r="P908" s="203"/>
      <c r="Q908" s="203"/>
      <c r="R908" s="203"/>
      <c r="S908" s="203"/>
      <c r="T908" s="203"/>
      <c r="U908" s="203"/>
      <c r="V908" s="203"/>
      <c r="W908" s="203"/>
      <c r="X908" s="203"/>
      <c r="Y908" s="203"/>
      <c r="Z908" s="203"/>
    </row>
    <row r="909" spans="1:26">
      <c r="A909" s="203"/>
      <c r="B909" s="203"/>
      <c r="C909" s="203"/>
      <c r="D909" s="203"/>
      <c r="E909" s="203"/>
      <c r="F909" s="203"/>
      <c r="G909" s="203"/>
      <c r="H909" s="203"/>
      <c r="I909" s="203"/>
      <c r="J909" s="203"/>
      <c r="K909" s="203"/>
      <c r="L909" s="203"/>
      <c r="M909" s="203"/>
      <c r="N909" s="203"/>
      <c r="O909" s="203"/>
      <c r="P909" s="203"/>
      <c r="Q909" s="203"/>
      <c r="R909" s="203"/>
      <c r="S909" s="203"/>
      <c r="T909" s="203"/>
      <c r="U909" s="203"/>
      <c r="V909" s="203"/>
      <c r="W909" s="203"/>
      <c r="X909" s="203"/>
      <c r="Y909" s="203"/>
      <c r="Z909" s="203"/>
    </row>
    <row r="910" spans="1:26">
      <c r="A910" s="203"/>
      <c r="B910" s="203"/>
      <c r="C910" s="203"/>
      <c r="D910" s="203"/>
      <c r="E910" s="203"/>
      <c r="F910" s="203"/>
      <c r="G910" s="203"/>
      <c r="H910" s="203"/>
      <c r="I910" s="203"/>
      <c r="J910" s="203"/>
      <c r="K910" s="203"/>
      <c r="L910" s="203"/>
      <c r="M910" s="203"/>
      <c r="N910" s="203"/>
      <c r="O910" s="203"/>
      <c r="P910" s="203"/>
      <c r="Q910" s="203"/>
      <c r="R910" s="203"/>
      <c r="S910" s="203"/>
      <c r="T910" s="203"/>
      <c r="U910" s="203"/>
      <c r="V910" s="203"/>
      <c r="W910" s="203"/>
      <c r="X910" s="203"/>
      <c r="Y910" s="203"/>
      <c r="Z910" s="203"/>
    </row>
    <row r="911" spans="1:26">
      <c r="A911" s="203"/>
      <c r="B911" s="203"/>
      <c r="C911" s="203"/>
      <c r="D911" s="203"/>
      <c r="E911" s="203"/>
      <c r="F911" s="203"/>
      <c r="G911" s="203"/>
      <c r="H911" s="203"/>
      <c r="I911" s="203"/>
      <c r="J911" s="203"/>
      <c r="K911" s="203"/>
      <c r="L911" s="203"/>
      <c r="M911" s="203"/>
      <c r="N911" s="203"/>
      <c r="O911" s="203"/>
      <c r="P911" s="203"/>
      <c r="Q911" s="203"/>
      <c r="R911" s="203"/>
      <c r="S911" s="203"/>
      <c r="T911" s="203"/>
      <c r="U911" s="203"/>
      <c r="V911" s="203"/>
      <c r="W911" s="203"/>
      <c r="X911" s="203"/>
      <c r="Y911" s="203"/>
      <c r="Z911" s="203"/>
    </row>
    <row r="912" spans="1:26">
      <c r="A912" s="203"/>
      <c r="B912" s="203"/>
      <c r="C912" s="203"/>
      <c r="D912" s="203"/>
      <c r="E912" s="203"/>
      <c r="F912" s="203"/>
      <c r="G912" s="203"/>
      <c r="H912" s="203"/>
      <c r="I912" s="203"/>
      <c r="J912" s="203"/>
      <c r="K912" s="203"/>
      <c r="L912" s="203"/>
      <c r="M912" s="203"/>
      <c r="N912" s="203"/>
      <c r="O912" s="203"/>
      <c r="P912" s="203"/>
      <c r="Q912" s="203"/>
      <c r="R912" s="203"/>
      <c r="S912" s="203"/>
      <c r="T912" s="203"/>
      <c r="U912" s="203"/>
      <c r="V912" s="203"/>
      <c r="W912" s="203"/>
      <c r="X912" s="203"/>
      <c r="Y912" s="203"/>
      <c r="Z912" s="203"/>
    </row>
    <row r="913" spans="1:26">
      <c r="A913" s="203"/>
      <c r="B913" s="203"/>
      <c r="C913" s="203"/>
      <c r="D913" s="203"/>
      <c r="E913" s="203"/>
      <c r="F913" s="203"/>
      <c r="G913" s="203"/>
      <c r="H913" s="203"/>
      <c r="I913" s="203"/>
      <c r="J913" s="203"/>
      <c r="K913" s="203"/>
      <c r="L913" s="203"/>
      <c r="M913" s="203"/>
      <c r="N913" s="203"/>
      <c r="O913" s="203"/>
      <c r="P913" s="203"/>
      <c r="Q913" s="203"/>
      <c r="R913" s="203"/>
      <c r="S913" s="203"/>
      <c r="T913" s="203"/>
      <c r="U913" s="203"/>
      <c r="V913" s="203"/>
      <c r="W913" s="203"/>
      <c r="X913" s="203"/>
      <c r="Y913" s="203"/>
      <c r="Z913" s="203"/>
    </row>
    <row r="914" spans="1:26">
      <c r="A914" s="203"/>
      <c r="B914" s="203"/>
      <c r="C914" s="203"/>
      <c r="D914" s="203"/>
      <c r="E914" s="203"/>
      <c r="F914" s="203"/>
      <c r="G914" s="203"/>
      <c r="H914" s="203"/>
      <c r="I914" s="203"/>
      <c r="J914" s="203"/>
      <c r="K914" s="203"/>
      <c r="L914" s="203"/>
      <c r="M914" s="203"/>
      <c r="N914" s="203"/>
      <c r="O914" s="203"/>
      <c r="P914" s="203"/>
      <c r="Q914" s="203"/>
      <c r="R914" s="203"/>
      <c r="S914" s="203"/>
      <c r="T914" s="203"/>
      <c r="U914" s="203"/>
      <c r="V914" s="203"/>
      <c r="W914" s="203"/>
      <c r="X914" s="203"/>
      <c r="Y914" s="203"/>
      <c r="Z914" s="203"/>
    </row>
    <row r="915" spans="1:26">
      <c r="A915" s="203"/>
      <c r="B915" s="203"/>
      <c r="C915" s="203"/>
      <c r="D915" s="203"/>
      <c r="E915" s="203"/>
      <c r="F915" s="203"/>
      <c r="G915" s="203"/>
      <c r="H915" s="203"/>
      <c r="I915" s="203"/>
      <c r="J915" s="203"/>
      <c r="K915" s="203"/>
      <c r="L915" s="203"/>
      <c r="M915" s="203"/>
      <c r="N915" s="203"/>
      <c r="O915" s="203"/>
      <c r="P915" s="203"/>
      <c r="Q915" s="203"/>
      <c r="R915" s="203"/>
      <c r="S915" s="203"/>
      <c r="T915" s="203"/>
      <c r="U915" s="203"/>
      <c r="V915" s="203"/>
      <c r="W915" s="203"/>
      <c r="X915" s="203"/>
      <c r="Y915" s="203"/>
      <c r="Z915" s="203"/>
    </row>
    <row r="916" spans="1:26">
      <c r="A916" s="203"/>
      <c r="B916" s="203"/>
      <c r="C916" s="203"/>
      <c r="D916" s="203"/>
      <c r="E916" s="203"/>
      <c r="F916" s="203"/>
      <c r="G916" s="203"/>
      <c r="H916" s="203"/>
      <c r="I916" s="203"/>
      <c r="J916" s="203"/>
      <c r="K916" s="203"/>
      <c r="L916" s="203"/>
      <c r="M916" s="203"/>
      <c r="N916" s="203"/>
      <c r="O916" s="203"/>
      <c r="P916" s="203"/>
      <c r="Q916" s="203"/>
      <c r="R916" s="203"/>
      <c r="S916" s="203"/>
      <c r="T916" s="203"/>
      <c r="U916" s="203"/>
      <c r="V916" s="203"/>
      <c r="W916" s="203"/>
      <c r="X916" s="203"/>
      <c r="Y916" s="203"/>
      <c r="Z916" s="203"/>
    </row>
    <row r="917" spans="1:26">
      <c r="A917" s="203"/>
      <c r="B917" s="203"/>
      <c r="C917" s="203"/>
      <c r="D917" s="203"/>
      <c r="E917" s="203"/>
      <c r="F917" s="203"/>
      <c r="G917" s="203"/>
      <c r="H917" s="203"/>
      <c r="I917" s="203"/>
      <c r="J917" s="203"/>
      <c r="K917" s="203"/>
      <c r="L917" s="203"/>
      <c r="M917" s="203"/>
      <c r="N917" s="203"/>
      <c r="O917" s="203"/>
      <c r="P917" s="203"/>
      <c r="Q917" s="203"/>
      <c r="R917" s="203"/>
      <c r="S917" s="203"/>
      <c r="T917" s="203"/>
      <c r="U917" s="203"/>
      <c r="V917" s="203"/>
      <c r="W917" s="203"/>
      <c r="X917" s="203"/>
      <c r="Y917" s="203"/>
      <c r="Z917" s="203"/>
    </row>
    <row r="918" spans="1:26">
      <c r="A918" s="203"/>
      <c r="B918" s="203"/>
      <c r="C918" s="203"/>
      <c r="D918" s="203"/>
      <c r="E918" s="203"/>
      <c r="F918" s="203"/>
      <c r="G918" s="203"/>
      <c r="H918" s="203"/>
      <c r="I918" s="203"/>
      <c r="J918" s="203"/>
      <c r="K918" s="203"/>
      <c r="L918" s="203"/>
      <c r="M918" s="203"/>
      <c r="N918" s="203"/>
      <c r="O918" s="203"/>
      <c r="P918" s="203"/>
      <c r="Q918" s="203"/>
      <c r="R918" s="203"/>
      <c r="S918" s="203"/>
      <c r="T918" s="203"/>
      <c r="U918" s="203"/>
      <c r="V918" s="203"/>
      <c r="W918" s="203"/>
      <c r="X918" s="203"/>
      <c r="Y918" s="203"/>
      <c r="Z918" s="203"/>
    </row>
    <row r="919" spans="1:26">
      <c r="A919" s="203"/>
      <c r="B919" s="203"/>
      <c r="C919" s="203"/>
      <c r="D919" s="203"/>
      <c r="E919" s="203"/>
      <c r="F919" s="203"/>
      <c r="G919" s="203"/>
      <c r="H919" s="203"/>
      <c r="I919" s="203"/>
      <c r="J919" s="203"/>
      <c r="K919" s="203"/>
      <c r="L919" s="203"/>
      <c r="M919" s="203"/>
      <c r="N919" s="203"/>
      <c r="O919" s="203"/>
      <c r="P919" s="203"/>
      <c r="Q919" s="203"/>
      <c r="R919" s="203"/>
      <c r="S919" s="203"/>
      <c r="T919" s="203"/>
      <c r="U919" s="203"/>
      <c r="V919" s="203"/>
      <c r="W919" s="203"/>
      <c r="X919" s="203"/>
      <c r="Y919" s="203"/>
      <c r="Z919" s="203"/>
    </row>
    <row r="920" spans="1:26">
      <c r="A920" s="203"/>
      <c r="B920" s="203"/>
      <c r="C920" s="203"/>
      <c r="D920" s="203"/>
      <c r="E920" s="203"/>
      <c r="F920" s="203"/>
      <c r="G920" s="203"/>
      <c r="H920" s="203"/>
      <c r="I920" s="203"/>
      <c r="J920" s="203"/>
      <c r="K920" s="203"/>
      <c r="L920" s="203"/>
      <c r="M920" s="203"/>
      <c r="N920" s="203"/>
      <c r="O920" s="203"/>
      <c r="P920" s="203"/>
      <c r="Q920" s="203"/>
      <c r="R920" s="203"/>
      <c r="S920" s="203"/>
      <c r="T920" s="203"/>
      <c r="U920" s="203"/>
      <c r="V920" s="203"/>
      <c r="W920" s="203"/>
      <c r="X920" s="203"/>
      <c r="Y920" s="203"/>
      <c r="Z920" s="203"/>
    </row>
    <row r="921" spans="1:26">
      <c r="A921" s="203"/>
      <c r="B921" s="203"/>
      <c r="C921" s="203"/>
      <c r="D921" s="203"/>
      <c r="E921" s="203"/>
      <c r="F921" s="203"/>
      <c r="G921" s="203"/>
      <c r="H921" s="203"/>
      <c r="I921" s="203"/>
      <c r="J921" s="203"/>
      <c r="K921" s="203"/>
      <c r="L921" s="203"/>
      <c r="M921" s="203"/>
      <c r="N921" s="203"/>
      <c r="O921" s="203"/>
      <c r="P921" s="203"/>
      <c r="Q921" s="203"/>
      <c r="R921" s="203"/>
      <c r="S921" s="203"/>
      <c r="T921" s="203"/>
      <c r="U921" s="203"/>
      <c r="V921" s="203"/>
      <c r="W921" s="203"/>
      <c r="X921" s="203"/>
      <c r="Y921" s="203"/>
      <c r="Z921" s="203"/>
    </row>
    <row r="922" spans="1:26">
      <c r="A922" s="203"/>
      <c r="B922" s="203"/>
      <c r="C922" s="203"/>
      <c r="D922" s="203"/>
      <c r="E922" s="203"/>
      <c r="F922" s="203"/>
      <c r="G922" s="203"/>
      <c r="H922" s="203"/>
      <c r="I922" s="203"/>
      <c r="J922" s="203"/>
      <c r="K922" s="203"/>
      <c r="L922" s="203"/>
      <c r="M922" s="203"/>
      <c r="N922" s="203"/>
      <c r="O922" s="203"/>
      <c r="P922" s="203"/>
      <c r="Q922" s="203"/>
      <c r="R922" s="203"/>
      <c r="S922" s="203"/>
      <c r="T922" s="203"/>
      <c r="U922" s="203"/>
      <c r="V922" s="203"/>
      <c r="W922" s="203"/>
      <c r="X922" s="203"/>
      <c r="Y922" s="203"/>
      <c r="Z922" s="203"/>
    </row>
    <row r="923" spans="1:26">
      <c r="A923" s="203"/>
      <c r="B923" s="203"/>
      <c r="C923" s="203"/>
      <c r="D923" s="203"/>
      <c r="E923" s="203"/>
      <c r="F923" s="203"/>
      <c r="G923" s="203"/>
      <c r="H923" s="203"/>
      <c r="I923" s="203"/>
      <c r="J923" s="203"/>
      <c r="K923" s="203"/>
      <c r="L923" s="203"/>
      <c r="M923" s="203"/>
      <c r="N923" s="203"/>
      <c r="O923" s="203"/>
      <c r="P923" s="203"/>
      <c r="Q923" s="203"/>
      <c r="R923" s="203"/>
      <c r="S923" s="203"/>
      <c r="T923" s="203"/>
      <c r="U923" s="203"/>
      <c r="V923" s="203"/>
      <c r="W923" s="203"/>
      <c r="X923" s="203"/>
      <c r="Y923" s="203"/>
      <c r="Z923" s="203"/>
    </row>
    <row r="924" spans="1:26">
      <c r="A924" s="203"/>
      <c r="B924" s="203"/>
      <c r="C924" s="203"/>
      <c r="D924" s="203"/>
      <c r="E924" s="203"/>
      <c r="F924" s="203"/>
      <c r="G924" s="203"/>
      <c r="H924" s="203"/>
      <c r="I924" s="203"/>
      <c r="J924" s="203"/>
      <c r="K924" s="203"/>
      <c r="L924" s="203"/>
      <c r="M924" s="203"/>
      <c r="N924" s="203"/>
      <c r="O924" s="203"/>
      <c r="P924" s="203"/>
      <c r="Q924" s="203"/>
      <c r="R924" s="203"/>
      <c r="S924" s="203"/>
      <c r="T924" s="203"/>
      <c r="U924" s="203"/>
      <c r="V924" s="203"/>
      <c r="W924" s="203"/>
      <c r="X924" s="203"/>
      <c r="Y924" s="203"/>
      <c r="Z924" s="203"/>
    </row>
    <row r="925" spans="1:26">
      <c r="A925" s="203"/>
      <c r="B925" s="203"/>
      <c r="C925" s="203"/>
      <c r="D925" s="203"/>
      <c r="E925" s="203"/>
      <c r="F925" s="203"/>
      <c r="G925" s="203"/>
      <c r="H925" s="203"/>
      <c r="I925" s="203"/>
      <c r="J925" s="203"/>
      <c r="K925" s="203"/>
      <c r="L925" s="203"/>
      <c r="M925" s="203"/>
      <c r="N925" s="203"/>
      <c r="O925" s="203"/>
      <c r="P925" s="203"/>
      <c r="Q925" s="203"/>
      <c r="R925" s="203"/>
      <c r="S925" s="203"/>
      <c r="T925" s="203"/>
      <c r="U925" s="203"/>
      <c r="V925" s="203"/>
      <c r="W925" s="203"/>
      <c r="X925" s="203"/>
      <c r="Y925" s="203"/>
      <c r="Z925" s="203"/>
    </row>
    <row r="926" spans="1:26">
      <c r="A926" s="203"/>
      <c r="B926" s="203"/>
      <c r="C926" s="203"/>
      <c r="D926" s="203"/>
      <c r="E926" s="203"/>
      <c r="F926" s="203"/>
      <c r="G926" s="203"/>
      <c r="H926" s="203"/>
      <c r="I926" s="203"/>
      <c r="J926" s="203"/>
      <c r="K926" s="203"/>
      <c r="L926" s="203"/>
      <c r="M926" s="203"/>
      <c r="N926" s="203"/>
      <c r="O926" s="203"/>
      <c r="P926" s="203"/>
      <c r="Q926" s="203"/>
      <c r="R926" s="203"/>
      <c r="S926" s="203"/>
      <c r="T926" s="203"/>
      <c r="U926" s="203"/>
      <c r="V926" s="203"/>
      <c r="W926" s="203"/>
      <c r="X926" s="203"/>
      <c r="Y926" s="203"/>
      <c r="Z926" s="203"/>
    </row>
    <row r="927" spans="1:26">
      <c r="A927" s="203"/>
      <c r="B927" s="203"/>
      <c r="C927" s="203"/>
      <c r="D927" s="203"/>
      <c r="E927" s="203"/>
      <c r="F927" s="203"/>
      <c r="G927" s="203"/>
      <c r="H927" s="203"/>
      <c r="I927" s="203"/>
      <c r="J927" s="203"/>
      <c r="K927" s="203"/>
      <c r="L927" s="203"/>
      <c r="M927" s="203"/>
      <c r="N927" s="203"/>
      <c r="O927" s="203"/>
      <c r="P927" s="203"/>
      <c r="Q927" s="203"/>
      <c r="R927" s="203"/>
      <c r="S927" s="203"/>
      <c r="T927" s="203"/>
      <c r="U927" s="203"/>
      <c r="V927" s="203"/>
      <c r="W927" s="203"/>
      <c r="X927" s="203"/>
      <c r="Y927" s="203"/>
      <c r="Z927" s="203"/>
    </row>
    <row r="928" spans="1:26">
      <c r="A928" s="203"/>
      <c r="B928" s="203"/>
      <c r="C928" s="203"/>
      <c r="D928" s="203"/>
      <c r="E928" s="203"/>
      <c r="F928" s="203"/>
      <c r="G928" s="203"/>
      <c r="H928" s="203"/>
      <c r="I928" s="203"/>
      <c r="J928" s="203"/>
      <c r="K928" s="203"/>
      <c r="L928" s="203"/>
      <c r="M928" s="203"/>
      <c r="N928" s="203"/>
      <c r="O928" s="203"/>
      <c r="P928" s="203"/>
      <c r="Q928" s="203"/>
      <c r="R928" s="203"/>
      <c r="S928" s="203"/>
      <c r="T928" s="203"/>
      <c r="U928" s="203"/>
      <c r="V928" s="203"/>
      <c r="W928" s="203"/>
      <c r="X928" s="203"/>
      <c r="Y928" s="203"/>
      <c r="Z928" s="203"/>
    </row>
    <row r="929" spans="1:26">
      <c r="A929" s="203"/>
      <c r="B929" s="203"/>
      <c r="C929" s="203"/>
      <c r="D929" s="203"/>
      <c r="E929" s="203"/>
      <c r="F929" s="203"/>
      <c r="G929" s="203"/>
      <c r="H929" s="203"/>
      <c r="I929" s="203"/>
      <c r="J929" s="203"/>
      <c r="K929" s="203"/>
      <c r="L929" s="203"/>
      <c r="M929" s="203"/>
      <c r="N929" s="203"/>
      <c r="O929" s="203"/>
      <c r="P929" s="203"/>
      <c r="Q929" s="203"/>
      <c r="R929" s="203"/>
      <c r="S929" s="203"/>
      <c r="T929" s="203"/>
      <c r="U929" s="203"/>
      <c r="V929" s="203"/>
      <c r="W929" s="203"/>
      <c r="X929" s="203"/>
      <c r="Y929" s="203"/>
      <c r="Z929" s="203"/>
    </row>
    <row r="930" spans="1:26">
      <c r="A930" s="203"/>
      <c r="B930" s="203"/>
      <c r="C930" s="203"/>
      <c r="D930" s="203"/>
      <c r="E930" s="203"/>
      <c r="F930" s="203"/>
      <c r="G930" s="203"/>
      <c r="H930" s="203"/>
      <c r="I930" s="203"/>
      <c r="J930" s="203"/>
      <c r="K930" s="203"/>
      <c r="L930" s="203"/>
      <c r="M930" s="203"/>
      <c r="N930" s="203"/>
      <c r="O930" s="203"/>
      <c r="P930" s="203"/>
      <c r="Q930" s="203"/>
      <c r="R930" s="203"/>
      <c r="S930" s="203"/>
      <c r="T930" s="203"/>
      <c r="U930" s="203"/>
      <c r="V930" s="203"/>
      <c r="W930" s="203"/>
      <c r="X930" s="203"/>
      <c r="Y930" s="203"/>
      <c r="Z930" s="203"/>
    </row>
    <row r="931" spans="1:26">
      <c r="A931" s="203"/>
      <c r="B931" s="203"/>
      <c r="C931" s="203"/>
      <c r="D931" s="203"/>
      <c r="E931" s="203"/>
      <c r="F931" s="203"/>
      <c r="G931" s="203"/>
      <c r="H931" s="203"/>
      <c r="I931" s="203"/>
      <c r="J931" s="203"/>
      <c r="K931" s="203"/>
      <c r="L931" s="203"/>
      <c r="M931" s="203"/>
      <c r="N931" s="203"/>
      <c r="O931" s="203"/>
      <c r="P931" s="203"/>
      <c r="Q931" s="203"/>
      <c r="R931" s="203"/>
      <c r="S931" s="203"/>
      <c r="T931" s="203"/>
      <c r="U931" s="203"/>
      <c r="V931" s="203"/>
      <c r="W931" s="203"/>
      <c r="X931" s="203"/>
      <c r="Y931" s="203"/>
      <c r="Z931" s="203"/>
    </row>
    <row r="932" spans="1:26">
      <c r="A932" s="203"/>
      <c r="B932" s="203"/>
      <c r="C932" s="203"/>
      <c r="D932" s="203"/>
      <c r="E932" s="203"/>
      <c r="F932" s="203"/>
      <c r="G932" s="203"/>
      <c r="H932" s="203"/>
      <c r="I932" s="203"/>
      <c r="J932" s="203"/>
      <c r="K932" s="203"/>
      <c r="L932" s="203"/>
      <c r="M932" s="203"/>
      <c r="N932" s="203"/>
      <c r="O932" s="203"/>
      <c r="P932" s="203"/>
      <c r="Q932" s="203"/>
      <c r="R932" s="203"/>
      <c r="S932" s="203"/>
      <c r="T932" s="203"/>
      <c r="U932" s="203"/>
      <c r="V932" s="203"/>
      <c r="W932" s="203"/>
      <c r="X932" s="203"/>
      <c r="Y932" s="203"/>
      <c r="Z932" s="203"/>
    </row>
    <row r="933" spans="1:26">
      <c r="A933" s="203"/>
      <c r="B933" s="203"/>
      <c r="C933" s="203"/>
      <c r="D933" s="203"/>
      <c r="E933" s="203"/>
      <c r="F933" s="203"/>
      <c r="G933" s="203"/>
      <c r="H933" s="203"/>
      <c r="I933" s="203"/>
      <c r="J933" s="203"/>
      <c r="K933" s="203"/>
      <c r="L933" s="203"/>
      <c r="M933" s="203"/>
      <c r="N933" s="203"/>
      <c r="O933" s="203"/>
      <c r="P933" s="203"/>
      <c r="Q933" s="203"/>
      <c r="R933" s="203"/>
      <c r="S933" s="203"/>
      <c r="T933" s="203"/>
      <c r="U933" s="203"/>
      <c r="V933" s="203"/>
      <c r="W933" s="203"/>
      <c r="X933" s="203"/>
      <c r="Y933" s="203"/>
      <c r="Z933" s="203"/>
    </row>
    <row r="934" spans="1:26">
      <c r="A934" s="203"/>
      <c r="B934" s="203"/>
      <c r="C934" s="203"/>
      <c r="D934" s="203"/>
      <c r="E934" s="203"/>
      <c r="F934" s="203"/>
      <c r="G934" s="203"/>
      <c r="H934" s="203"/>
      <c r="I934" s="203"/>
      <c r="J934" s="203"/>
      <c r="K934" s="203"/>
      <c r="L934" s="203"/>
      <c r="M934" s="203"/>
      <c r="N934" s="203"/>
      <c r="O934" s="203"/>
      <c r="P934" s="203"/>
      <c r="Q934" s="203"/>
      <c r="R934" s="203"/>
      <c r="S934" s="203"/>
      <c r="T934" s="203"/>
      <c r="U934" s="203"/>
      <c r="V934" s="203"/>
      <c r="W934" s="203"/>
      <c r="X934" s="203"/>
      <c r="Y934" s="203"/>
      <c r="Z934" s="203"/>
    </row>
    <row r="935" spans="1:26">
      <c r="A935" s="203"/>
      <c r="B935" s="203"/>
      <c r="C935" s="203"/>
      <c r="D935" s="203"/>
      <c r="E935" s="203"/>
      <c r="F935" s="203"/>
      <c r="G935" s="203"/>
      <c r="H935" s="203"/>
      <c r="I935" s="203"/>
      <c r="J935" s="203"/>
      <c r="K935" s="203"/>
      <c r="L935" s="203"/>
      <c r="M935" s="203"/>
      <c r="N935" s="203"/>
      <c r="O935" s="203"/>
      <c r="P935" s="203"/>
      <c r="Q935" s="203"/>
      <c r="R935" s="203"/>
      <c r="S935" s="203"/>
      <c r="T935" s="203"/>
      <c r="U935" s="203"/>
      <c r="V935" s="203"/>
      <c r="W935" s="203"/>
      <c r="X935" s="203"/>
      <c r="Y935" s="203"/>
      <c r="Z935" s="203"/>
    </row>
    <row r="936" spans="1:26">
      <c r="A936" s="203"/>
      <c r="B936" s="203"/>
      <c r="C936" s="203"/>
      <c r="D936" s="203"/>
      <c r="E936" s="203"/>
      <c r="F936" s="203"/>
      <c r="G936" s="203"/>
      <c r="H936" s="203"/>
      <c r="I936" s="203"/>
      <c r="J936" s="203"/>
      <c r="K936" s="203"/>
      <c r="L936" s="203"/>
      <c r="M936" s="203"/>
      <c r="N936" s="203"/>
      <c r="O936" s="203"/>
      <c r="P936" s="203"/>
      <c r="Q936" s="203"/>
      <c r="R936" s="203"/>
      <c r="S936" s="203"/>
      <c r="T936" s="203"/>
      <c r="U936" s="203"/>
      <c r="V936" s="203"/>
      <c r="W936" s="203"/>
      <c r="X936" s="203"/>
      <c r="Y936" s="203"/>
      <c r="Z936" s="203"/>
    </row>
    <row r="937" spans="1:26">
      <c r="A937" s="203"/>
      <c r="B937" s="203"/>
      <c r="C937" s="203"/>
      <c r="D937" s="203"/>
      <c r="E937" s="203"/>
      <c r="F937" s="203"/>
      <c r="G937" s="203"/>
      <c r="H937" s="203"/>
      <c r="I937" s="203"/>
      <c r="J937" s="203"/>
      <c r="K937" s="203"/>
      <c r="L937" s="203"/>
      <c r="M937" s="203"/>
      <c r="N937" s="203"/>
      <c r="O937" s="203"/>
      <c r="P937" s="203"/>
      <c r="Q937" s="203"/>
      <c r="R937" s="203"/>
      <c r="S937" s="203"/>
      <c r="T937" s="203"/>
      <c r="U937" s="203"/>
      <c r="V937" s="203"/>
      <c r="W937" s="203"/>
      <c r="X937" s="203"/>
      <c r="Y937" s="203"/>
      <c r="Z937" s="203"/>
    </row>
    <row r="938" spans="1:26">
      <c r="A938" s="203"/>
      <c r="B938" s="203"/>
      <c r="C938" s="203"/>
      <c r="D938" s="203"/>
      <c r="E938" s="203"/>
      <c r="F938" s="203"/>
      <c r="G938" s="203"/>
      <c r="H938" s="203"/>
      <c r="I938" s="203"/>
      <c r="J938" s="203"/>
      <c r="K938" s="203"/>
      <c r="L938" s="203"/>
      <c r="M938" s="203"/>
      <c r="N938" s="203"/>
      <c r="O938" s="203"/>
      <c r="P938" s="203"/>
      <c r="Q938" s="203"/>
      <c r="R938" s="203"/>
      <c r="S938" s="203"/>
      <c r="T938" s="203"/>
      <c r="U938" s="203"/>
      <c r="V938" s="203"/>
      <c r="W938" s="203"/>
      <c r="X938" s="203"/>
      <c r="Y938" s="203"/>
      <c r="Z938" s="203"/>
    </row>
    <row r="939" spans="1:26">
      <c r="A939" s="203"/>
      <c r="B939" s="203"/>
      <c r="C939" s="203"/>
      <c r="D939" s="203"/>
      <c r="E939" s="203"/>
      <c r="F939" s="203"/>
      <c r="G939" s="203"/>
      <c r="H939" s="203"/>
      <c r="I939" s="203"/>
      <c r="J939" s="203"/>
      <c r="K939" s="203"/>
      <c r="L939" s="203"/>
      <c r="M939" s="203"/>
      <c r="N939" s="203"/>
      <c r="O939" s="203"/>
      <c r="P939" s="203"/>
      <c r="Q939" s="203"/>
      <c r="R939" s="203"/>
      <c r="S939" s="203"/>
      <c r="T939" s="203"/>
      <c r="U939" s="203"/>
      <c r="V939" s="203"/>
      <c r="W939" s="203"/>
      <c r="X939" s="203"/>
      <c r="Y939" s="203"/>
      <c r="Z939" s="203"/>
    </row>
    <row r="940" spans="1:26">
      <c r="A940" s="203"/>
      <c r="B940" s="203"/>
      <c r="C940" s="203"/>
      <c r="D940" s="203"/>
      <c r="E940" s="203"/>
      <c r="F940" s="203"/>
      <c r="G940" s="203"/>
      <c r="H940" s="203"/>
      <c r="I940" s="203"/>
      <c r="J940" s="203"/>
      <c r="K940" s="203"/>
      <c r="L940" s="203"/>
      <c r="M940" s="203"/>
      <c r="N940" s="203"/>
      <c r="O940" s="203"/>
      <c r="P940" s="203"/>
      <c r="Q940" s="203"/>
      <c r="R940" s="203"/>
      <c r="S940" s="203"/>
      <c r="T940" s="203"/>
      <c r="U940" s="203"/>
      <c r="V940" s="203"/>
      <c r="W940" s="203"/>
      <c r="X940" s="203"/>
      <c r="Y940" s="203"/>
      <c r="Z940" s="203"/>
    </row>
    <row r="941" spans="1:26">
      <c r="A941" s="203"/>
      <c r="B941" s="203"/>
      <c r="C941" s="203"/>
      <c r="D941" s="203"/>
      <c r="E941" s="203"/>
      <c r="F941" s="203"/>
      <c r="G941" s="203"/>
      <c r="H941" s="203"/>
      <c r="I941" s="203"/>
      <c r="J941" s="203"/>
      <c r="K941" s="203"/>
      <c r="L941" s="203"/>
      <c r="M941" s="203"/>
      <c r="N941" s="203"/>
      <c r="O941" s="203"/>
      <c r="P941" s="203"/>
      <c r="Q941" s="203"/>
      <c r="R941" s="203"/>
      <c r="S941" s="203"/>
      <c r="T941" s="203"/>
      <c r="U941" s="203"/>
      <c r="V941" s="203"/>
      <c r="W941" s="203"/>
      <c r="X941" s="203"/>
      <c r="Y941" s="203"/>
      <c r="Z941" s="203"/>
    </row>
    <row r="942" spans="1:26">
      <c r="A942" s="203"/>
      <c r="B942" s="203"/>
      <c r="C942" s="203"/>
      <c r="D942" s="203"/>
      <c r="E942" s="203"/>
      <c r="F942" s="203"/>
      <c r="G942" s="203"/>
      <c r="H942" s="203"/>
      <c r="I942" s="203"/>
      <c r="J942" s="203"/>
      <c r="K942" s="203"/>
      <c r="L942" s="203"/>
      <c r="M942" s="203"/>
      <c r="N942" s="203"/>
      <c r="O942" s="203"/>
      <c r="P942" s="203"/>
      <c r="Q942" s="203"/>
      <c r="R942" s="203"/>
      <c r="S942" s="203"/>
      <c r="T942" s="203"/>
      <c r="U942" s="203"/>
      <c r="V942" s="203"/>
      <c r="W942" s="203"/>
      <c r="X942" s="203"/>
      <c r="Y942" s="203"/>
      <c r="Z942" s="203"/>
    </row>
    <row r="943" spans="1:26">
      <c r="A943" s="203"/>
      <c r="B943" s="203"/>
      <c r="C943" s="203"/>
      <c r="D943" s="203"/>
      <c r="E943" s="203"/>
      <c r="F943" s="203"/>
      <c r="G943" s="203"/>
      <c r="H943" s="203"/>
      <c r="I943" s="203"/>
      <c r="J943" s="203"/>
      <c r="K943" s="203"/>
      <c r="L943" s="203"/>
      <c r="M943" s="203"/>
      <c r="N943" s="203"/>
      <c r="O943" s="203"/>
      <c r="P943" s="203"/>
      <c r="Q943" s="203"/>
      <c r="R943" s="203"/>
      <c r="S943" s="203"/>
      <c r="T943" s="203"/>
      <c r="U943" s="203"/>
      <c r="V943" s="203"/>
      <c r="W943" s="203"/>
      <c r="X943" s="203"/>
      <c r="Y943" s="203"/>
      <c r="Z943" s="203"/>
    </row>
    <row r="944" spans="1:26">
      <c r="A944" s="203"/>
      <c r="B944" s="203"/>
      <c r="C944" s="203"/>
      <c r="D944" s="203"/>
      <c r="E944" s="203"/>
      <c r="F944" s="203"/>
      <c r="G944" s="203"/>
      <c r="H944" s="203"/>
      <c r="I944" s="203"/>
      <c r="J944" s="203"/>
      <c r="K944" s="203"/>
      <c r="L944" s="203"/>
      <c r="M944" s="203"/>
      <c r="N944" s="203"/>
      <c r="O944" s="203"/>
      <c r="P944" s="203"/>
      <c r="Q944" s="203"/>
      <c r="R944" s="203"/>
      <c r="S944" s="203"/>
      <c r="T944" s="203"/>
      <c r="U944" s="203"/>
      <c r="V944" s="203"/>
      <c r="W944" s="203"/>
      <c r="X944" s="203"/>
      <c r="Y944" s="203"/>
      <c r="Z944" s="203"/>
    </row>
    <row r="945" spans="1:26">
      <c r="A945" s="203"/>
      <c r="B945" s="203"/>
      <c r="C945" s="203"/>
      <c r="D945" s="203"/>
      <c r="E945" s="203"/>
      <c r="F945" s="203"/>
      <c r="G945" s="203"/>
      <c r="H945" s="203"/>
      <c r="I945" s="203"/>
      <c r="J945" s="203"/>
      <c r="K945" s="203"/>
      <c r="L945" s="203"/>
      <c r="M945" s="203"/>
      <c r="N945" s="203"/>
      <c r="O945" s="203"/>
      <c r="P945" s="203"/>
      <c r="Q945" s="203"/>
      <c r="R945" s="203"/>
      <c r="S945" s="203"/>
      <c r="T945" s="203"/>
      <c r="U945" s="203"/>
      <c r="V945" s="203"/>
      <c r="W945" s="203"/>
      <c r="X945" s="203"/>
      <c r="Y945" s="203"/>
      <c r="Z945" s="203"/>
    </row>
    <row r="946" spans="1:26">
      <c r="A946" s="203"/>
      <c r="B946" s="203"/>
      <c r="C946" s="203"/>
      <c r="D946" s="203"/>
      <c r="E946" s="203"/>
      <c r="F946" s="203"/>
      <c r="G946" s="203"/>
      <c r="H946" s="203"/>
      <c r="I946" s="203"/>
      <c r="J946" s="203"/>
      <c r="K946" s="203"/>
      <c r="L946" s="203"/>
      <c r="M946" s="203"/>
      <c r="N946" s="203"/>
      <c r="O946" s="203"/>
      <c r="P946" s="203"/>
      <c r="Q946" s="203"/>
      <c r="R946" s="203"/>
      <c r="S946" s="203"/>
      <c r="T946" s="203"/>
      <c r="U946" s="203"/>
      <c r="V946" s="203"/>
      <c r="W946" s="203"/>
      <c r="X946" s="203"/>
      <c r="Y946" s="203"/>
      <c r="Z946" s="203"/>
    </row>
    <row r="947" spans="1:26">
      <c r="A947" s="203"/>
      <c r="B947" s="203"/>
      <c r="C947" s="203"/>
      <c r="D947" s="203"/>
      <c r="E947" s="203"/>
      <c r="F947" s="203"/>
      <c r="G947" s="203"/>
      <c r="H947" s="203"/>
      <c r="I947" s="203"/>
      <c r="J947" s="203"/>
      <c r="K947" s="203"/>
      <c r="L947" s="203"/>
      <c r="M947" s="203"/>
      <c r="N947" s="203"/>
      <c r="O947" s="203"/>
      <c r="P947" s="203"/>
      <c r="Q947" s="203"/>
      <c r="R947" s="203"/>
      <c r="S947" s="203"/>
      <c r="T947" s="203"/>
      <c r="U947" s="203"/>
      <c r="V947" s="203"/>
      <c r="W947" s="203"/>
      <c r="X947" s="203"/>
      <c r="Y947" s="203"/>
      <c r="Z947" s="203"/>
    </row>
    <row r="948" spans="1:26">
      <c r="A948" s="203"/>
      <c r="B948" s="203"/>
      <c r="C948" s="203"/>
      <c r="D948" s="203"/>
      <c r="E948" s="203"/>
      <c r="F948" s="203"/>
      <c r="G948" s="203"/>
      <c r="H948" s="203"/>
      <c r="I948" s="203"/>
      <c r="J948" s="203"/>
      <c r="K948" s="203"/>
      <c r="L948" s="203"/>
      <c r="M948" s="203"/>
      <c r="N948" s="203"/>
      <c r="O948" s="203"/>
      <c r="P948" s="203"/>
      <c r="Q948" s="203"/>
      <c r="R948" s="203"/>
      <c r="S948" s="203"/>
      <c r="T948" s="203"/>
      <c r="U948" s="203"/>
      <c r="V948" s="203"/>
      <c r="W948" s="203"/>
      <c r="X948" s="203"/>
      <c r="Y948" s="203"/>
      <c r="Z948" s="203"/>
    </row>
    <row r="949" spans="1:26">
      <c r="A949" s="203"/>
      <c r="B949" s="203"/>
      <c r="C949" s="203"/>
      <c r="D949" s="203"/>
      <c r="E949" s="203"/>
      <c r="F949" s="203"/>
      <c r="G949" s="203"/>
      <c r="H949" s="203"/>
      <c r="I949" s="203"/>
      <c r="J949" s="203"/>
      <c r="K949" s="203"/>
      <c r="L949" s="203"/>
      <c r="M949" s="203"/>
      <c r="N949" s="203"/>
      <c r="O949" s="203"/>
      <c r="P949" s="203"/>
      <c r="Q949" s="203"/>
      <c r="R949" s="203"/>
      <c r="S949" s="203"/>
      <c r="T949" s="203"/>
      <c r="U949" s="203"/>
      <c r="V949" s="203"/>
      <c r="W949" s="203"/>
      <c r="X949" s="203"/>
      <c r="Y949" s="203"/>
      <c r="Z949" s="203"/>
    </row>
    <row r="950" spans="1:26">
      <c r="A950" s="203"/>
      <c r="B950" s="203"/>
      <c r="C950" s="203"/>
      <c r="D950" s="203"/>
      <c r="E950" s="203"/>
      <c r="F950" s="203"/>
      <c r="G950" s="203"/>
      <c r="H950" s="203"/>
      <c r="I950" s="203"/>
      <c r="J950" s="203"/>
      <c r="K950" s="203"/>
      <c r="L950" s="203"/>
      <c r="M950" s="203"/>
      <c r="N950" s="203"/>
      <c r="O950" s="203"/>
      <c r="P950" s="203"/>
      <c r="Q950" s="203"/>
      <c r="R950" s="203"/>
      <c r="S950" s="203"/>
      <c r="T950" s="203"/>
      <c r="U950" s="203"/>
      <c r="V950" s="203"/>
      <c r="W950" s="203"/>
      <c r="X950" s="203"/>
      <c r="Y950" s="203"/>
      <c r="Z950" s="203"/>
    </row>
    <row r="951" spans="1:26">
      <c r="A951" s="203"/>
      <c r="B951" s="203"/>
      <c r="C951" s="203"/>
      <c r="D951" s="203"/>
      <c r="E951" s="203"/>
      <c r="F951" s="203"/>
      <c r="G951" s="203"/>
      <c r="H951" s="203"/>
      <c r="I951" s="203"/>
      <c r="J951" s="203"/>
      <c r="K951" s="203"/>
      <c r="L951" s="203"/>
      <c r="M951" s="203"/>
      <c r="N951" s="203"/>
      <c r="O951" s="203"/>
      <c r="P951" s="203"/>
      <c r="Q951" s="203"/>
      <c r="R951" s="203"/>
      <c r="S951" s="203"/>
      <c r="T951" s="203"/>
      <c r="U951" s="203"/>
      <c r="V951" s="203"/>
      <c r="W951" s="203"/>
      <c r="X951" s="203"/>
      <c r="Y951" s="203"/>
      <c r="Z951" s="203"/>
    </row>
    <row r="952" spans="1:26">
      <c r="A952" s="203"/>
      <c r="B952" s="203"/>
      <c r="C952" s="203"/>
      <c r="D952" s="203"/>
      <c r="E952" s="203"/>
      <c r="F952" s="203"/>
      <c r="G952" s="203"/>
      <c r="H952" s="203"/>
      <c r="I952" s="203"/>
      <c r="J952" s="203"/>
      <c r="K952" s="203"/>
      <c r="L952" s="203"/>
      <c r="M952" s="203"/>
      <c r="N952" s="203"/>
      <c r="O952" s="203"/>
      <c r="P952" s="203"/>
      <c r="Q952" s="203"/>
      <c r="R952" s="203"/>
      <c r="S952" s="203"/>
      <c r="T952" s="203"/>
      <c r="U952" s="203"/>
      <c r="V952" s="203"/>
      <c r="W952" s="203"/>
      <c r="X952" s="203"/>
      <c r="Y952" s="203"/>
      <c r="Z952" s="203"/>
    </row>
    <row r="953" spans="1:26">
      <c r="A953" s="203"/>
      <c r="B953" s="203"/>
      <c r="C953" s="203"/>
      <c r="D953" s="203"/>
      <c r="E953" s="203"/>
      <c r="F953" s="203"/>
      <c r="G953" s="203"/>
      <c r="H953" s="203"/>
      <c r="I953" s="203"/>
      <c r="J953" s="203"/>
      <c r="K953" s="203"/>
      <c r="L953" s="203"/>
      <c r="M953" s="203"/>
      <c r="N953" s="203"/>
      <c r="O953" s="203"/>
      <c r="P953" s="203"/>
      <c r="Q953" s="203"/>
      <c r="R953" s="203"/>
      <c r="S953" s="203"/>
      <c r="T953" s="203"/>
      <c r="U953" s="203"/>
      <c r="V953" s="203"/>
      <c r="W953" s="203"/>
      <c r="X953" s="203"/>
      <c r="Y953" s="203"/>
      <c r="Z953" s="203"/>
    </row>
    <row r="954" spans="1:26">
      <c r="A954" s="203"/>
      <c r="B954" s="203"/>
      <c r="C954" s="203"/>
      <c r="D954" s="203"/>
      <c r="E954" s="203"/>
      <c r="F954" s="203"/>
      <c r="G954" s="203"/>
      <c r="H954" s="203"/>
      <c r="I954" s="203"/>
      <c r="J954" s="203"/>
      <c r="K954" s="203"/>
      <c r="L954" s="203"/>
      <c r="M954" s="203"/>
      <c r="N954" s="203"/>
      <c r="O954" s="203"/>
      <c r="P954" s="203"/>
      <c r="Q954" s="203"/>
      <c r="R954" s="203"/>
      <c r="S954" s="203"/>
      <c r="T954" s="203"/>
      <c r="U954" s="203"/>
      <c r="V954" s="203"/>
      <c r="W954" s="203"/>
      <c r="X954" s="203"/>
      <c r="Y954" s="203"/>
      <c r="Z954" s="203"/>
    </row>
    <row r="955" spans="1:26">
      <c r="A955" s="203"/>
      <c r="B955" s="203"/>
      <c r="C955" s="203"/>
      <c r="D955" s="203"/>
      <c r="E955" s="203"/>
      <c r="F955" s="203"/>
      <c r="G955" s="203"/>
      <c r="H955" s="203"/>
      <c r="I955" s="203"/>
      <c r="J955" s="203"/>
      <c r="K955" s="203"/>
      <c r="L955" s="203"/>
      <c r="M955" s="203"/>
      <c r="N955" s="203"/>
      <c r="O955" s="203"/>
      <c r="P955" s="203"/>
      <c r="Q955" s="203"/>
      <c r="R955" s="203"/>
      <c r="S955" s="203"/>
      <c r="T955" s="203"/>
      <c r="U955" s="203"/>
      <c r="V955" s="203"/>
      <c r="W955" s="203"/>
      <c r="X955" s="203"/>
      <c r="Y955" s="203"/>
      <c r="Z955" s="203"/>
    </row>
    <row r="956" spans="1:26">
      <c r="A956" s="203"/>
      <c r="B956" s="203"/>
      <c r="C956" s="203"/>
      <c r="D956" s="203"/>
      <c r="E956" s="203"/>
      <c r="F956" s="203"/>
      <c r="G956" s="203"/>
      <c r="H956" s="203"/>
      <c r="I956" s="203"/>
      <c r="J956" s="203"/>
      <c r="K956" s="203"/>
      <c r="L956" s="203"/>
      <c r="M956" s="203"/>
      <c r="N956" s="203"/>
      <c r="O956" s="203"/>
      <c r="P956" s="203"/>
      <c r="Q956" s="203"/>
      <c r="R956" s="203"/>
      <c r="S956" s="203"/>
      <c r="T956" s="203"/>
      <c r="U956" s="203"/>
      <c r="V956" s="203"/>
      <c r="W956" s="203"/>
      <c r="X956" s="203"/>
      <c r="Y956" s="203"/>
      <c r="Z956" s="203"/>
    </row>
    <row r="957" spans="1:26">
      <c r="A957" s="203"/>
      <c r="B957" s="203"/>
      <c r="C957" s="203"/>
      <c r="D957" s="203"/>
      <c r="E957" s="203"/>
      <c r="F957" s="203"/>
      <c r="G957" s="203"/>
      <c r="H957" s="203"/>
      <c r="I957" s="203"/>
      <c r="J957" s="203"/>
      <c r="K957" s="203"/>
      <c r="L957" s="203"/>
      <c r="M957" s="203"/>
      <c r="N957" s="203"/>
      <c r="O957" s="203"/>
      <c r="P957" s="203"/>
      <c r="Q957" s="203"/>
      <c r="R957" s="203"/>
      <c r="S957" s="203"/>
      <c r="T957" s="203"/>
      <c r="U957" s="203"/>
      <c r="V957" s="203"/>
      <c r="W957" s="203"/>
      <c r="X957" s="203"/>
      <c r="Y957" s="203"/>
      <c r="Z957" s="203"/>
    </row>
    <row r="958" spans="1:26">
      <c r="A958" s="203"/>
      <c r="B958" s="203"/>
      <c r="C958" s="203"/>
      <c r="D958" s="203"/>
      <c r="E958" s="203"/>
      <c r="F958" s="203"/>
      <c r="G958" s="203"/>
      <c r="H958" s="203"/>
      <c r="I958" s="203"/>
      <c r="J958" s="203"/>
      <c r="K958" s="203"/>
      <c r="L958" s="203"/>
      <c r="M958" s="203"/>
      <c r="N958" s="203"/>
      <c r="O958" s="203"/>
      <c r="P958" s="203"/>
      <c r="Q958" s="203"/>
      <c r="R958" s="203"/>
      <c r="S958" s="203"/>
      <c r="T958" s="203"/>
      <c r="U958" s="203"/>
      <c r="V958" s="203"/>
      <c r="W958" s="203"/>
      <c r="X958" s="203"/>
      <c r="Y958" s="203"/>
      <c r="Z958" s="203"/>
    </row>
    <row r="959" spans="1:26">
      <c r="A959" s="203"/>
      <c r="B959" s="203"/>
      <c r="C959" s="203"/>
      <c r="D959" s="203"/>
      <c r="E959" s="203"/>
      <c r="F959" s="203"/>
      <c r="G959" s="203"/>
      <c r="H959" s="203"/>
      <c r="I959" s="203"/>
      <c r="J959" s="203"/>
      <c r="K959" s="203"/>
      <c r="L959" s="203"/>
      <c r="M959" s="203"/>
      <c r="N959" s="203"/>
      <c r="O959" s="203"/>
      <c r="P959" s="203"/>
      <c r="Q959" s="203"/>
      <c r="R959" s="203"/>
      <c r="S959" s="203"/>
      <c r="T959" s="203"/>
      <c r="U959" s="203"/>
      <c r="V959" s="203"/>
      <c r="W959" s="203"/>
      <c r="X959" s="203"/>
      <c r="Y959" s="203"/>
      <c r="Z959" s="203"/>
    </row>
    <row r="960" spans="1:26">
      <c r="A960" s="203"/>
      <c r="B960" s="203"/>
      <c r="C960" s="203"/>
      <c r="D960" s="203"/>
      <c r="E960" s="203"/>
      <c r="F960" s="203"/>
      <c r="G960" s="203"/>
      <c r="H960" s="203"/>
      <c r="I960" s="203"/>
      <c r="J960" s="203"/>
      <c r="K960" s="203"/>
      <c r="L960" s="203"/>
      <c r="M960" s="203"/>
      <c r="N960" s="203"/>
      <c r="O960" s="203"/>
      <c r="P960" s="203"/>
      <c r="Q960" s="203"/>
      <c r="R960" s="203"/>
      <c r="S960" s="203"/>
      <c r="T960" s="203"/>
      <c r="U960" s="203"/>
      <c r="V960" s="203"/>
      <c r="W960" s="203"/>
      <c r="X960" s="203"/>
      <c r="Y960" s="203"/>
      <c r="Z960" s="203"/>
    </row>
    <row r="961" spans="1:26">
      <c r="A961" s="203"/>
      <c r="B961" s="203"/>
      <c r="C961" s="203"/>
      <c r="D961" s="203"/>
      <c r="E961" s="203"/>
      <c r="F961" s="203"/>
      <c r="G961" s="203"/>
      <c r="H961" s="203"/>
      <c r="I961" s="203"/>
      <c r="J961" s="203"/>
      <c r="K961" s="203"/>
      <c r="L961" s="203"/>
      <c r="M961" s="203"/>
      <c r="N961" s="203"/>
      <c r="O961" s="203"/>
      <c r="P961" s="203"/>
      <c r="Q961" s="203"/>
      <c r="R961" s="203"/>
      <c r="S961" s="203"/>
      <c r="T961" s="203"/>
      <c r="U961" s="203"/>
      <c r="V961" s="203"/>
      <c r="W961" s="203"/>
      <c r="X961" s="203"/>
      <c r="Y961" s="203"/>
      <c r="Z961" s="203"/>
    </row>
    <row r="962" spans="1:26">
      <c r="A962" s="203"/>
      <c r="B962" s="203"/>
      <c r="C962" s="203"/>
      <c r="D962" s="203"/>
      <c r="E962" s="203"/>
      <c r="F962" s="203"/>
      <c r="G962" s="203"/>
      <c r="H962" s="203"/>
      <c r="I962" s="203"/>
      <c r="J962" s="203"/>
      <c r="K962" s="203"/>
      <c r="L962" s="203"/>
      <c r="M962" s="203"/>
      <c r="N962" s="203"/>
      <c r="O962" s="203"/>
      <c r="P962" s="203"/>
      <c r="Q962" s="203"/>
      <c r="R962" s="203"/>
      <c r="S962" s="203"/>
      <c r="T962" s="203"/>
      <c r="U962" s="203"/>
      <c r="V962" s="203"/>
      <c r="W962" s="203"/>
      <c r="X962" s="203"/>
      <c r="Y962" s="203"/>
      <c r="Z962" s="203"/>
    </row>
    <row r="963" spans="1:26">
      <c r="A963" s="203"/>
      <c r="B963" s="203"/>
      <c r="C963" s="203"/>
      <c r="D963" s="203"/>
      <c r="E963" s="203"/>
      <c r="F963" s="203"/>
      <c r="G963" s="203"/>
      <c r="H963" s="203"/>
      <c r="I963" s="203"/>
      <c r="J963" s="203"/>
      <c r="K963" s="203"/>
      <c r="L963" s="203"/>
      <c r="M963" s="203"/>
      <c r="N963" s="203"/>
      <c r="O963" s="203"/>
      <c r="P963" s="203"/>
      <c r="Q963" s="203"/>
      <c r="R963" s="203"/>
      <c r="S963" s="203"/>
      <c r="T963" s="203"/>
      <c r="U963" s="203"/>
      <c r="V963" s="203"/>
      <c r="W963" s="203"/>
      <c r="X963" s="203"/>
      <c r="Y963" s="203"/>
      <c r="Z963" s="203"/>
    </row>
    <row r="964" spans="1:26">
      <c r="A964" s="203"/>
      <c r="B964" s="203"/>
      <c r="C964" s="203"/>
      <c r="D964" s="203"/>
      <c r="E964" s="203"/>
      <c r="F964" s="203"/>
      <c r="G964" s="203"/>
      <c r="H964" s="203"/>
      <c r="I964" s="203"/>
      <c r="J964" s="203"/>
      <c r="K964" s="203"/>
      <c r="L964" s="203"/>
      <c r="M964" s="203"/>
      <c r="N964" s="203"/>
      <c r="O964" s="203"/>
      <c r="P964" s="203"/>
      <c r="Q964" s="203"/>
      <c r="R964" s="203"/>
      <c r="S964" s="203"/>
      <c r="T964" s="203"/>
      <c r="U964" s="203"/>
      <c r="V964" s="203"/>
      <c r="W964" s="203"/>
      <c r="X964" s="203"/>
      <c r="Y964" s="203"/>
      <c r="Z964" s="203"/>
    </row>
    <row r="965" spans="1:26">
      <c r="A965" s="203"/>
      <c r="B965" s="203"/>
      <c r="C965" s="203"/>
      <c r="D965" s="203"/>
      <c r="E965" s="203"/>
      <c r="F965" s="203"/>
      <c r="G965" s="203"/>
      <c r="H965" s="203"/>
      <c r="I965" s="203"/>
      <c r="J965" s="203"/>
      <c r="K965" s="203"/>
      <c r="L965" s="203"/>
      <c r="M965" s="203"/>
      <c r="N965" s="203"/>
      <c r="O965" s="203"/>
      <c r="P965" s="203"/>
      <c r="Q965" s="203"/>
      <c r="R965" s="203"/>
      <c r="S965" s="203"/>
      <c r="T965" s="203"/>
      <c r="U965" s="203"/>
      <c r="V965" s="203"/>
      <c r="W965" s="203"/>
      <c r="X965" s="203"/>
      <c r="Y965" s="203"/>
      <c r="Z965" s="203"/>
    </row>
    <row r="966" spans="1:26">
      <c r="A966" s="203"/>
      <c r="B966" s="203"/>
      <c r="C966" s="203"/>
      <c r="D966" s="203"/>
      <c r="E966" s="203"/>
      <c r="F966" s="203"/>
      <c r="G966" s="203"/>
      <c r="H966" s="203"/>
      <c r="I966" s="203"/>
      <c r="J966" s="203"/>
      <c r="K966" s="203"/>
      <c r="L966" s="203"/>
      <c r="M966" s="203"/>
      <c r="N966" s="203"/>
      <c r="O966" s="203"/>
      <c r="P966" s="203"/>
      <c r="Q966" s="203"/>
      <c r="R966" s="203"/>
      <c r="S966" s="203"/>
      <c r="T966" s="203"/>
      <c r="U966" s="203"/>
      <c r="V966" s="203"/>
      <c r="W966" s="203"/>
      <c r="X966" s="203"/>
      <c r="Y966" s="203"/>
      <c r="Z966" s="203"/>
    </row>
    <row r="967" spans="1:26">
      <c r="A967" s="203"/>
      <c r="B967" s="203"/>
      <c r="C967" s="203"/>
      <c r="D967" s="203"/>
      <c r="E967" s="203"/>
      <c r="F967" s="203"/>
      <c r="G967" s="203"/>
      <c r="H967" s="203"/>
      <c r="I967" s="203"/>
      <c r="J967" s="203"/>
      <c r="K967" s="203"/>
      <c r="L967" s="203"/>
      <c r="M967" s="203"/>
      <c r="N967" s="203"/>
      <c r="O967" s="203"/>
      <c r="P967" s="203"/>
      <c r="Q967" s="203"/>
      <c r="R967" s="203"/>
      <c r="S967" s="203"/>
      <c r="T967" s="203"/>
      <c r="U967" s="203"/>
      <c r="V967" s="203"/>
      <c r="W967" s="203"/>
      <c r="X967" s="203"/>
      <c r="Y967" s="203"/>
      <c r="Z967" s="203"/>
    </row>
    <row r="968" spans="1:26">
      <c r="A968" s="203"/>
      <c r="B968" s="203"/>
      <c r="C968" s="203"/>
      <c r="D968" s="203"/>
      <c r="E968" s="203"/>
      <c r="F968" s="203"/>
      <c r="G968" s="203"/>
      <c r="H968" s="203"/>
      <c r="I968" s="203"/>
      <c r="J968" s="203"/>
      <c r="K968" s="203"/>
      <c r="L968" s="203"/>
      <c r="M968" s="203"/>
      <c r="N968" s="203"/>
      <c r="O968" s="203"/>
      <c r="P968" s="203"/>
      <c r="Q968" s="203"/>
      <c r="R968" s="203"/>
      <c r="S968" s="203"/>
      <c r="T968" s="203"/>
      <c r="U968" s="203"/>
      <c r="V968" s="203"/>
      <c r="W968" s="203"/>
      <c r="X968" s="203"/>
      <c r="Y968" s="203"/>
      <c r="Z968" s="203"/>
    </row>
    <row r="969" spans="1:26">
      <c r="A969" s="203"/>
      <c r="B969" s="203"/>
      <c r="C969" s="203"/>
      <c r="D969" s="203"/>
      <c r="E969" s="203"/>
      <c r="F969" s="203"/>
      <c r="G969" s="203"/>
      <c r="H969" s="203"/>
      <c r="I969" s="203"/>
      <c r="J969" s="203"/>
      <c r="K969" s="203"/>
      <c r="L969" s="203"/>
      <c r="M969" s="203"/>
      <c r="N969" s="203"/>
      <c r="O969" s="203"/>
      <c r="P969" s="203"/>
      <c r="Q969" s="203"/>
      <c r="R969" s="203"/>
      <c r="S969" s="203"/>
      <c r="T969" s="203"/>
      <c r="U969" s="203"/>
      <c r="V969" s="203"/>
      <c r="W969" s="203"/>
      <c r="X969" s="203"/>
      <c r="Y969" s="203"/>
      <c r="Z969" s="203"/>
    </row>
    <row r="970" spans="1:26">
      <c r="A970" s="203"/>
      <c r="B970" s="203"/>
      <c r="C970" s="203"/>
      <c r="D970" s="203"/>
      <c r="E970" s="203"/>
      <c r="F970" s="203"/>
      <c r="G970" s="203"/>
      <c r="H970" s="203"/>
      <c r="I970" s="203"/>
      <c r="J970" s="203"/>
      <c r="K970" s="203"/>
      <c r="L970" s="203"/>
      <c r="M970" s="203"/>
      <c r="N970" s="203"/>
      <c r="O970" s="203"/>
      <c r="P970" s="203"/>
      <c r="Q970" s="203"/>
      <c r="R970" s="203"/>
      <c r="S970" s="203"/>
      <c r="T970" s="203"/>
      <c r="U970" s="203"/>
      <c r="V970" s="203"/>
      <c r="W970" s="203"/>
      <c r="X970" s="203"/>
      <c r="Y970" s="203"/>
      <c r="Z970" s="203"/>
    </row>
    <row r="971" spans="1:26">
      <c r="A971" s="203"/>
      <c r="B971" s="203"/>
      <c r="C971" s="203"/>
      <c r="D971" s="203"/>
      <c r="E971" s="203"/>
      <c r="F971" s="203"/>
      <c r="G971" s="203"/>
      <c r="H971" s="203"/>
      <c r="I971" s="203"/>
      <c r="J971" s="203"/>
      <c r="K971" s="203"/>
      <c r="L971" s="203"/>
      <c r="M971" s="203"/>
      <c r="N971" s="203"/>
      <c r="O971" s="203"/>
      <c r="P971" s="203"/>
      <c r="Q971" s="203"/>
      <c r="R971" s="203"/>
      <c r="S971" s="203"/>
      <c r="T971" s="203"/>
      <c r="U971" s="203"/>
      <c r="V971" s="203"/>
      <c r="W971" s="203"/>
      <c r="X971" s="203"/>
      <c r="Y971" s="203"/>
      <c r="Z971" s="203"/>
    </row>
    <row r="972" spans="1:26">
      <c r="A972" s="203"/>
      <c r="B972" s="203"/>
      <c r="C972" s="203"/>
      <c r="D972" s="203"/>
      <c r="E972" s="203"/>
      <c r="F972" s="203"/>
      <c r="G972" s="203"/>
      <c r="H972" s="203"/>
      <c r="I972" s="203"/>
      <c r="J972" s="203"/>
      <c r="K972" s="203"/>
      <c r="L972" s="203"/>
      <c r="M972" s="203"/>
      <c r="N972" s="203"/>
      <c r="O972" s="203"/>
      <c r="P972" s="203"/>
      <c r="Q972" s="203"/>
      <c r="R972" s="203"/>
      <c r="S972" s="203"/>
      <c r="T972" s="203"/>
      <c r="U972" s="203"/>
      <c r="V972" s="203"/>
      <c r="W972" s="203"/>
      <c r="X972" s="203"/>
      <c r="Y972" s="203"/>
      <c r="Z972" s="203"/>
    </row>
    <row r="973" spans="1:26">
      <c r="A973" s="203"/>
      <c r="B973" s="203"/>
      <c r="C973" s="203"/>
      <c r="D973" s="203"/>
      <c r="E973" s="203"/>
      <c r="F973" s="203"/>
      <c r="G973" s="203"/>
      <c r="H973" s="203"/>
      <c r="I973" s="203"/>
      <c r="J973" s="203"/>
      <c r="K973" s="203"/>
      <c r="L973" s="203"/>
      <c r="M973" s="203"/>
      <c r="N973" s="203"/>
      <c r="O973" s="203"/>
      <c r="P973" s="203"/>
      <c r="Q973" s="203"/>
      <c r="R973" s="203"/>
      <c r="S973" s="203"/>
      <c r="T973" s="203"/>
      <c r="U973" s="203"/>
      <c r="V973" s="203"/>
      <c r="W973" s="203"/>
      <c r="X973" s="203"/>
      <c r="Y973" s="203"/>
      <c r="Z973" s="203"/>
    </row>
    <row r="974" spans="1:26">
      <c r="A974" s="203"/>
      <c r="B974" s="203"/>
      <c r="C974" s="203"/>
      <c r="D974" s="203"/>
      <c r="E974" s="203"/>
      <c r="F974" s="203"/>
      <c r="G974" s="203"/>
      <c r="H974" s="203"/>
      <c r="I974" s="203"/>
      <c r="J974" s="203"/>
      <c r="K974" s="203"/>
      <c r="L974" s="203"/>
      <c r="M974" s="203"/>
      <c r="N974" s="203"/>
      <c r="O974" s="203"/>
      <c r="P974" s="203"/>
      <c r="Q974" s="203"/>
      <c r="R974" s="203"/>
      <c r="S974" s="203"/>
      <c r="T974" s="203"/>
      <c r="U974" s="203"/>
      <c r="V974" s="203"/>
      <c r="W974" s="203"/>
      <c r="X974" s="203"/>
      <c r="Y974" s="203"/>
      <c r="Z974" s="203"/>
    </row>
    <row r="975" spans="1:26">
      <c r="A975" s="203"/>
      <c r="B975" s="203"/>
      <c r="C975" s="203"/>
      <c r="D975" s="203"/>
      <c r="E975" s="203"/>
      <c r="F975" s="203"/>
      <c r="G975" s="203"/>
      <c r="H975" s="203"/>
      <c r="I975" s="203"/>
      <c r="J975" s="203"/>
      <c r="K975" s="203"/>
      <c r="L975" s="203"/>
      <c r="M975" s="203"/>
      <c r="N975" s="203"/>
      <c r="O975" s="203"/>
      <c r="P975" s="203"/>
      <c r="Q975" s="203"/>
      <c r="R975" s="203"/>
      <c r="S975" s="203"/>
      <c r="T975" s="203"/>
      <c r="U975" s="203"/>
      <c r="V975" s="203"/>
      <c r="W975" s="203"/>
      <c r="X975" s="203"/>
      <c r="Y975" s="203"/>
      <c r="Z975" s="203"/>
    </row>
    <row r="976" spans="1:26">
      <c r="A976" s="203"/>
      <c r="B976" s="203"/>
      <c r="C976" s="203"/>
      <c r="D976" s="203"/>
      <c r="E976" s="203"/>
      <c r="F976" s="203"/>
      <c r="G976" s="203"/>
      <c r="H976" s="203"/>
      <c r="I976" s="203"/>
      <c r="J976" s="203"/>
      <c r="K976" s="203"/>
      <c r="L976" s="203"/>
      <c r="M976" s="203"/>
      <c r="N976" s="203"/>
      <c r="O976" s="203"/>
      <c r="P976" s="203"/>
      <c r="Q976" s="203"/>
      <c r="R976" s="203"/>
      <c r="S976" s="203"/>
      <c r="T976" s="203"/>
      <c r="U976" s="203"/>
      <c r="V976" s="203"/>
      <c r="W976" s="203"/>
      <c r="X976" s="203"/>
      <c r="Y976" s="203"/>
      <c r="Z976" s="203"/>
    </row>
    <row r="977" spans="1:26">
      <c r="A977" s="203"/>
      <c r="B977" s="203"/>
      <c r="C977" s="203"/>
      <c r="D977" s="203"/>
      <c r="E977" s="203"/>
      <c r="F977" s="203"/>
      <c r="G977" s="203"/>
      <c r="H977" s="203"/>
      <c r="I977" s="203"/>
      <c r="J977" s="203"/>
      <c r="K977" s="203"/>
      <c r="L977" s="203"/>
      <c r="M977" s="203"/>
      <c r="N977" s="203"/>
      <c r="O977" s="203"/>
      <c r="P977" s="203"/>
      <c r="Q977" s="203"/>
      <c r="R977" s="203"/>
      <c r="S977" s="203"/>
      <c r="T977" s="203"/>
      <c r="U977" s="203"/>
      <c r="V977" s="203"/>
      <c r="W977" s="203"/>
      <c r="X977" s="203"/>
      <c r="Y977" s="203"/>
      <c r="Z977" s="203"/>
    </row>
    <row r="978" spans="1:26">
      <c r="A978" s="203"/>
      <c r="B978" s="203"/>
      <c r="C978" s="203"/>
      <c r="D978" s="203"/>
      <c r="E978" s="203"/>
      <c r="F978" s="203"/>
      <c r="G978" s="203"/>
      <c r="H978" s="203"/>
      <c r="I978" s="203"/>
      <c r="J978" s="203"/>
      <c r="K978" s="203"/>
      <c r="L978" s="203"/>
      <c r="M978" s="203"/>
      <c r="N978" s="203"/>
      <c r="O978" s="203"/>
      <c r="P978" s="203"/>
      <c r="Q978" s="203"/>
      <c r="R978" s="203"/>
      <c r="S978" s="203"/>
      <c r="T978" s="203"/>
      <c r="U978" s="203"/>
      <c r="V978" s="203"/>
      <c r="W978" s="203"/>
      <c r="X978" s="203"/>
      <c r="Y978" s="203"/>
      <c r="Z978" s="203"/>
    </row>
    <row r="979" spans="1:26">
      <c r="A979" s="203"/>
      <c r="B979" s="203"/>
      <c r="C979" s="203"/>
      <c r="D979" s="203"/>
      <c r="E979" s="203"/>
      <c r="F979" s="203"/>
      <c r="G979" s="203"/>
      <c r="H979" s="203"/>
      <c r="I979" s="203"/>
      <c r="J979" s="203"/>
      <c r="K979" s="203"/>
      <c r="L979" s="203"/>
      <c r="M979" s="203"/>
      <c r="N979" s="203"/>
      <c r="O979" s="203"/>
      <c r="P979" s="203"/>
      <c r="Q979" s="203"/>
      <c r="R979" s="203"/>
      <c r="S979" s="203"/>
      <c r="T979" s="203"/>
      <c r="U979" s="203"/>
      <c r="V979" s="203"/>
      <c r="W979" s="203"/>
      <c r="X979" s="203"/>
      <c r="Y979" s="203"/>
      <c r="Z979" s="203"/>
    </row>
    <row r="980" spans="1:26">
      <c r="A980" s="203"/>
      <c r="B980" s="203"/>
      <c r="C980" s="203"/>
      <c r="D980" s="203"/>
      <c r="E980" s="203"/>
      <c r="F980" s="203"/>
      <c r="G980" s="203"/>
      <c r="H980" s="203"/>
      <c r="I980" s="203"/>
      <c r="J980" s="203"/>
      <c r="K980" s="203"/>
      <c r="L980" s="203"/>
      <c r="M980" s="203"/>
      <c r="N980" s="203"/>
      <c r="O980" s="203"/>
      <c r="P980" s="203"/>
      <c r="Q980" s="203"/>
      <c r="R980" s="203"/>
      <c r="S980" s="203"/>
      <c r="T980" s="203"/>
      <c r="U980" s="203"/>
      <c r="V980" s="203"/>
      <c r="W980" s="203"/>
      <c r="X980" s="203"/>
      <c r="Y980" s="203"/>
      <c r="Z980" s="203"/>
    </row>
    <row r="981" spans="1:26">
      <c r="A981" s="203"/>
      <c r="B981" s="203"/>
      <c r="C981" s="203"/>
      <c r="D981" s="203"/>
      <c r="E981" s="203"/>
      <c r="F981" s="203"/>
      <c r="G981" s="203"/>
      <c r="H981" s="203"/>
      <c r="I981" s="203"/>
      <c r="J981" s="203"/>
      <c r="K981" s="203"/>
      <c r="L981" s="203"/>
      <c r="M981" s="203"/>
      <c r="N981" s="203"/>
      <c r="O981" s="203"/>
      <c r="P981" s="203"/>
      <c r="Q981" s="203"/>
      <c r="R981" s="203"/>
      <c r="S981" s="203"/>
      <c r="T981" s="203"/>
      <c r="U981" s="203"/>
      <c r="V981" s="203"/>
      <c r="W981" s="203"/>
      <c r="X981" s="203"/>
      <c r="Y981" s="203"/>
      <c r="Z981" s="203"/>
    </row>
    <row r="982" spans="1:26">
      <c r="A982" s="203"/>
      <c r="B982" s="203"/>
      <c r="C982" s="203"/>
      <c r="D982" s="203"/>
      <c r="E982" s="203"/>
      <c r="F982" s="203"/>
      <c r="G982" s="203"/>
      <c r="H982" s="203"/>
      <c r="I982" s="203"/>
      <c r="J982" s="203"/>
      <c r="K982" s="203"/>
      <c r="L982" s="203"/>
      <c r="M982" s="203"/>
      <c r="N982" s="203"/>
      <c r="O982" s="203"/>
      <c r="P982" s="203"/>
      <c r="Q982" s="203"/>
      <c r="R982" s="203"/>
      <c r="S982" s="203"/>
      <c r="T982" s="203"/>
      <c r="U982" s="203"/>
      <c r="V982" s="203"/>
      <c r="W982" s="203"/>
      <c r="X982" s="203"/>
      <c r="Y982" s="203"/>
      <c r="Z982" s="203"/>
    </row>
    <row r="983" spans="1:26">
      <c r="A983" s="203"/>
      <c r="B983" s="203"/>
      <c r="C983" s="203"/>
      <c r="D983" s="203"/>
      <c r="E983" s="203"/>
      <c r="F983" s="203"/>
      <c r="G983" s="203"/>
      <c r="H983" s="203"/>
      <c r="I983" s="203"/>
      <c r="J983" s="203"/>
      <c r="K983" s="203"/>
      <c r="L983" s="203"/>
      <c r="M983" s="203"/>
      <c r="N983" s="203"/>
      <c r="O983" s="203"/>
      <c r="P983" s="203"/>
      <c r="Q983" s="203"/>
      <c r="R983" s="203"/>
      <c r="S983" s="203"/>
      <c r="T983" s="203"/>
      <c r="U983" s="203"/>
      <c r="V983" s="203"/>
      <c r="W983" s="203"/>
      <c r="X983" s="203"/>
      <c r="Y983" s="203"/>
      <c r="Z983" s="203"/>
    </row>
    <row r="984" spans="1:26">
      <c r="A984" s="203"/>
      <c r="B984" s="203"/>
      <c r="C984" s="203"/>
      <c r="D984" s="203"/>
      <c r="E984" s="203"/>
      <c r="F984" s="203"/>
      <c r="G984" s="203"/>
      <c r="H984" s="203"/>
      <c r="I984" s="203"/>
      <c r="J984" s="203"/>
      <c r="K984" s="203"/>
      <c r="L984" s="203"/>
      <c r="M984" s="203"/>
      <c r="N984" s="203"/>
      <c r="O984" s="203"/>
      <c r="P984" s="203"/>
      <c r="Q984" s="203"/>
      <c r="R984" s="203"/>
      <c r="S984" s="203"/>
      <c r="T984" s="203"/>
      <c r="U984" s="203"/>
      <c r="V984" s="203"/>
      <c r="W984" s="203"/>
      <c r="X984" s="203"/>
      <c r="Y984" s="203"/>
      <c r="Z984" s="203"/>
    </row>
    <row r="985" spans="1:26">
      <c r="A985" s="203"/>
      <c r="B985" s="203"/>
      <c r="C985" s="203"/>
      <c r="D985" s="203"/>
      <c r="E985" s="203"/>
      <c r="F985" s="203"/>
      <c r="G985" s="203"/>
      <c r="H985" s="203"/>
      <c r="I985" s="203"/>
      <c r="J985" s="203"/>
      <c r="K985" s="203"/>
      <c r="L985" s="203"/>
      <c r="M985" s="203"/>
      <c r="N985" s="203"/>
      <c r="O985" s="203"/>
      <c r="P985" s="203"/>
      <c r="Q985" s="203"/>
      <c r="R985" s="203"/>
      <c r="S985" s="203"/>
      <c r="T985" s="203"/>
      <c r="U985" s="203"/>
      <c r="V985" s="203"/>
      <c r="W985" s="203"/>
      <c r="X985" s="203"/>
      <c r="Y985" s="203"/>
      <c r="Z985" s="203"/>
    </row>
    <row r="986" spans="1:26">
      <c r="A986" s="203"/>
      <c r="B986" s="203"/>
      <c r="C986" s="203"/>
      <c r="D986" s="203"/>
      <c r="E986" s="203"/>
      <c r="F986" s="203"/>
      <c r="G986" s="203"/>
      <c r="H986" s="203"/>
      <c r="I986" s="203"/>
      <c r="J986" s="203"/>
      <c r="K986" s="203"/>
      <c r="L986" s="203"/>
      <c r="M986" s="203"/>
      <c r="N986" s="203"/>
      <c r="O986" s="203"/>
      <c r="P986" s="203"/>
      <c r="Q986" s="203"/>
      <c r="R986" s="203"/>
      <c r="S986" s="203"/>
      <c r="T986" s="203"/>
      <c r="U986" s="203"/>
      <c r="V986" s="203"/>
      <c r="W986" s="203"/>
      <c r="X986" s="203"/>
      <c r="Y986" s="203"/>
      <c r="Z986" s="203"/>
    </row>
    <row r="987" spans="1:26">
      <c r="A987" s="203"/>
      <c r="B987" s="203"/>
      <c r="C987" s="203"/>
      <c r="D987" s="203"/>
      <c r="E987" s="203"/>
      <c r="F987" s="203"/>
      <c r="G987" s="203"/>
      <c r="H987" s="203"/>
      <c r="I987" s="203"/>
      <c r="J987" s="203"/>
      <c r="K987" s="203"/>
      <c r="L987" s="203"/>
      <c r="M987" s="203"/>
      <c r="N987" s="203"/>
      <c r="O987" s="203"/>
      <c r="P987" s="203"/>
      <c r="Q987" s="203"/>
      <c r="R987" s="203"/>
      <c r="S987" s="203"/>
      <c r="T987" s="203"/>
      <c r="U987" s="203"/>
      <c r="V987" s="203"/>
      <c r="W987" s="203"/>
      <c r="X987" s="203"/>
      <c r="Y987" s="203"/>
      <c r="Z987" s="203"/>
    </row>
    <row r="988" spans="1:26">
      <c r="A988" s="203"/>
      <c r="B988" s="203"/>
      <c r="C988" s="203"/>
      <c r="D988" s="203"/>
      <c r="E988" s="203"/>
      <c r="F988" s="203"/>
      <c r="G988" s="203"/>
      <c r="H988" s="203"/>
      <c r="I988" s="203"/>
      <c r="J988" s="203"/>
      <c r="K988" s="203"/>
      <c r="L988" s="203"/>
      <c r="M988" s="203"/>
      <c r="N988" s="203"/>
      <c r="O988" s="203"/>
      <c r="P988" s="203"/>
      <c r="Q988" s="203"/>
      <c r="R988" s="203"/>
      <c r="S988" s="203"/>
      <c r="T988" s="203"/>
      <c r="U988" s="203"/>
      <c r="V988" s="203"/>
      <c r="W988" s="203"/>
      <c r="X988" s="203"/>
      <c r="Y988" s="203"/>
      <c r="Z988" s="203"/>
    </row>
    <row r="989" spans="1:26">
      <c r="A989" s="203"/>
      <c r="B989" s="203"/>
      <c r="C989" s="203"/>
      <c r="D989" s="203"/>
      <c r="E989" s="203"/>
      <c r="F989" s="203"/>
      <c r="G989" s="203"/>
      <c r="H989" s="203"/>
      <c r="I989" s="203"/>
      <c r="J989" s="203"/>
      <c r="K989" s="203"/>
      <c r="L989" s="203"/>
      <c r="M989" s="203"/>
      <c r="N989" s="203"/>
      <c r="O989" s="203"/>
      <c r="P989" s="203"/>
      <c r="Q989" s="203"/>
      <c r="R989" s="203"/>
      <c r="S989" s="203"/>
      <c r="T989" s="203"/>
      <c r="U989" s="203"/>
      <c r="V989" s="203"/>
      <c r="W989" s="203"/>
      <c r="X989" s="203"/>
      <c r="Y989" s="203"/>
      <c r="Z989" s="203"/>
    </row>
    <row r="990" spans="1:26">
      <c r="A990" s="203"/>
      <c r="B990" s="203"/>
      <c r="C990" s="203"/>
      <c r="D990" s="203"/>
      <c r="E990" s="203"/>
      <c r="F990" s="203"/>
      <c r="G990" s="203"/>
      <c r="H990" s="203"/>
      <c r="I990" s="203"/>
      <c r="J990" s="203"/>
      <c r="K990" s="203"/>
      <c r="L990" s="203"/>
      <c r="M990" s="203"/>
      <c r="N990" s="203"/>
      <c r="O990" s="203"/>
      <c r="P990" s="203"/>
      <c r="Q990" s="203"/>
      <c r="R990" s="203"/>
      <c r="S990" s="203"/>
      <c r="T990" s="203"/>
      <c r="U990" s="203"/>
      <c r="V990" s="203"/>
      <c r="W990" s="203"/>
      <c r="X990" s="203"/>
      <c r="Y990" s="203"/>
      <c r="Z990" s="203"/>
    </row>
    <row r="991" spans="1:26">
      <c r="A991" s="203"/>
      <c r="B991" s="203"/>
      <c r="C991" s="203"/>
      <c r="D991" s="203"/>
      <c r="E991" s="203"/>
      <c r="F991" s="203"/>
      <c r="G991" s="203"/>
      <c r="H991" s="203"/>
      <c r="I991" s="203"/>
      <c r="J991" s="203"/>
      <c r="K991" s="203"/>
      <c r="L991" s="203"/>
      <c r="M991" s="203"/>
      <c r="N991" s="203"/>
      <c r="O991" s="203"/>
      <c r="P991" s="203"/>
      <c r="Q991" s="203"/>
      <c r="R991" s="203"/>
      <c r="S991" s="203"/>
      <c r="T991" s="203"/>
      <c r="U991" s="203"/>
      <c r="V991" s="203"/>
      <c r="W991" s="203"/>
      <c r="X991" s="203"/>
      <c r="Y991" s="203"/>
      <c r="Z991" s="203"/>
    </row>
    <row r="992" spans="1:26">
      <c r="A992" s="203"/>
      <c r="B992" s="203"/>
      <c r="C992" s="203"/>
      <c r="D992" s="203"/>
      <c r="E992" s="203"/>
      <c r="F992" s="203"/>
      <c r="G992" s="203"/>
      <c r="H992" s="203"/>
      <c r="I992" s="203"/>
      <c r="J992" s="203"/>
      <c r="K992" s="203"/>
      <c r="L992" s="203"/>
      <c r="M992" s="203"/>
      <c r="N992" s="203"/>
      <c r="O992" s="203"/>
      <c r="P992" s="203"/>
      <c r="Q992" s="203"/>
      <c r="R992" s="203"/>
      <c r="S992" s="203"/>
      <c r="T992" s="203"/>
      <c r="U992" s="203"/>
      <c r="V992" s="203"/>
      <c r="W992" s="203"/>
      <c r="X992" s="203"/>
      <c r="Y992" s="203"/>
      <c r="Z992" s="203"/>
    </row>
    <row r="993" spans="1:26">
      <c r="A993" s="203"/>
      <c r="B993" s="203"/>
      <c r="C993" s="203"/>
      <c r="D993" s="203"/>
      <c r="E993" s="203"/>
      <c r="F993" s="203"/>
      <c r="G993" s="203"/>
      <c r="H993" s="203"/>
      <c r="I993" s="203"/>
      <c r="J993" s="203"/>
      <c r="K993" s="203"/>
      <c r="L993" s="203"/>
      <c r="M993" s="203"/>
      <c r="N993" s="203"/>
      <c r="O993" s="203"/>
      <c r="P993" s="203"/>
      <c r="Q993" s="203"/>
      <c r="R993" s="203"/>
      <c r="S993" s="203"/>
      <c r="T993" s="203"/>
      <c r="U993" s="203"/>
      <c r="V993" s="203"/>
      <c r="W993" s="203"/>
      <c r="X993" s="203"/>
      <c r="Y993" s="203"/>
      <c r="Z993" s="203"/>
    </row>
    <row r="994" spans="1:26">
      <c r="A994" s="203"/>
      <c r="B994" s="203"/>
      <c r="C994" s="203"/>
      <c r="D994" s="203"/>
      <c r="E994" s="203"/>
      <c r="F994" s="203"/>
      <c r="G994" s="203"/>
      <c r="H994" s="203"/>
      <c r="I994" s="203"/>
      <c r="J994" s="203"/>
      <c r="K994" s="203"/>
      <c r="L994" s="203"/>
      <c r="M994" s="203"/>
      <c r="N994" s="203"/>
      <c r="O994" s="203"/>
      <c r="P994" s="203"/>
      <c r="Q994" s="203"/>
      <c r="R994" s="203"/>
      <c r="S994" s="203"/>
      <c r="T994" s="203"/>
      <c r="U994" s="203"/>
      <c r="V994" s="203"/>
      <c r="W994" s="203"/>
      <c r="X994" s="203"/>
      <c r="Y994" s="203"/>
      <c r="Z994" s="203"/>
    </row>
    <row r="995" spans="1:26">
      <c r="A995" s="203"/>
      <c r="B995" s="203"/>
      <c r="C995" s="203"/>
      <c r="D995" s="203"/>
      <c r="E995" s="203"/>
      <c r="F995" s="203"/>
      <c r="G995" s="203"/>
      <c r="H995" s="203"/>
      <c r="I995" s="203"/>
      <c r="J995" s="203"/>
      <c r="K995" s="203"/>
      <c r="L995" s="203"/>
      <c r="M995" s="203"/>
      <c r="N995" s="203"/>
      <c r="O995" s="203"/>
      <c r="P995" s="203"/>
      <c r="Q995" s="203"/>
      <c r="R995" s="203"/>
      <c r="S995" s="203"/>
      <c r="T995" s="203"/>
      <c r="U995" s="203"/>
      <c r="V995" s="203"/>
      <c r="W995" s="203"/>
      <c r="X995" s="203"/>
      <c r="Y995" s="203"/>
      <c r="Z995" s="203"/>
    </row>
    <row r="996" spans="1:26">
      <c r="A996" s="203"/>
      <c r="B996" s="203"/>
      <c r="C996" s="203"/>
      <c r="D996" s="203"/>
      <c r="E996" s="203"/>
      <c r="F996" s="203"/>
      <c r="G996" s="203"/>
      <c r="H996" s="203"/>
      <c r="I996" s="203"/>
      <c r="J996" s="203"/>
      <c r="K996" s="203"/>
      <c r="L996" s="203"/>
      <c r="M996" s="203"/>
      <c r="N996" s="203"/>
      <c r="O996" s="203"/>
      <c r="P996" s="203"/>
      <c r="Q996" s="203"/>
      <c r="R996" s="203"/>
      <c r="S996" s="203"/>
      <c r="T996" s="203"/>
      <c r="U996" s="203"/>
      <c r="V996" s="203"/>
      <c r="W996" s="203"/>
      <c r="X996" s="203"/>
      <c r="Y996" s="203"/>
      <c r="Z996" s="203"/>
    </row>
    <row r="997" spans="1:26">
      <c r="A997" s="203"/>
      <c r="B997" s="203"/>
      <c r="C997" s="203"/>
      <c r="D997" s="203"/>
      <c r="E997" s="203"/>
      <c r="F997" s="203"/>
      <c r="G997" s="203"/>
      <c r="H997" s="203"/>
      <c r="I997" s="203"/>
      <c r="J997" s="203"/>
      <c r="K997" s="203"/>
      <c r="L997" s="203"/>
      <c r="M997" s="203"/>
      <c r="N997" s="203"/>
      <c r="O997" s="203"/>
      <c r="P997" s="203"/>
      <c r="Q997" s="203"/>
      <c r="R997" s="203"/>
      <c r="S997" s="203"/>
      <c r="T997" s="203"/>
      <c r="U997" s="203"/>
      <c r="V997" s="203"/>
      <c r="W997" s="203"/>
      <c r="X997" s="203"/>
      <c r="Y997" s="203"/>
      <c r="Z997" s="203"/>
    </row>
    <row r="998" spans="1:26">
      <c r="A998" s="203"/>
      <c r="B998" s="203"/>
      <c r="C998" s="203"/>
      <c r="D998" s="203"/>
      <c r="E998" s="203"/>
      <c r="F998" s="203"/>
      <c r="G998" s="203"/>
      <c r="H998" s="203"/>
      <c r="I998" s="203"/>
      <c r="J998" s="203"/>
      <c r="K998" s="203"/>
      <c r="L998" s="203"/>
      <c r="M998" s="203"/>
      <c r="N998" s="203"/>
      <c r="O998" s="203"/>
      <c r="P998" s="203"/>
      <c r="Q998" s="203"/>
      <c r="R998" s="203"/>
      <c r="S998" s="203"/>
      <c r="T998" s="203"/>
      <c r="U998" s="203"/>
      <c r="V998" s="203"/>
      <c r="W998" s="203"/>
      <c r="X998" s="203"/>
      <c r="Y998" s="203"/>
      <c r="Z998" s="203"/>
    </row>
    <row r="999" spans="1:26">
      <c r="A999" s="203"/>
      <c r="B999" s="203"/>
      <c r="C999" s="203"/>
      <c r="D999" s="203"/>
      <c r="E999" s="203"/>
      <c r="F999" s="203"/>
      <c r="G999" s="203"/>
      <c r="H999" s="203"/>
      <c r="I999" s="203"/>
      <c r="J999" s="203"/>
      <c r="K999" s="203"/>
      <c r="L999" s="203"/>
      <c r="M999" s="203"/>
      <c r="N999" s="203"/>
      <c r="O999" s="203"/>
      <c r="P999" s="203"/>
      <c r="Q999" s="203"/>
      <c r="R999" s="203"/>
      <c r="S999" s="203"/>
      <c r="T999" s="203"/>
      <c r="U999" s="203"/>
      <c r="V999" s="203"/>
      <c r="W999" s="203"/>
      <c r="X999" s="203"/>
      <c r="Y999" s="203"/>
      <c r="Z999" s="203"/>
    </row>
    <row r="1000" spans="1:26">
      <c r="A1000" s="203"/>
      <c r="B1000" s="203"/>
      <c r="C1000" s="203"/>
      <c r="D1000" s="203"/>
      <c r="E1000" s="203"/>
      <c r="F1000" s="203"/>
      <c r="G1000" s="203"/>
      <c r="H1000" s="203"/>
      <c r="I1000" s="203"/>
      <c r="J1000" s="203"/>
      <c r="K1000" s="203"/>
      <c r="L1000" s="203"/>
      <c r="M1000" s="203"/>
      <c r="N1000" s="203"/>
      <c r="O1000" s="203"/>
      <c r="P1000" s="203"/>
      <c r="Q1000" s="203"/>
      <c r="R1000" s="203"/>
      <c r="S1000" s="203"/>
      <c r="T1000" s="203"/>
      <c r="U1000" s="203"/>
      <c r="V1000" s="203"/>
      <c r="W1000" s="203"/>
      <c r="X1000" s="203"/>
      <c r="Y1000" s="203"/>
      <c r="Z1000" s="203"/>
    </row>
  </sheetData>
  <sheetProtection algorithmName="SHA-512" hashValue="/TKi8sGE2zJ0gv0ptm59faUFs9U8dsNTdJrGVljJPvoe+pcbMITRqTSeiSZ9lodxbyv7QaRTiybQEpCLbksJgg==" saltValue="5vP+k3qlNWaBxgf4yY+bYQ==" spinCount="100000" sheet="1" objects="1" scenarios="1"/>
  <pageMargins left="0.7" right="0.7" top="0.75" bottom="0.75" header="0" footer="0"/>
  <pageSetup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AB1000"/>
  <sheetViews>
    <sheetView workbookViewId="0">
      <selection activeCell="A3" sqref="A1:XFD1048576"/>
    </sheetView>
  </sheetViews>
  <sheetFormatPr defaultColWidth="14.42578125" defaultRowHeight="15" customHeight="1"/>
  <cols>
    <col min="1" max="1" width="2.28515625" customWidth="1"/>
    <col min="2" max="2" width="1.85546875" hidden="1" customWidth="1"/>
    <col min="3" max="3" width="15.42578125" hidden="1" customWidth="1"/>
    <col min="4" max="4" width="10.5703125" hidden="1" customWidth="1"/>
    <col min="5" max="5" width="0.7109375" hidden="1" customWidth="1"/>
    <col min="6" max="6" width="77.28515625" hidden="1" customWidth="1"/>
    <col min="7" max="7" width="43.28515625" hidden="1" customWidth="1"/>
    <col min="8" max="8" width="20.140625" hidden="1" customWidth="1"/>
    <col min="9" max="9" width="21" hidden="1" customWidth="1"/>
    <col min="10" max="10" width="25.7109375" hidden="1" customWidth="1"/>
    <col min="11" max="11" width="3.42578125" hidden="1" customWidth="1"/>
    <col min="12" max="12" width="3" hidden="1" customWidth="1"/>
    <col min="13" max="13" width="168.140625" hidden="1" customWidth="1"/>
    <col min="14" max="14" width="8.42578125" hidden="1" customWidth="1"/>
    <col min="15" max="16" width="5.7109375" hidden="1" customWidth="1"/>
    <col min="17" max="18" width="4.7109375" hidden="1" customWidth="1"/>
    <col min="19" max="19" width="47.7109375" hidden="1" customWidth="1"/>
    <col min="20" max="20" width="60.7109375" hidden="1" customWidth="1"/>
    <col min="21" max="21" width="29.42578125" hidden="1" customWidth="1"/>
    <col min="22" max="22" width="3" hidden="1" customWidth="1"/>
    <col min="23" max="23" width="4.42578125" hidden="1" customWidth="1"/>
    <col min="24" max="27" width="52.85546875" hidden="1" customWidth="1"/>
    <col min="28" max="28" width="13.7109375" hidden="1" customWidth="1"/>
    <col min="29" max="75" width="0" hidden="1" customWidth="1"/>
  </cols>
  <sheetData>
    <row r="1" spans="1:28">
      <c r="A1" s="1"/>
      <c r="B1" s="1"/>
      <c r="C1" s="31"/>
      <c r="D1" s="2"/>
      <c r="E1" s="1"/>
      <c r="F1" s="3"/>
      <c r="G1" s="32"/>
      <c r="H1" s="27"/>
      <c r="I1" s="27"/>
      <c r="J1" s="27"/>
      <c r="K1" s="1"/>
      <c r="L1" s="1"/>
      <c r="M1" s="1"/>
      <c r="N1" s="1"/>
      <c r="O1" s="33"/>
      <c r="P1" s="33"/>
      <c r="Q1" s="1"/>
      <c r="R1" s="1"/>
      <c r="S1" s="1"/>
      <c r="T1" s="1"/>
      <c r="U1" s="1"/>
      <c r="V1" s="34"/>
      <c r="W1" s="4"/>
      <c r="X1" s="4"/>
      <c r="Y1" s="4"/>
      <c r="Z1" s="4"/>
      <c r="AA1" s="4"/>
      <c r="AB1" s="5"/>
    </row>
    <row r="2" spans="1:28" ht="39.75" customHeight="1">
      <c r="A2" s="35"/>
      <c r="B2" s="36"/>
      <c r="C2" s="37" t="s">
        <v>428</v>
      </c>
      <c r="D2" s="36"/>
      <c r="E2" s="36"/>
      <c r="F2" s="38" t="s">
        <v>429</v>
      </c>
      <c r="G2" s="15"/>
      <c r="H2" s="15"/>
      <c r="I2" s="36"/>
      <c r="J2" s="39" t="s">
        <v>430</v>
      </c>
      <c r="K2" s="36"/>
      <c r="L2" s="35"/>
      <c r="M2" s="35"/>
      <c r="N2" s="35"/>
      <c r="O2" s="40"/>
      <c r="P2" s="40"/>
      <c r="Q2" s="35"/>
      <c r="R2" s="35"/>
      <c r="S2" s="35"/>
      <c r="T2" s="35"/>
      <c r="U2" s="35"/>
      <c r="V2" s="41"/>
      <c r="W2" s="42" t="s">
        <v>3</v>
      </c>
      <c r="X2" s="43"/>
      <c r="Y2" s="43"/>
      <c r="Z2" s="43"/>
      <c r="AA2" s="43"/>
      <c r="AB2" s="43"/>
    </row>
    <row r="3" spans="1:28" ht="21.75" customHeight="1">
      <c r="A3" s="6"/>
      <c r="B3" s="7"/>
      <c r="C3" s="8"/>
      <c r="D3" s="37"/>
      <c r="E3" s="37"/>
      <c r="F3" s="44" t="s">
        <v>431</v>
      </c>
      <c r="G3" s="15"/>
      <c r="H3" s="7"/>
      <c r="I3" s="7"/>
      <c r="J3" s="45" t="s">
        <v>432</v>
      </c>
      <c r="K3" s="7"/>
      <c r="L3" s="6"/>
      <c r="M3" s="6"/>
      <c r="N3" s="6"/>
      <c r="O3" s="46"/>
      <c r="P3" s="46"/>
      <c r="Q3" s="6"/>
      <c r="R3" s="6"/>
      <c r="S3" s="6"/>
      <c r="T3" s="6"/>
      <c r="U3" s="6"/>
      <c r="V3" s="47"/>
      <c r="W3" s="9"/>
      <c r="X3" s="9"/>
      <c r="Y3" s="9"/>
      <c r="Z3" s="9"/>
      <c r="AA3" s="9"/>
      <c r="AB3" s="9"/>
    </row>
    <row r="4" spans="1:28" ht="21.75" customHeight="1">
      <c r="A4" s="6"/>
      <c r="B4" s="7"/>
      <c r="C4" s="48"/>
      <c r="D4" s="37"/>
      <c r="E4" s="37"/>
      <c r="F4" s="49" t="s">
        <v>433</v>
      </c>
      <c r="G4" s="24">
        <f>PROFILE!G27</f>
        <v>0</v>
      </c>
      <c r="H4" s="50"/>
      <c r="I4" s="50"/>
      <c r="J4" s="51" t="s">
        <v>434</v>
      </c>
      <c r="K4" s="7"/>
      <c r="L4" s="6"/>
      <c r="M4" s="6"/>
      <c r="N4" s="6"/>
      <c r="O4" s="46"/>
      <c r="P4" s="46"/>
      <c r="Q4" s="6"/>
      <c r="R4" s="6"/>
      <c r="S4" s="6"/>
      <c r="T4" s="6"/>
      <c r="U4" s="6"/>
      <c r="V4" s="47"/>
      <c r="W4" s="9"/>
      <c r="X4" s="9"/>
      <c r="Y4" s="9"/>
      <c r="Z4" s="9"/>
      <c r="AA4" s="9"/>
      <c r="AB4" s="9"/>
    </row>
    <row r="5" spans="1:28" ht="21.75" customHeight="1">
      <c r="A5" s="6"/>
      <c r="B5" s="7"/>
      <c r="C5" s="48"/>
      <c r="D5" s="37"/>
      <c r="E5" s="37"/>
      <c r="F5" s="49" t="s">
        <v>435</v>
      </c>
      <c r="G5" s="52">
        <f>PROFILE!I47</f>
        <v>0</v>
      </c>
      <c r="H5" s="7"/>
      <c r="I5" s="7"/>
      <c r="J5" s="53" t="s">
        <v>436</v>
      </c>
      <c r="K5" s="7"/>
      <c r="L5" s="6"/>
      <c r="M5" s="6"/>
      <c r="N5" s="6"/>
      <c r="O5" s="46"/>
      <c r="P5" s="46"/>
      <c r="Q5" s="6"/>
      <c r="R5" s="6"/>
      <c r="S5" s="6"/>
      <c r="T5" s="6"/>
      <c r="U5" s="6"/>
      <c r="V5" s="47"/>
      <c r="W5" s="9"/>
      <c r="X5" s="9"/>
      <c r="Y5" s="9"/>
      <c r="Z5" s="9"/>
      <c r="AA5" s="9"/>
      <c r="AB5" s="9"/>
    </row>
    <row r="6" spans="1:28" ht="21.75" customHeight="1">
      <c r="A6" s="6"/>
      <c r="B6" s="7"/>
      <c r="C6" s="37"/>
      <c r="D6" s="37"/>
      <c r="E6" s="37"/>
      <c r="F6" s="49" t="s">
        <v>437</v>
      </c>
      <c r="G6" s="54" t="s">
        <v>438</v>
      </c>
      <c r="H6" s="7"/>
      <c r="I6" s="7"/>
      <c r="J6" s="55" t="s">
        <v>439</v>
      </c>
      <c r="K6" s="7"/>
      <c r="L6" s="6"/>
      <c r="M6" s="6"/>
      <c r="N6" s="6"/>
      <c r="O6" s="46"/>
      <c r="P6" s="46"/>
      <c r="Q6" s="6"/>
      <c r="R6" s="6"/>
      <c r="S6" s="6"/>
      <c r="T6" s="6"/>
      <c r="U6" s="6"/>
      <c r="V6" s="47"/>
      <c r="W6" s="56"/>
      <c r="X6" s="7"/>
      <c r="Y6" s="7"/>
      <c r="Z6" s="7"/>
      <c r="AA6" s="7"/>
      <c r="AB6" s="7"/>
    </row>
    <row r="7" spans="1:28" ht="21.75" customHeight="1">
      <c r="A7" s="6"/>
      <c r="B7" s="7"/>
      <c r="C7" s="37"/>
      <c r="D7" s="37"/>
      <c r="E7" s="37"/>
      <c r="F7" s="49" t="s">
        <v>440</v>
      </c>
      <c r="G7" s="57" t="str">
        <f>G20</f>
        <v>HIGH</v>
      </c>
      <c r="H7" s="7"/>
      <c r="I7" s="7"/>
      <c r="J7" s="9"/>
      <c r="K7" s="7"/>
      <c r="L7" s="6"/>
      <c r="M7" s="6"/>
      <c r="N7" s="6"/>
      <c r="O7" s="46"/>
      <c r="P7" s="46"/>
      <c r="Q7" s="6"/>
      <c r="R7" s="6"/>
      <c r="S7" s="6"/>
      <c r="T7" s="6"/>
      <c r="U7" s="6"/>
      <c r="V7" s="47"/>
      <c r="W7" s="56"/>
      <c r="X7" s="7"/>
      <c r="Y7" s="7"/>
      <c r="Z7" s="7"/>
      <c r="AA7" s="7"/>
      <c r="AB7" s="7"/>
    </row>
    <row r="8" spans="1:28" ht="21.75" customHeight="1">
      <c r="A8" s="6"/>
      <c r="B8" s="7"/>
      <c r="C8" s="56"/>
      <c r="D8" s="9"/>
      <c r="E8" s="7"/>
      <c r="F8" s="10"/>
      <c r="G8" s="58"/>
      <c r="H8" s="9"/>
      <c r="I8" s="9"/>
      <c r="J8" s="58"/>
      <c r="K8" s="7"/>
      <c r="L8" s="6"/>
      <c r="M8" s="6"/>
      <c r="N8" s="6"/>
      <c r="O8" s="46"/>
      <c r="P8" s="46"/>
      <c r="Q8" s="6"/>
      <c r="R8" s="6"/>
      <c r="S8" s="6"/>
      <c r="T8" s="6"/>
      <c r="U8" s="6"/>
      <c r="V8" s="47"/>
      <c r="W8" s="59"/>
      <c r="X8" s="59"/>
      <c r="Y8" s="59"/>
      <c r="Z8" s="59"/>
      <c r="AA8" s="59"/>
      <c r="AB8" s="59"/>
    </row>
    <row r="9" spans="1:28" ht="53.25" customHeight="1">
      <c r="A9" s="6"/>
      <c r="B9" s="7"/>
      <c r="C9" s="60" t="s">
        <v>441</v>
      </c>
      <c r="D9" s="9"/>
      <c r="E9" s="7"/>
      <c r="F9" s="61" t="s">
        <v>442</v>
      </c>
      <c r="G9" s="14" t="s">
        <v>443</v>
      </c>
      <c r="H9" s="14" t="s">
        <v>444</v>
      </c>
      <c r="I9" s="62" t="s">
        <v>445</v>
      </c>
      <c r="J9" s="63" t="s">
        <v>446</v>
      </c>
      <c r="K9" s="10"/>
      <c r="L9" s="6"/>
      <c r="M9" s="6"/>
      <c r="N9" s="6"/>
      <c r="O9" s="46">
        <f t="shared" ref="O9:O19" si="0">I10</f>
        <v>0</v>
      </c>
      <c r="P9" s="46"/>
      <c r="Q9" s="64">
        <f t="shared" ref="Q9:Q18" si="1">J10</f>
        <v>0</v>
      </c>
      <c r="R9" s="65"/>
      <c r="S9" s="6"/>
      <c r="T9" s="6"/>
      <c r="U9" s="6"/>
      <c r="V9" s="47"/>
      <c r="W9" s="59"/>
      <c r="X9" s="59"/>
      <c r="Y9" s="59"/>
      <c r="Z9" s="59"/>
      <c r="AA9" s="59"/>
      <c r="AB9" s="59"/>
    </row>
    <row r="10" spans="1:28" ht="20.25" customHeight="1">
      <c r="A10" s="6"/>
      <c r="B10" s="7"/>
      <c r="C10" s="66" t="s">
        <v>447</v>
      </c>
      <c r="D10" s="9"/>
      <c r="E10" s="7"/>
      <c r="F10" s="67" t="s">
        <v>447</v>
      </c>
      <c r="G10" s="68" t="str">
        <f t="shared" ref="G10:G20" si="2">IF(H10&lt;1.5,"LOW",IF(H10&lt;2.5,"LOW - MEDIUM",IF(H10&lt;3.5,"MEDIUM - HIGH",IF(H10&gt;=3.5,"HIGH"))))</f>
        <v>HIGH</v>
      </c>
      <c r="H10" s="69">
        <f t="shared" ref="H10:H19" si="3">SUMIF($C$25:$C$99,$C10,$H$25:$H$99) / COUNTIF($C$25:$C$99,$C10)</f>
        <v>4</v>
      </c>
      <c r="I10" s="70">
        <f t="shared" ref="I10:I20" si="4">(4-H10)/3</f>
        <v>0</v>
      </c>
      <c r="J10" s="71">
        <f t="shared" ref="J10:J19" si="5">I10</f>
        <v>0</v>
      </c>
      <c r="K10" s="7"/>
      <c r="L10" s="6"/>
      <c r="M10" s="6"/>
      <c r="N10" s="6"/>
      <c r="O10" s="46">
        <f t="shared" si="0"/>
        <v>0</v>
      </c>
      <c r="P10" s="46"/>
      <c r="Q10" s="64">
        <f t="shared" si="1"/>
        <v>0</v>
      </c>
      <c r="R10" s="33"/>
      <c r="S10" s="6"/>
      <c r="T10" s="6"/>
      <c r="U10" s="6"/>
      <c r="V10" s="47"/>
      <c r="W10" s="59"/>
      <c r="X10" s="59"/>
      <c r="Y10" s="59"/>
      <c r="Z10" s="59"/>
      <c r="AA10" s="59"/>
      <c r="AB10" s="59"/>
    </row>
    <row r="11" spans="1:28" ht="20.25" customHeight="1">
      <c r="A11" s="6"/>
      <c r="B11" s="7"/>
      <c r="C11" s="66" t="s">
        <v>448</v>
      </c>
      <c r="D11" s="9"/>
      <c r="E11" s="7"/>
      <c r="F11" s="67" t="s">
        <v>449</v>
      </c>
      <c r="G11" s="68" t="str">
        <f t="shared" si="2"/>
        <v>HIGH</v>
      </c>
      <c r="H11" s="69">
        <f t="shared" si="3"/>
        <v>4</v>
      </c>
      <c r="I11" s="70">
        <f t="shared" si="4"/>
        <v>0</v>
      </c>
      <c r="J11" s="71">
        <f t="shared" si="5"/>
        <v>0</v>
      </c>
      <c r="K11" s="7"/>
      <c r="L11" s="6"/>
      <c r="M11" s="6"/>
      <c r="N11" s="6"/>
      <c r="O11" s="46">
        <f t="shared" si="0"/>
        <v>0</v>
      </c>
      <c r="P11" s="46"/>
      <c r="Q11" s="64">
        <f t="shared" si="1"/>
        <v>0</v>
      </c>
      <c r="R11" s="72"/>
      <c r="S11" s="6"/>
      <c r="T11" s="6"/>
      <c r="U11" s="6"/>
      <c r="V11" s="47"/>
      <c r="W11" s="59"/>
      <c r="X11" s="59"/>
      <c r="Y11" s="59"/>
      <c r="Z11" s="59"/>
      <c r="AA11" s="59"/>
      <c r="AB11" s="59"/>
    </row>
    <row r="12" spans="1:28" ht="20.25" customHeight="1">
      <c r="A12" s="6"/>
      <c r="B12" s="7"/>
      <c r="C12" s="66" t="s">
        <v>450</v>
      </c>
      <c r="D12" s="9"/>
      <c r="E12" s="7"/>
      <c r="F12" s="67" t="s">
        <v>451</v>
      </c>
      <c r="G12" s="68" t="str">
        <f t="shared" si="2"/>
        <v>HIGH</v>
      </c>
      <c r="H12" s="69">
        <f t="shared" si="3"/>
        <v>4</v>
      </c>
      <c r="I12" s="70">
        <f t="shared" si="4"/>
        <v>0</v>
      </c>
      <c r="J12" s="71">
        <f t="shared" si="5"/>
        <v>0</v>
      </c>
      <c r="K12" s="7"/>
      <c r="L12" s="6"/>
      <c r="M12" s="6"/>
      <c r="N12" s="6"/>
      <c r="O12" s="46">
        <f t="shared" si="0"/>
        <v>0</v>
      </c>
      <c r="P12" s="46"/>
      <c r="Q12" s="64">
        <f t="shared" si="1"/>
        <v>0</v>
      </c>
      <c r="R12" s="46"/>
      <c r="S12" s="6"/>
      <c r="T12" s="6"/>
      <c r="U12" s="6"/>
      <c r="V12" s="47"/>
      <c r="W12" s="59"/>
      <c r="X12" s="59"/>
      <c r="Y12" s="59"/>
      <c r="Z12" s="59"/>
      <c r="AA12" s="59"/>
      <c r="AB12" s="59"/>
    </row>
    <row r="13" spans="1:28" ht="20.25" customHeight="1">
      <c r="A13" s="6"/>
      <c r="B13" s="7"/>
      <c r="C13" s="66" t="s">
        <v>452</v>
      </c>
      <c r="D13" s="9"/>
      <c r="E13" s="7"/>
      <c r="F13" s="67" t="s">
        <v>40</v>
      </c>
      <c r="G13" s="68" t="str">
        <f t="shared" si="2"/>
        <v>HIGH</v>
      </c>
      <c r="H13" s="69">
        <f t="shared" si="3"/>
        <v>4</v>
      </c>
      <c r="I13" s="70">
        <f t="shared" si="4"/>
        <v>0</v>
      </c>
      <c r="J13" s="71">
        <f t="shared" si="5"/>
        <v>0</v>
      </c>
      <c r="K13" s="7"/>
      <c r="L13" s="6"/>
      <c r="M13" s="6"/>
      <c r="N13" s="6"/>
      <c r="O13" s="46">
        <f t="shared" si="0"/>
        <v>0</v>
      </c>
      <c r="P13" s="46"/>
      <c r="Q13" s="64">
        <f t="shared" si="1"/>
        <v>0</v>
      </c>
      <c r="R13" s="46"/>
      <c r="S13" s="6"/>
      <c r="T13" s="6"/>
      <c r="U13" s="6"/>
      <c r="V13" s="47"/>
      <c r="W13" s="59"/>
      <c r="X13" s="59"/>
      <c r="Y13" s="59"/>
      <c r="Z13" s="59"/>
      <c r="AA13" s="59"/>
      <c r="AB13" s="59"/>
    </row>
    <row r="14" spans="1:28" ht="20.25" customHeight="1">
      <c r="A14" s="6"/>
      <c r="B14" s="7"/>
      <c r="C14" s="66" t="s">
        <v>453</v>
      </c>
      <c r="D14" s="9"/>
      <c r="E14" s="7"/>
      <c r="F14" s="67" t="s">
        <v>61</v>
      </c>
      <c r="G14" s="68" t="str">
        <f t="shared" si="2"/>
        <v>HIGH</v>
      </c>
      <c r="H14" s="69">
        <f t="shared" si="3"/>
        <v>4</v>
      </c>
      <c r="I14" s="70">
        <f t="shared" si="4"/>
        <v>0</v>
      </c>
      <c r="J14" s="71">
        <f t="shared" si="5"/>
        <v>0</v>
      </c>
      <c r="K14" s="7"/>
      <c r="L14" s="6"/>
      <c r="M14" s="6"/>
      <c r="N14" s="6"/>
      <c r="O14" s="46">
        <f t="shared" si="0"/>
        <v>0</v>
      </c>
      <c r="P14" s="46"/>
      <c r="Q14" s="64">
        <f t="shared" si="1"/>
        <v>0</v>
      </c>
      <c r="R14" s="46"/>
      <c r="S14" s="6"/>
      <c r="T14" s="6"/>
      <c r="U14" s="6"/>
      <c r="V14" s="47"/>
      <c r="W14" s="59"/>
      <c r="X14" s="59"/>
      <c r="Y14" s="59"/>
      <c r="Z14" s="59"/>
      <c r="AA14" s="59"/>
      <c r="AB14" s="59"/>
    </row>
    <row r="15" spans="1:28" ht="20.25" customHeight="1">
      <c r="A15" s="6"/>
      <c r="B15" s="7"/>
      <c r="C15" s="66" t="s">
        <v>454</v>
      </c>
      <c r="D15" s="9"/>
      <c r="E15" s="7"/>
      <c r="F15" s="67" t="s">
        <v>66</v>
      </c>
      <c r="G15" s="68" t="str">
        <f t="shared" si="2"/>
        <v>HIGH</v>
      </c>
      <c r="H15" s="69">
        <f t="shared" si="3"/>
        <v>4</v>
      </c>
      <c r="I15" s="70">
        <f t="shared" si="4"/>
        <v>0</v>
      </c>
      <c r="J15" s="71">
        <f t="shared" si="5"/>
        <v>0</v>
      </c>
      <c r="K15" s="7"/>
      <c r="L15" s="6"/>
      <c r="M15" s="6"/>
      <c r="N15" s="6"/>
      <c r="O15" s="46">
        <f t="shared" si="0"/>
        <v>0</v>
      </c>
      <c r="P15" s="46"/>
      <c r="Q15" s="64">
        <f t="shared" si="1"/>
        <v>0</v>
      </c>
      <c r="R15" s="46"/>
      <c r="S15" s="6"/>
      <c r="T15" s="6"/>
      <c r="U15" s="6"/>
      <c r="V15" s="47"/>
      <c r="W15" s="59"/>
      <c r="X15" s="59"/>
      <c r="Y15" s="59"/>
      <c r="Z15" s="59"/>
      <c r="AA15" s="59"/>
      <c r="AB15" s="59"/>
    </row>
    <row r="16" spans="1:28" ht="20.25" customHeight="1">
      <c r="A16" s="6"/>
      <c r="B16" s="7"/>
      <c r="C16" s="66" t="s">
        <v>455</v>
      </c>
      <c r="D16" s="9"/>
      <c r="E16" s="7"/>
      <c r="F16" s="67" t="s">
        <v>71</v>
      </c>
      <c r="G16" s="68" t="str">
        <f t="shared" si="2"/>
        <v>HIGH</v>
      </c>
      <c r="H16" s="69">
        <f t="shared" si="3"/>
        <v>4</v>
      </c>
      <c r="I16" s="70">
        <f t="shared" si="4"/>
        <v>0</v>
      </c>
      <c r="J16" s="71">
        <f t="shared" si="5"/>
        <v>0</v>
      </c>
      <c r="K16" s="7"/>
      <c r="L16" s="6"/>
      <c r="M16" s="6"/>
      <c r="N16" s="6"/>
      <c r="O16" s="46">
        <f t="shared" si="0"/>
        <v>0</v>
      </c>
      <c r="P16" s="46"/>
      <c r="Q16" s="64">
        <f t="shared" si="1"/>
        <v>0</v>
      </c>
      <c r="R16" s="46"/>
      <c r="S16" s="6"/>
      <c r="T16" s="6"/>
      <c r="U16" s="6"/>
      <c r="V16" s="47"/>
      <c r="W16" s="59"/>
      <c r="X16" s="59"/>
      <c r="Y16" s="59"/>
      <c r="Z16" s="59"/>
      <c r="AA16" s="59"/>
      <c r="AB16" s="59"/>
    </row>
    <row r="17" spans="1:28" ht="20.25" customHeight="1">
      <c r="A17" s="6"/>
      <c r="B17" s="7"/>
      <c r="C17" s="66" t="s">
        <v>456</v>
      </c>
      <c r="D17" s="9"/>
      <c r="E17" s="7"/>
      <c r="F17" s="67" t="s">
        <v>83</v>
      </c>
      <c r="G17" s="68" t="str">
        <f t="shared" si="2"/>
        <v>HIGH</v>
      </c>
      <c r="H17" s="69">
        <f t="shared" si="3"/>
        <v>4</v>
      </c>
      <c r="I17" s="70">
        <f t="shared" si="4"/>
        <v>0</v>
      </c>
      <c r="J17" s="71">
        <f t="shared" si="5"/>
        <v>0</v>
      </c>
      <c r="K17" s="7"/>
      <c r="L17" s="6"/>
      <c r="M17" s="6"/>
      <c r="N17" s="6"/>
      <c r="O17" s="46">
        <f t="shared" si="0"/>
        <v>0</v>
      </c>
      <c r="P17" s="46"/>
      <c r="Q17" s="64">
        <f t="shared" si="1"/>
        <v>0</v>
      </c>
      <c r="R17" s="46"/>
      <c r="S17" s="6"/>
      <c r="T17" s="6"/>
      <c r="U17" s="6"/>
      <c r="V17" s="47"/>
      <c r="W17" s="59"/>
      <c r="X17" s="59"/>
      <c r="Y17" s="59"/>
      <c r="Z17" s="59"/>
      <c r="AA17" s="59"/>
      <c r="AB17" s="59"/>
    </row>
    <row r="18" spans="1:28" ht="20.25" customHeight="1">
      <c r="A18" s="6"/>
      <c r="B18" s="7"/>
      <c r="C18" s="66" t="s">
        <v>457</v>
      </c>
      <c r="D18" s="9"/>
      <c r="E18" s="7"/>
      <c r="F18" s="67" t="s">
        <v>93</v>
      </c>
      <c r="G18" s="68" t="str">
        <f t="shared" si="2"/>
        <v>HIGH</v>
      </c>
      <c r="H18" s="69">
        <f t="shared" si="3"/>
        <v>4</v>
      </c>
      <c r="I18" s="70">
        <f t="shared" si="4"/>
        <v>0</v>
      </c>
      <c r="J18" s="71">
        <f t="shared" si="5"/>
        <v>0</v>
      </c>
      <c r="K18" s="7"/>
      <c r="L18" s="6"/>
      <c r="M18" s="6" t="str">
        <f>"Average risk level - equal weighting by question: "&amp;AVERAGE(H25:H99)</f>
        <v>Average risk level - equal weighting by question: 4</v>
      </c>
      <c r="N18" s="6"/>
      <c r="O18" s="46">
        <f t="shared" si="0"/>
        <v>0</v>
      </c>
      <c r="P18" s="46"/>
      <c r="Q18" s="64">
        <f t="shared" si="1"/>
        <v>0</v>
      </c>
      <c r="R18" s="46"/>
      <c r="S18" s="6"/>
      <c r="T18" s="6"/>
      <c r="U18" s="6"/>
      <c r="V18" s="47"/>
      <c r="W18" s="59"/>
      <c r="X18" s="59"/>
      <c r="Y18" s="59"/>
      <c r="Z18" s="59"/>
      <c r="AA18" s="59"/>
      <c r="AB18" s="59"/>
    </row>
    <row r="19" spans="1:28" ht="20.25" customHeight="1">
      <c r="A19" s="6"/>
      <c r="B19" s="7"/>
      <c r="C19" s="73" t="s">
        <v>99</v>
      </c>
      <c r="D19" s="9"/>
      <c r="E19" s="7"/>
      <c r="F19" s="74" t="s">
        <v>458</v>
      </c>
      <c r="G19" s="75" t="str">
        <f t="shared" si="2"/>
        <v>HIGH</v>
      </c>
      <c r="H19" s="76">
        <f t="shared" si="3"/>
        <v>4</v>
      </c>
      <c r="I19" s="77">
        <f t="shared" si="4"/>
        <v>0</v>
      </c>
      <c r="J19" s="78">
        <f t="shared" si="5"/>
        <v>0</v>
      </c>
      <c r="K19" s="7"/>
      <c r="L19" s="6"/>
      <c r="M19" s="6" t="str">
        <f>"Average risk level - equal weighting by section: "&amp;AVERAGE(H10:H19)</f>
        <v>Average risk level - equal weighting by section: 4</v>
      </c>
      <c r="N19" s="6"/>
      <c r="O19" s="46">
        <f t="shared" si="0"/>
        <v>0</v>
      </c>
      <c r="P19" s="46">
        <f t="shared" ref="P19:Q19" si="6">I20</f>
        <v>0</v>
      </c>
      <c r="Q19" s="64">
        <f t="shared" si="6"/>
        <v>0</v>
      </c>
      <c r="R19" s="64">
        <f>J20</f>
        <v>0</v>
      </c>
      <c r="S19" s="6"/>
      <c r="T19" s="6"/>
      <c r="U19" s="6"/>
      <c r="V19" s="47"/>
      <c r="W19" s="59"/>
      <c r="X19" s="59"/>
      <c r="Y19" s="59"/>
      <c r="Z19" s="59"/>
      <c r="AA19" s="59"/>
      <c r="AB19" s="59"/>
    </row>
    <row r="20" spans="1:28" ht="20.25" customHeight="1">
      <c r="A20" s="6"/>
      <c r="B20" s="7"/>
      <c r="C20" s="56"/>
      <c r="D20" s="9"/>
      <c r="E20" s="7"/>
      <c r="F20" s="79" t="s">
        <v>459</v>
      </c>
      <c r="G20" s="80" t="str">
        <f t="shared" si="2"/>
        <v>HIGH</v>
      </c>
      <c r="H20" s="81">
        <f>AVERAGE(H25:H99)</f>
        <v>4</v>
      </c>
      <c r="I20" s="82">
        <f t="shared" si="4"/>
        <v>0</v>
      </c>
      <c r="J20" s="83">
        <f>SUM(J10:J19)</f>
        <v>0</v>
      </c>
      <c r="K20" s="84"/>
      <c r="L20" s="6"/>
      <c r="M20" s="6"/>
      <c r="N20" s="6"/>
      <c r="O20" s="46"/>
      <c r="P20" s="46"/>
      <c r="Q20" s="6"/>
      <c r="R20" s="6"/>
      <c r="S20" s="6"/>
      <c r="T20" s="6"/>
      <c r="U20" s="6"/>
      <c r="V20" s="47"/>
      <c r="W20" s="8"/>
      <c r="X20" s="8"/>
      <c r="Y20" s="59"/>
      <c r="Z20" s="59"/>
      <c r="AA20" s="59"/>
      <c r="AB20" s="59"/>
    </row>
    <row r="21" spans="1:28" ht="15.75" customHeight="1">
      <c r="A21" s="26"/>
      <c r="B21" s="56"/>
      <c r="C21" s="85"/>
      <c r="D21" s="9"/>
      <c r="E21" s="56"/>
      <c r="F21" s="85"/>
      <c r="G21" s="58"/>
      <c r="H21" s="9"/>
      <c r="I21" s="9"/>
      <c r="J21" s="9"/>
      <c r="K21" s="7"/>
      <c r="L21" s="26"/>
      <c r="M21" s="11" t="s">
        <v>460</v>
      </c>
      <c r="N21" s="26"/>
      <c r="O21" s="86"/>
      <c r="P21" s="86"/>
      <c r="Q21" s="26"/>
      <c r="R21" s="6">
        <f>G21</f>
        <v>0</v>
      </c>
      <c r="S21" s="26"/>
      <c r="T21" s="26"/>
      <c r="U21" s="26"/>
      <c r="V21" s="87"/>
      <c r="W21" s="88"/>
      <c r="X21" s="88" t="s">
        <v>439</v>
      </c>
      <c r="Y21" s="88" t="s">
        <v>461</v>
      </c>
      <c r="Z21" s="88" t="s">
        <v>462</v>
      </c>
      <c r="AA21" s="88" t="s">
        <v>432</v>
      </c>
      <c r="AB21" s="89" t="s">
        <v>463</v>
      </c>
    </row>
    <row r="22" spans="1:28" ht="15.75" customHeight="1">
      <c r="A22" s="12"/>
      <c r="B22" s="13"/>
      <c r="C22" s="61" t="s">
        <v>442</v>
      </c>
      <c r="D22" s="14" t="s">
        <v>464</v>
      </c>
      <c r="E22" s="18"/>
      <c r="F22" s="14">
        <f>PROFILE!F21</f>
        <v>0</v>
      </c>
      <c r="G22" s="14" t="s">
        <v>465</v>
      </c>
      <c r="H22" s="14" t="s">
        <v>466</v>
      </c>
      <c r="I22" s="14" t="s">
        <v>467</v>
      </c>
      <c r="J22" s="14" t="s">
        <v>468</v>
      </c>
      <c r="K22" s="13"/>
      <c r="L22" s="12"/>
      <c r="M22" s="14" t="s">
        <v>469</v>
      </c>
      <c r="N22" s="12"/>
      <c r="O22" s="86"/>
      <c r="P22" s="86"/>
      <c r="Q22" s="12"/>
      <c r="R22" s="6"/>
      <c r="S22" s="12"/>
      <c r="T22" s="12"/>
      <c r="U22" s="12"/>
      <c r="V22" s="90"/>
      <c r="W22" s="91" t="s">
        <v>8</v>
      </c>
      <c r="X22" s="92">
        <v>1</v>
      </c>
      <c r="Y22" s="92">
        <v>2</v>
      </c>
      <c r="Z22" s="92">
        <v>3</v>
      </c>
      <c r="AA22" s="92">
        <v>4</v>
      </c>
      <c r="AB22" s="93">
        <v>4</v>
      </c>
    </row>
    <row r="23" spans="1:28" ht="32.25" customHeight="1">
      <c r="A23" s="1"/>
      <c r="B23" s="15"/>
      <c r="C23" s="94"/>
      <c r="D23" s="16">
        <f>HELP!A1</f>
        <v>0</v>
      </c>
      <c r="E23" s="17"/>
      <c r="F23" s="95" t="s">
        <v>470</v>
      </c>
      <c r="G23" s="96"/>
      <c r="H23" s="97"/>
      <c r="I23" s="97"/>
      <c r="J23" s="97"/>
      <c r="K23" s="15"/>
      <c r="L23" s="1"/>
      <c r="M23" s="95" t="s">
        <v>471</v>
      </c>
      <c r="N23" s="1"/>
      <c r="O23" s="86"/>
      <c r="P23" s="86"/>
      <c r="Q23" s="1"/>
      <c r="R23" s="1"/>
      <c r="S23" s="1"/>
      <c r="T23" s="1"/>
      <c r="U23" s="1"/>
      <c r="V23" s="34"/>
      <c r="W23" s="98"/>
      <c r="X23" s="99"/>
      <c r="Y23" s="99"/>
      <c r="Z23" s="99"/>
      <c r="AA23" s="100"/>
      <c r="AB23" s="101"/>
    </row>
    <row r="24" spans="1:28" ht="15.75" customHeight="1">
      <c r="A24" s="2"/>
      <c r="B24" s="9"/>
      <c r="C24" s="102"/>
      <c r="D24" s="14" t="s">
        <v>11</v>
      </c>
      <c r="E24" s="18"/>
      <c r="F24" s="14" t="str">
        <f>VLOOKUP($D24,QADATA!$D$8:$K$83,3,FALSE)</f>
        <v>POLICY</v>
      </c>
      <c r="G24" s="103"/>
      <c r="H24" s="104"/>
      <c r="I24" s="104"/>
      <c r="J24" s="104"/>
      <c r="K24" s="9"/>
      <c r="L24" s="2"/>
      <c r="M24" s="105"/>
      <c r="N24" s="2"/>
      <c r="O24" s="86"/>
      <c r="P24" s="86"/>
      <c r="Q24" s="2"/>
      <c r="R24" s="2"/>
      <c r="S24" s="2"/>
      <c r="T24" s="2"/>
      <c r="U24" s="2"/>
      <c r="V24" s="106"/>
      <c r="W24" s="107" t="str">
        <f t="shared" ref="W24:W99" si="7">D24</f>
        <v>A</v>
      </c>
      <c r="X24" s="108"/>
      <c r="Y24" s="108"/>
      <c r="Z24" s="108"/>
      <c r="AA24" s="108"/>
      <c r="AB24" s="109"/>
    </row>
    <row r="25" spans="1:28" ht="32.25" customHeight="1">
      <c r="A25" s="6"/>
      <c r="B25" s="7"/>
      <c r="C25" s="94" t="s">
        <v>447</v>
      </c>
      <c r="D25" s="16">
        <v>1</v>
      </c>
      <c r="E25" s="20"/>
      <c r="F25" s="21" t="str">
        <f>VLOOKUP($D25,QADATA!$D$8:$K$83,3,FALSE)</f>
        <v>Does your company have a Freedom of Association and Right to Collective Bargaining policy in place?</v>
      </c>
      <c r="G25" s="110">
        <f>VLOOKUP(D25,QUESTIONNAIRE!$C$7:$H$81,5,FALSE)</f>
        <v>0</v>
      </c>
      <c r="H25" s="111">
        <f t="shared" ref="H25:H35" si="8">IF(G25=X25, $X$22, IF(G25=Y25, $Y$22, IF(G25=Z25,$Z$22, IF(G25=AA25,$AA$22, $AB$22))))</f>
        <v>4</v>
      </c>
      <c r="I25" s="111" t="str">
        <f t="shared" ref="I25:I35" si="9">IF(G25=X25, $X$21, IF(G25=Y25, $Y$21, IF(G25=Z25,$Z$21, IF(G25=AA25,$AA$21, $AB$21))))</f>
        <v>Not selected</v>
      </c>
      <c r="J25" s="110" t="str">
        <f>IF(VLOOKUP(D25,QUESTIONNAIRE!$C$7:$H$81,6,FALSE)="","",VLOOKUP(D25,QUESTIONNAIRE!$C$7:$H$81,6,FALSE))</f>
        <v/>
      </c>
      <c r="K25" s="7"/>
      <c r="L25" s="6"/>
      <c r="M25" s="112" t="str">
        <f t="array" ref="M25">IF(I25="Not selected","Question left blank",INDEX(ACTION!$A$7:$E100,MATCH($D25,ACTION!$A$7:$A100),MATCH($H25,ACTION!$A$5:$E$5)))</f>
        <v>Question left blank</v>
      </c>
      <c r="N25" s="2"/>
      <c r="O25" s="86"/>
      <c r="P25" s="86"/>
      <c r="Q25" s="6"/>
      <c r="R25" s="6"/>
      <c r="S25" s="6"/>
      <c r="T25" s="6"/>
      <c r="U25" s="6"/>
      <c r="V25" s="47"/>
      <c r="W25" s="107">
        <f t="shared" si="7"/>
        <v>1</v>
      </c>
      <c r="X25" s="114" t="str">
        <f>VLOOKUP($W25,QADATA!$D$9:$K$83,4,FALSE)</f>
        <v>Yes - for more than 3 years</v>
      </c>
      <c r="Y25" s="114" t="str">
        <f>VLOOKUP($W25,QADATA!$D$9:$K$83,5,FALSE)</f>
        <v>Yes - for less than 3 years</v>
      </c>
      <c r="Z25" s="114" t="str">
        <f>VLOOKUP($W25,QADATA!$D$9:$K$83,6,FALSE)</f>
        <v>Referred to in another policy</v>
      </c>
      <c r="AA25" s="114" t="str">
        <f>VLOOKUP($W25,QADATA!$D$9:$K$83,7,FALSE)</f>
        <v>No policy in place</v>
      </c>
      <c r="AB25" s="114">
        <f>VLOOKUP($W25,QADATA!$D$9:$K$83,8,FALSE)</f>
        <v>0</v>
      </c>
    </row>
    <row r="26" spans="1:28" ht="32.25" customHeight="1">
      <c r="A26" s="6"/>
      <c r="B26" s="7"/>
      <c r="C26" s="94" t="s">
        <v>447</v>
      </c>
      <c r="D26" s="16">
        <v>2</v>
      </c>
      <c r="E26" s="20"/>
      <c r="F26" s="21" t="str">
        <f>VLOOKUP($D26,QADATA!$D$8:$K$83,3,FALSE)</f>
        <v>Does your company have a Wages, Working Hours and Other Conditions of Work policy in place?</v>
      </c>
      <c r="G26" s="110">
        <f>VLOOKUP(D26,QUESTIONNAIRE!$C$7:$H$81,5,FALSE)</f>
        <v>0</v>
      </c>
      <c r="H26" s="111">
        <f t="shared" si="8"/>
        <v>4</v>
      </c>
      <c r="I26" s="111" t="str">
        <f t="shared" si="9"/>
        <v>Not selected</v>
      </c>
      <c r="J26" s="110" t="str">
        <f>IF(VLOOKUP(D26,QUESTIONNAIRE!$C$7:$H$81,6,FALSE)="","",VLOOKUP(D26,QUESTIONNAIRE!$C$7:$H$81,6,FALSE))</f>
        <v/>
      </c>
      <c r="K26" s="7"/>
      <c r="L26" s="6"/>
      <c r="M26" s="112" t="str">
        <f t="array" ref="M26">IF(I26="Not selected","Question left blank",INDEX(ACTION!$A$7:$E100,MATCH($D26,ACTION!$A$7:$A100),MATCH($H26,ACTION!$A$5:$E$5)))</f>
        <v>Question left blank</v>
      </c>
      <c r="N26" s="2"/>
      <c r="O26" s="86"/>
      <c r="P26" s="86"/>
      <c r="Q26" s="6"/>
      <c r="R26" s="6"/>
      <c r="S26" s="6"/>
      <c r="T26" s="6"/>
      <c r="U26" s="6"/>
      <c r="V26" s="47"/>
      <c r="W26" s="107">
        <f t="shared" si="7"/>
        <v>2</v>
      </c>
      <c r="X26" s="114" t="str">
        <f>VLOOKUP($W26,QADATA!$D$9:$K$83,4,FALSE)</f>
        <v>Yes - for more than 3 years</v>
      </c>
      <c r="Y26" s="114" t="str">
        <f>VLOOKUP($W26,QADATA!$D$9:$K$83,5,FALSE)</f>
        <v>Yes - for less than 3 years</v>
      </c>
      <c r="Z26" s="114" t="str">
        <f>VLOOKUP($W26,QADATA!$D$9:$K$83,6,FALSE)</f>
        <v>Referred to in another policy</v>
      </c>
      <c r="AA26" s="114" t="str">
        <f>VLOOKUP($W26,QADATA!$D$9:$K$83,7,FALSE)</f>
        <v>No policy in place</v>
      </c>
      <c r="AB26" s="114">
        <f>VLOOKUP($W26,QADATA!$D$9:$K$83,8,FALSE)</f>
        <v>0</v>
      </c>
    </row>
    <row r="27" spans="1:28" ht="32.25" customHeight="1">
      <c r="A27" s="6"/>
      <c r="B27" s="7"/>
      <c r="C27" s="94" t="s">
        <v>447</v>
      </c>
      <c r="D27" s="16">
        <v>3</v>
      </c>
      <c r="E27" s="20"/>
      <c r="F27" s="21" t="str">
        <f>VLOOKUP($D27,QADATA!$D$8:$K$83,3,FALSE)</f>
        <v>Does your company have a Forced and Compulsory Labour policy in place?</v>
      </c>
      <c r="G27" s="110">
        <f>VLOOKUP(D27,QUESTIONNAIRE!$C$7:$H$81,5,FALSE)</f>
        <v>0</v>
      </c>
      <c r="H27" s="111">
        <f t="shared" si="8"/>
        <v>4</v>
      </c>
      <c r="I27" s="111" t="str">
        <f t="shared" si="9"/>
        <v>Not selected</v>
      </c>
      <c r="J27" s="110" t="str">
        <f>IF(VLOOKUP(D27,QUESTIONNAIRE!$C$7:$H$81,6,FALSE)="","",VLOOKUP(D27,QUESTIONNAIRE!$C$7:$H$81,6,FALSE))</f>
        <v/>
      </c>
      <c r="K27" s="7"/>
      <c r="L27" s="6"/>
      <c r="M27" s="112" t="str">
        <f t="array" ref="M27">IF(I27="Not selected","Question left blank",INDEX(ACTION!$A$7:$E100,MATCH($D27,ACTION!$A$7:$A100),MATCH($H27,ACTION!$A$5:$E$5)))</f>
        <v>Question left blank</v>
      </c>
      <c r="N27" s="2"/>
      <c r="O27" s="86"/>
      <c r="P27" s="86"/>
      <c r="Q27" s="6"/>
      <c r="R27" s="6"/>
      <c r="S27" s="6"/>
      <c r="T27" s="6"/>
      <c r="U27" s="6"/>
      <c r="V27" s="47"/>
      <c r="W27" s="107">
        <f t="shared" si="7"/>
        <v>3</v>
      </c>
      <c r="X27" s="114" t="str">
        <f>VLOOKUP($W27,QADATA!$D$9:$K$83,4,FALSE)</f>
        <v>Yes - for more than 3 years</v>
      </c>
      <c r="Y27" s="114" t="str">
        <f>VLOOKUP($W27,QADATA!$D$9:$K$83,5,FALSE)</f>
        <v>Yes - for less than 3 years</v>
      </c>
      <c r="Z27" s="114" t="str">
        <f>VLOOKUP($W27,QADATA!$D$9:$K$83,6,FALSE)</f>
        <v>Referred to in another policy</v>
      </c>
      <c r="AA27" s="114" t="str">
        <f>VLOOKUP($W27,QADATA!$D$9:$K$83,7,FALSE)</f>
        <v>No policy in place</v>
      </c>
      <c r="AB27" s="114">
        <f>VLOOKUP($W27,QADATA!$D$9:$K$83,8,FALSE)</f>
        <v>0</v>
      </c>
    </row>
    <row r="28" spans="1:28" ht="32.25" customHeight="1">
      <c r="A28" s="6"/>
      <c r="B28" s="7"/>
      <c r="C28" s="94" t="s">
        <v>447</v>
      </c>
      <c r="D28" s="16">
        <v>4</v>
      </c>
      <c r="E28" s="20"/>
      <c r="F28" s="21" t="str">
        <f>VLOOKUP($D28,QADATA!$D$8:$K$83,3,FALSE)</f>
        <v>Does your company have a Child Labour policy in place?</v>
      </c>
      <c r="G28" s="110">
        <f>VLOOKUP(D28,QUESTIONNAIRE!$C$7:$H$81,5,FALSE)</f>
        <v>0</v>
      </c>
      <c r="H28" s="111">
        <f t="shared" si="8"/>
        <v>4</v>
      </c>
      <c r="I28" s="111" t="str">
        <f t="shared" si="9"/>
        <v>Not selected</v>
      </c>
      <c r="J28" s="110" t="str">
        <f>IF(VLOOKUP(D28,QUESTIONNAIRE!$C$7:$H$81,6,FALSE)="","",VLOOKUP(D28,QUESTIONNAIRE!$C$7:$H$81,6,FALSE))</f>
        <v/>
      </c>
      <c r="K28" s="7"/>
      <c r="L28" s="6"/>
      <c r="M28" s="112" t="str">
        <f t="array" ref="M28">IF(I28="Not selected","Question left blank",INDEX(ACTION!$A$7:$E100,MATCH($D28,ACTION!$A$7:$A100),MATCH($H28,ACTION!$A$5:$E$5)))</f>
        <v>Question left blank</v>
      </c>
      <c r="N28" s="2"/>
      <c r="O28" s="86"/>
      <c r="P28" s="86"/>
      <c r="Q28" s="6"/>
      <c r="R28" s="6"/>
      <c r="S28" s="6"/>
      <c r="T28" s="6"/>
      <c r="U28" s="6"/>
      <c r="V28" s="47"/>
      <c r="W28" s="107">
        <f t="shared" si="7"/>
        <v>4</v>
      </c>
      <c r="X28" s="114" t="str">
        <f>VLOOKUP($W28,QADATA!$D$9:$K$83,4,FALSE)</f>
        <v>Yes - for more than 3 years</v>
      </c>
      <c r="Y28" s="114" t="str">
        <f>VLOOKUP($W28,QADATA!$D$9:$K$83,5,FALSE)</f>
        <v>Yes - for less than 3 years</v>
      </c>
      <c r="Z28" s="114" t="str">
        <f>VLOOKUP($W28,QADATA!$D$9:$K$83,6,FALSE)</f>
        <v>Referred to in another policy</v>
      </c>
      <c r="AA28" s="114" t="str">
        <f>VLOOKUP($W28,QADATA!$D$9:$K$83,7,FALSE)</f>
        <v>No policy in place</v>
      </c>
      <c r="AB28" s="114">
        <f>VLOOKUP($W28,QADATA!$D$9:$K$83,8,FALSE)</f>
        <v>0</v>
      </c>
    </row>
    <row r="29" spans="1:28" ht="32.25" customHeight="1">
      <c r="A29" s="6"/>
      <c r="B29" s="7"/>
      <c r="C29" s="94" t="s">
        <v>447</v>
      </c>
      <c r="D29" s="16">
        <v>5</v>
      </c>
      <c r="E29" s="20"/>
      <c r="F29" s="21" t="str">
        <f>VLOOKUP($D29,QADATA!$D$8:$K$83,3,FALSE)</f>
        <v>Does your company have an Anti Discrimination policy in place?</v>
      </c>
      <c r="G29" s="110">
        <f>VLOOKUP(D29,QUESTIONNAIRE!$C$7:$H$81,5,FALSE)</f>
        <v>0</v>
      </c>
      <c r="H29" s="111">
        <f t="shared" si="8"/>
        <v>4</v>
      </c>
      <c r="I29" s="111" t="str">
        <f t="shared" si="9"/>
        <v>Not selected</v>
      </c>
      <c r="J29" s="110" t="str">
        <f>IF(VLOOKUP(D29,QUESTIONNAIRE!$C$7:$H$81,6,FALSE)="","",VLOOKUP(D29,QUESTIONNAIRE!$C$7:$H$81,6,FALSE))</f>
        <v/>
      </c>
      <c r="K29" s="7"/>
      <c r="L29" s="6"/>
      <c r="M29" s="112" t="str">
        <f t="array" ref="M29">IF(I29="Not selected","Question left blank",INDEX(ACTION!$A$7:$E100,MATCH($D29,ACTION!$A$7:$A100),MATCH($H29,ACTION!$A$5:$E$5)))</f>
        <v>Question left blank</v>
      </c>
      <c r="N29" s="2"/>
      <c r="O29" s="86"/>
      <c r="P29" s="86"/>
      <c r="Q29" s="6"/>
      <c r="R29" s="6"/>
      <c r="S29" s="6"/>
      <c r="T29" s="6"/>
      <c r="U29" s="6"/>
      <c r="V29" s="47"/>
      <c r="W29" s="107">
        <f t="shared" si="7"/>
        <v>5</v>
      </c>
      <c r="X29" s="114" t="str">
        <f>VLOOKUP($W29,QADATA!$D$9:$K$83,4,FALSE)</f>
        <v>Yes - for more than 3 years</v>
      </c>
      <c r="Y29" s="114" t="str">
        <f>VLOOKUP($W29,QADATA!$D$9:$K$83,5,FALSE)</f>
        <v>Yes - for less than 3 years</v>
      </c>
      <c r="Z29" s="114" t="str">
        <f>VLOOKUP($W29,QADATA!$D$9:$K$83,6,FALSE)</f>
        <v>Referred to in another policy</v>
      </c>
      <c r="AA29" s="114" t="str">
        <f>VLOOKUP($W29,QADATA!$D$9:$K$83,7,FALSE)</f>
        <v>No policy in place</v>
      </c>
      <c r="AB29" s="114">
        <f>VLOOKUP($W29,QADATA!$D$9:$K$83,8,FALSE)</f>
        <v>0</v>
      </c>
    </row>
    <row r="30" spans="1:28" ht="32.25" customHeight="1">
      <c r="A30" s="6"/>
      <c r="B30" s="7"/>
      <c r="C30" s="94" t="s">
        <v>447</v>
      </c>
      <c r="D30" s="16">
        <v>6</v>
      </c>
      <c r="E30" s="20"/>
      <c r="F30" s="21" t="str">
        <f>VLOOKUP($D30,QADATA!$D$8:$K$83,3,FALSE)</f>
        <v>Does your company have a Quality Management Policy in place?</v>
      </c>
      <c r="G30" s="110">
        <f>VLOOKUP(D30,QUESTIONNAIRE!$C$7:$H$81,5,FALSE)</f>
        <v>0</v>
      </c>
      <c r="H30" s="111">
        <f t="shared" si="8"/>
        <v>4</v>
      </c>
      <c r="I30" s="111" t="str">
        <f t="shared" si="9"/>
        <v>Not selected</v>
      </c>
      <c r="J30" s="110" t="str">
        <f>IF(VLOOKUP(D30,QUESTIONNAIRE!$C$7:$H$81,6,FALSE)="","",VLOOKUP(D30,QUESTIONNAIRE!$C$7:$H$81,6,FALSE))</f>
        <v/>
      </c>
      <c r="K30" s="7"/>
      <c r="L30" s="6"/>
      <c r="M30" s="112" t="str">
        <f t="array" ref="M30">IF(I30="Not selected","Question left blank",INDEX(ACTION!$A$7:$E100,MATCH($D30,ACTION!$A$7:$A100),MATCH($H30,ACTION!$A$5:$E$5)))</f>
        <v>Question left blank</v>
      </c>
      <c r="N30" s="2"/>
      <c r="O30" s="86"/>
      <c r="P30" s="86"/>
      <c r="Q30" s="6"/>
      <c r="R30" s="6"/>
      <c r="S30" s="6"/>
      <c r="T30" s="6"/>
      <c r="U30" s="6"/>
      <c r="V30" s="47"/>
      <c r="W30" s="107">
        <f t="shared" si="7"/>
        <v>6</v>
      </c>
      <c r="X30" s="114" t="str">
        <f>VLOOKUP($W30,QADATA!$D$9:$K$83,4,FALSE)</f>
        <v>Yes - for more than 3 years</v>
      </c>
      <c r="Y30" s="114" t="str">
        <f>VLOOKUP($W30,QADATA!$D$9:$K$83,5,FALSE)</f>
        <v>Yes - for less than 3 years</v>
      </c>
      <c r="Z30" s="114" t="str">
        <f>VLOOKUP($W30,QADATA!$D$9:$K$83,6,FALSE)</f>
        <v>Referred to in another policy</v>
      </c>
      <c r="AA30" s="114" t="str">
        <f>VLOOKUP($W30,QADATA!$D$9:$K$83,7,FALSE)</f>
        <v>No policy in place</v>
      </c>
      <c r="AB30" s="114">
        <f>VLOOKUP($W30,QADATA!$D$9:$K$83,8,FALSE)</f>
        <v>0</v>
      </c>
    </row>
    <row r="31" spans="1:28" ht="32.25" customHeight="1">
      <c r="A31" s="6"/>
      <c r="B31" s="7"/>
      <c r="C31" s="94" t="s">
        <v>447</v>
      </c>
      <c r="D31" s="16">
        <v>7</v>
      </c>
      <c r="E31" s="20"/>
      <c r="F31" s="21" t="str">
        <f>VLOOKUP($D31,QADATA!$D$8:$K$83,3,FALSE)</f>
        <v>Does your company have an Environmental Policy in place?</v>
      </c>
      <c r="G31" s="110">
        <f>VLOOKUP(D31,QUESTIONNAIRE!$C$7:$H$81,5,FALSE)</f>
        <v>0</v>
      </c>
      <c r="H31" s="111">
        <f t="shared" si="8"/>
        <v>4</v>
      </c>
      <c r="I31" s="111" t="str">
        <f t="shared" si="9"/>
        <v>Not selected</v>
      </c>
      <c r="J31" s="110" t="str">
        <f>IF(VLOOKUP(D31,QUESTIONNAIRE!$C$7:$H$81,6,FALSE)="","",VLOOKUP(D31,QUESTIONNAIRE!$C$7:$H$81,6,FALSE))</f>
        <v/>
      </c>
      <c r="K31" s="7"/>
      <c r="L31" s="6"/>
      <c r="M31" s="112" t="str">
        <f t="array" ref="M31">IF(I31="Not selected","Question left blank",INDEX(ACTION!$A$7:$E100,MATCH($D31,ACTION!$A$7:$A100),MATCH($H31,ACTION!$A$5:$E$5)))</f>
        <v>Question left blank</v>
      </c>
      <c r="N31" s="2"/>
      <c r="O31" s="86"/>
      <c r="P31" s="86"/>
      <c r="Q31" s="6"/>
      <c r="R31" s="6"/>
      <c r="S31" s="6"/>
      <c r="T31" s="6"/>
      <c r="U31" s="6"/>
      <c r="V31" s="47"/>
      <c r="W31" s="107">
        <f t="shared" si="7"/>
        <v>7</v>
      </c>
      <c r="X31" s="114" t="str">
        <f>VLOOKUP($W31,QADATA!$D$9:$K$83,4,FALSE)</f>
        <v>Yes - for more than 3 years</v>
      </c>
      <c r="Y31" s="114" t="str">
        <f>VLOOKUP($W31,QADATA!$D$9:$K$83,5,FALSE)</f>
        <v>Yes - for less than 3 years</v>
      </c>
      <c r="Z31" s="114" t="str">
        <f>VLOOKUP($W31,QADATA!$D$9:$K$83,6,FALSE)</f>
        <v>Referred to in another policy</v>
      </c>
      <c r="AA31" s="114" t="str">
        <f>VLOOKUP($W31,QADATA!$D$9:$K$83,7,FALSE)</f>
        <v>No policy in place</v>
      </c>
      <c r="AB31" s="114">
        <f>VLOOKUP($W31,QADATA!$D$9:$K$83,8,FALSE)</f>
        <v>0</v>
      </c>
    </row>
    <row r="32" spans="1:28" ht="32.25" customHeight="1">
      <c r="A32" s="6"/>
      <c r="B32" s="7"/>
      <c r="C32" s="94" t="s">
        <v>447</v>
      </c>
      <c r="D32" s="16">
        <v>8</v>
      </c>
      <c r="E32" s="20"/>
      <c r="F32" s="21" t="str">
        <f>VLOOKUP($D32,QADATA!$D$8:$K$83,3,FALSE)</f>
        <v>Does your company have a Health and Safety policy in place?</v>
      </c>
      <c r="G32" s="110">
        <f>VLOOKUP(D32,QUESTIONNAIRE!$C$7:$H$81,5,FALSE)</f>
        <v>0</v>
      </c>
      <c r="H32" s="111">
        <f t="shared" si="8"/>
        <v>4</v>
      </c>
      <c r="I32" s="111" t="str">
        <f t="shared" si="9"/>
        <v>Not selected</v>
      </c>
      <c r="J32" s="110" t="str">
        <f>IF(VLOOKUP(D32,QUESTIONNAIRE!$C$7:$H$81,6,FALSE)="","",VLOOKUP(D32,QUESTIONNAIRE!$C$7:$H$81,6,FALSE))</f>
        <v/>
      </c>
      <c r="K32" s="7"/>
      <c r="L32" s="6"/>
      <c r="M32" s="112" t="str">
        <f t="array" ref="M32">IF(I32="Not selected","Question left blank",INDEX(ACTION!$A$7:$E100,MATCH($D32,ACTION!$A$7:$A100),MATCH($H32,ACTION!$A$5:$E$5)))</f>
        <v>Question left blank</v>
      </c>
      <c r="N32" s="2"/>
      <c r="O32" s="86"/>
      <c r="P32" s="86"/>
      <c r="Q32" s="6"/>
      <c r="R32" s="6"/>
      <c r="S32" s="6"/>
      <c r="T32" s="6"/>
      <c r="U32" s="6"/>
      <c r="V32" s="47"/>
      <c r="W32" s="107">
        <f t="shared" si="7"/>
        <v>8</v>
      </c>
      <c r="X32" s="114" t="str">
        <f>VLOOKUP($W32,QADATA!$D$9:$K$83,4,FALSE)</f>
        <v>Yes - for more than 3 years</v>
      </c>
      <c r="Y32" s="114" t="str">
        <f>VLOOKUP($W32,QADATA!$D$9:$K$83,5,FALSE)</f>
        <v>Yes - for less than 3 years</v>
      </c>
      <c r="Z32" s="114" t="str">
        <f>VLOOKUP($W32,QADATA!$D$9:$K$83,6,FALSE)</f>
        <v>Referred to in another policy</v>
      </c>
      <c r="AA32" s="114" t="str">
        <f>VLOOKUP($W32,QADATA!$D$9:$K$83,7,FALSE)</f>
        <v>No policy in place</v>
      </c>
      <c r="AB32" s="114">
        <f>VLOOKUP($W32,QADATA!$D$9:$K$83,8,FALSE)</f>
        <v>0</v>
      </c>
    </row>
    <row r="33" spans="1:28" ht="32.25" customHeight="1">
      <c r="A33" s="6"/>
      <c r="B33" s="7"/>
      <c r="C33" s="94" t="s">
        <v>447</v>
      </c>
      <c r="D33" s="16">
        <v>9</v>
      </c>
      <c r="E33" s="20"/>
      <c r="F33" s="21" t="str">
        <f>VLOOKUP($D33,QADATA!$D$8:$K$83,3,FALSE)</f>
        <v>Does your company have a Code of Conduct (or ethical conduct policy)?</v>
      </c>
      <c r="G33" s="110">
        <f>VLOOKUP(D33,QUESTIONNAIRE!$C$7:$H$81,5,FALSE)</f>
        <v>0</v>
      </c>
      <c r="H33" s="111">
        <f t="shared" si="8"/>
        <v>4</v>
      </c>
      <c r="I33" s="111" t="str">
        <f t="shared" si="9"/>
        <v>Not selected</v>
      </c>
      <c r="J33" s="110" t="str">
        <f>IF(VLOOKUP(D33,QUESTIONNAIRE!$C$7:$H$81,6,FALSE)="","",VLOOKUP(D33,QUESTIONNAIRE!$C$7:$H$81,6,FALSE))</f>
        <v/>
      </c>
      <c r="K33" s="7"/>
      <c r="L33" s="6"/>
      <c r="M33" s="112" t="str">
        <f t="array" ref="M33">IF(I33="Not selected","Question left blank",INDEX(ACTION!$A$7:$E100,MATCH($D33,ACTION!$A$7:$A100),MATCH($H33,ACTION!$A$5:$E$5)))</f>
        <v>Question left blank</v>
      </c>
      <c r="N33" s="2"/>
      <c r="O33" s="86"/>
      <c r="P33" s="86"/>
      <c r="Q33" s="6"/>
      <c r="R33" s="6"/>
      <c r="S33" s="6"/>
      <c r="T33" s="6"/>
      <c r="U33" s="6"/>
      <c r="V33" s="47"/>
      <c r="W33" s="107">
        <f t="shared" si="7"/>
        <v>9</v>
      </c>
      <c r="X33" s="114" t="str">
        <f>VLOOKUP($W33,QADATA!$D$9:$K$83,4,FALSE)</f>
        <v>Yes - for more than 3 years</v>
      </c>
      <c r="Y33" s="114" t="str">
        <f>VLOOKUP($W33,QADATA!$D$9:$K$83,5,FALSE)</f>
        <v>Yes - for less than 3 years</v>
      </c>
      <c r="Z33" s="114" t="str">
        <f>VLOOKUP($W33,QADATA!$D$9:$K$83,6,FALSE)</f>
        <v>Referred to in another policy</v>
      </c>
      <c r="AA33" s="114" t="str">
        <f>VLOOKUP($W33,QADATA!$D$9:$K$83,7,FALSE)</f>
        <v>No policy in place</v>
      </c>
      <c r="AB33" s="114">
        <f>VLOOKUP($W33,QADATA!$D$9:$K$83,8,FALSE)</f>
        <v>0</v>
      </c>
    </row>
    <row r="34" spans="1:28" ht="32.25" customHeight="1">
      <c r="A34" s="6"/>
      <c r="B34" s="7"/>
      <c r="C34" s="94" t="s">
        <v>447</v>
      </c>
      <c r="D34" s="16">
        <v>10</v>
      </c>
      <c r="E34" s="20"/>
      <c r="F34" s="21" t="str">
        <f>VLOOKUP($D34,QADATA!$D$8:$K$83,3,FALSE)</f>
        <v>Does your company have a Corporate Social Responsibility policy?</v>
      </c>
      <c r="G34" s="110">
        <f>VLOOKUP(D34,QUESTIONNAIRE!$C$7:$H$81,5,FALSE)</f>
        <v>0</v>
      </c>
      <c r="H34" s="111">
        <f t="shared" si="8"/>
        <v>4</v>
      </c>
      <c r="I34" s="111" t="str">
        <f t="shared" si="9"/>
        <v>Not selected</v>
      </c>
      <c r="J34" s="110" t="str">
        <f>IF(VLOOKUP(D34,QUESTIONNAIRE!$C$7:$H$81,6,FALSE)="","",VLOOKUP(D34,QUESTIONNAIRE!$C$7:$H$81,6,FALSE))</f>
        <v/>
      </c>
      <c r="K34" s="7"/>
      <c r="L34" s="6"/>
      <c r="M34" s="112" t="str">
        <f t="array" ref="M34">IF(I34="Not selected","Question left blank",INDEX(ACTION!$A$7:$E100,MATCH($D34,ACTION!$A$7:$A100),MATCH($H34,ACTION!$A$5:$E$5)))</f>
        <v>Question left blank</v>
      </c>
      <c r="N34" s="2"/>
      <c r="O34" s="86"/>
      <c r="P34" s="86"/>
      <c r="Q34" s="6"/>
      <c r="R34" s="6"/>
      <c r="S34" s="6"/>
      <c r="T34" s="6"/>
      <c r="U34" s="6"/>
      <c r="V34" s="47"/>
      <c r="W34" s="107">
        <f t="shared" si="7"/>
        <v>10</v>
      </c>
      <c r="X34" s="114" t="str">
        <f>VLOOKUP($W34,QADATA!$D$9:$K$83,4,FALSE)</f>
        <v>Yes - for more than 3 years</v>
      </c>
      <c r="Y34" s="114" t="str">
        <f>VLOOKUP($W34,QADATA!$D$9:$K$83,5,FALSE)</f>
        <v>Yes - for less than 3 years</v>
      </c>
      <c r="Z34" s="114" t="str">
        <f>VLOOKUP($W34,QADATA!$D$9:$K$83,6,FALSE)</f>
        <v>Referred to in another policy</v>
      </c>
      <c r="AA34" s="114" t="str">
        <f>VLOOKUP($W34,QADATA!$D$9:$K$83,7,FALSE)</f>
        <v>No policy in place</v>
      </c>
      <c r="AB34" s="114">
        <f>VLOOKUP($W34,QADATA!$D$9:$K$83,8,FALSE)</f>
        <v>0</v>
      </c>
    </row>
    <row r="35" spans="1:28" ht="32.25" customHeight="1">
      <c r="A35" s="6"/>
      <c r="B35" s="7"/>
      <c r="C35" s="94" t="s">
        <v>447</v>
      </c>
      <c r="D35" s="16">
        <v>11</v>
      </c>
      <c r="E35" s="20"/>
      <c r="F35" s="21" t="str">
        <f>VLOOKUP($D35,QADATA!$D$8:$K$83,3,FALSE)</f>
        <v>Does your company have a policy related to conflict minerals?</v>
      </c>
      <c r="G35" s="110">
        <f>VLOOKUP(D35,QUESTIONNAIRE!$C$7:$H$81,5,FALSE)</f>
        <v>0</v>
      </c>
      <c r="H35" s="111">
        <f t="shared" si="8"/>
        <v>4</v>
      </c>
      <c r="I35" s="111" t="str">
        <f t="shared" si="9"/>
        <v>Not selected</v>
      </c>
      <c r="J35" s="110" t="str">
        <f>IF(VLOOKUP(D35,QUESTIONNAIRE!$C$7:$H$81,6,FALSE)="","",VLOOKUP(D35,QUESTIONNAIRE!$C$7:$H$81,6,FALSE))</f>
        <v/>
      </c>
      <c r="K35" s="7"/>
      <c r="L35" s="6"/>
      <c r="M35" s="112" t="str">
        <f t="array" ref="M35">IF(I35="Not selected","Question left blank",INDEX(ACTION!$A$7:$E100,MATCH($D35,ACTION!$A$7:$A100),MATCH($H35,ACTION!$A$5:$E$5)))</f>
        <v>Question left blank</v>
      </c>
      <c r="N35" s="2"/>
      <c r="O35" s="86"/>
      <c r="P35" s="86"/>
      <c r="Q35" s="6"/>
      <c r="R35" s="6"/>
      <c r="S35" s="6"/>
      <c r="T35" s="6"/>
      <c r="U35" s="6"/>
      <c r="V35" s="47"/>
      <c r="W35" s="107">
        <f t="shared" si="7"/>
        <v>11</v>
      </c>
      <c r="X35" s="114" t="str">
        <f>VLOOKUP($W35,QADATA!$D$9:$K$83,4,FALSE)</f>
        <v>Yes - for more than 3 years (or Not Applicable to your sector)</v>
      </c>
      <c r="Y35" s="114" t="str">
        <f>VLOOKUP($W35,QADATA!$D$9:$K$83,5,FALSE)</f>
        <v>Yes - for less than 3 years</v>
      </c>
      <c r="Z35" s="114" t="str">
        <f>VLOOKUP($W35,QADATA!$D$9:$K$83,6,FALSE)</f>
        <v>Referred to in another policy</v>
      </c>
      <c r="AA35" s="114" t="str">
        <f>VLOOKUP($W35,QADATA!$D$9:$K$83,7,FALSE)</f>
        <v>No policy in place</v>
      </c>
      <c r="AB35" s="114">
        <f>VLOOKUP($W35,QADATA!$D$9:$K$83,8,FALSE)</f>
        <v>0</v>
      </c>
    </row>
    <row r="36" spans="1:28" ht="15.75" customHeight="1">
      <c r="A36" s="2"/>
      <c r="B36" s="9"/>
      <c r="C36" s="102"/>
      <c r="D36" s="14" t="s">
        <v>12</v>
      </c>
      <c r="E36" s="18"/>
      <c r="F36" s="14" t="str">
        <f>VLOOKUP($D36,QADATA!$D$8:$K$83,3,FALSE)</f>
        <v>MANAGEMENT SYSTEMS</v>
      </c>
      <c r="G36" s="172"/>
      <c r="H36" s="173"/>
      <c r="I36" s="104"/>
      <c r="J36" s="104"/>
      <c r="K36" s="7"/>
      <c r="L36" s="2"/>
      <c r="M36" s="104"/>
      <c r="N36" s="2"/>
      <c r="O36" s="72"/>
      <c r="P36" s="72"/>
      <c r="Q36" s="2"/>
      <c r="R36" s="2"/>
      <c r="S36" s="2"/>
      <c r="T36" s="2"/>
      <c r="U36" s="2"/>
      <c r="V36" s="106"/>
      <c r="W36" s="107" t="str">
        <f t="shared" si="7"/>
        <v>B</v>
      </c>
      <c r="X36" s="114">
        <f>VLOOKUP($W36,QADATA!$D$9:$K$83,4,FALSE)</f>
        <v>0</v>
      </c>
      <c r="Y36" s="114">
        <f>VLOOKUP($W36,QADATA!$D$9:$K$83,5,FALSE)</f>
        <v>0</v>
      </c>
      <c r="Z36" s="114">
        <f>VLOOKUP($W36,QADATA!$D$9:$K$83,6,FALSE)</f>
        <v>0</v>
      </c>
      <c r="AA36" s="114">
        <f>VLOOKUP($W36,QADATA!$D$9:$K$83,7,FALSE)</f>
        <v>0</v>
      </c>
      <c r="AB36" s="114">
        <f>VLOOKUP($W36,QADATA!$D$9:$K$83,8,FALSE)</f>
        <v>0</v>
      </c>
    </row>
    <row r="37" spans="1:28" ht="32.25" customHeight="1">
      <c r="A37" s="6"/>
      <c r="B37" s="7"/>
      <c r="C37" s="94" t="s">
        <v>448</v>
      </c>
      <c r="D37" s="16">
        <v>12</v>
      </c>
      <c r="E37" s="20"/>
      <c r="F37" s="22" t="str">
        <f>VLOOKUP($D37,QADATA!$D$8:$K$83,3,FALSE)</f>
        <v xml:space="preserve">Does your company have a certified formal, documented Quality Management System? </v>
      </c>
      <c r="G37" s="110">
        <f>VLOOKUP(D37,QUESTIONNAIRE!$C$7:$H$81,5,FALSE)</f>
        <v>0</v>
      </c>
      <c r="H37" s="174">
        <f t="shared" ref="H37:H39" si="10">IF(G37=X37, $X$22, IF(G37=Y37, $Y$22, IF(G37=Z37,$Z$22, IF(G37=AA37,$AA$22, $AB$22))))</f>
        <v>4</v>
      </c>
      <c r="I37" s="111" t="str">
        <f t="shared" ref="I37:I39" si="11">IF(G37=X37, $X$21, IF(G37=Y37, $Y$21, IF(G37=Z37,$Z$21, IF(G37=AA37,$AA$21, $AB$21))))</f>
        <v>Not selected</v>
      </c>
      <c r="J37" s="110" t="str">
        <f>IF(VLOOKUP(D37,QUESTIONNAIRE!$C$7:$H$81,6,FALSE)="","",VLOOKUP(D37,QUESTIONNAIRE!$C$7:$H$81,6,FALSE))</f>
        <v/>
      </c>
      <c r="K37" s="7"/>
      <c r="L37" s="6"/>
      <c r="M37" s="112" t="str">
        <f t="array" ref="M37">IF(I37="Not selected","Question left blank",INDEX(ACTION!$A$7:$E100,MATCH($D37,ACTION!$A$7:$A100),MATCH($H37,ACTION!$A$5:$E$5)))</f>
        <v>Question left blank</v>
      </c>
      <c r="N37" s="6"/>
      <c r="O37" s="46"/>
      <c r="P37" s="46"/>
      <c r="Q37" s="6"/>
      <c r="R37" s="6"/>
      <c r="S37" s="6"/>
      <c r="T37" s="6"/>
      <c r="U37" s="6"/>
      <c r="V37" s="47"/>
      <c r="W37" s="107">
        <f t="shared" si="7"/>
        <v>12</v>
      </c>
      <c r="X37" s="114" t="str">
        <f>VLOOKUP($W37,QADATA!$D$9:$K$83,4,FALSE)</f>
        <v xml:space="preserve">Yes - such as ISO or similar and certified by a independent third party </v>
      </c>
      <c r="Y37" s="114" t="str">
        <f>VLOOKUP($W37,QADATA!$D$9:$K$83,5,FALSE)</f>
        <v xml:space="preserve">Yes - Documented but not certified </v>
      </c>
      <c r="Z37" s="114" t="str">
        <f>VLOOKUP($W37,QADATA!$D$9:$K$83,6,FALSE)</f>
        <v>Informal (undocumented) process</v>
      </c>
      <c r="AA37" s="114" t="str">
        <f>VLOOKUP($W37,QADATA!$D$9:$K$83,7,FALSE)</f>
        <v>No Quality Management System in place</v>
      </c>
      <c r="AB37" s="114">
        <f>VLOOKUP($W37,QADATA!$D$9:$K$83,8,FALSE)</f>
        <v>0</v>
      </c>
    </row>
    <row r="38" spans="1:28" ht="32.25" customHeight="1">
      <c r="A38" s="1"/>
      <c r="B38" s="15"/>
      <c r="C38" s="94" t="s">
        <v>448</v>
      </c>
      <c r="D38" s="16">
        <v>13</v>
      </c>
      <c r="E38" s="17"/>
      <c r="F38" s="22" t="str">
        <f>VLOOKUP($D38,QADATA!$D$8:$K$83,3,FALSE)</f>
        <v xml:space="preserve">Does your company have a certified formal, documented Environmental Management System? </v>
      </c>
      <c r="G38" s="110">
        <f>VLOOKUP(D38,QUESTIONNAIRE!$C$7:$H$81,5,FALSE)</f>
        <v>0</v>
      </c>
      <c r="H38" s="174">
        <f t="shared" si="10"/>
        <v>4</v>
      </c>
      <c r="I38" s="111" t="str">
        <f t="shared" si="11"/>
        <v>Not selected</v>
      </c>
      <c r="J38" s="110" t="str">
        <f>IF(VLOOKUP(D38,QUESTIONNAIRE!$C$7:$H$81,6,FALSE)="","",VLOOKUP(D38,QUESTIONNAIRE!$C$7:$H$81,6,FALSE))</f>
        <v/>
      </c>
      <c r="K38" s="7"/>
      <c r="L38" s="1"/>
      <c r="M38" s="112" t="str">
        <f t="array" ref="M38">IF(I38="Not selected","Question left blank",INDEX(ACTION!$A$7:$E100,MATCH($D38,ACTION!$A$7:$A100),MATCH($H38,ACTION!$A$5:$E$5)))</f>
        <v>Question left blank</v>
      </c>
      <c r="N38" s="1"/>
      <c r="O38" s="33"/>
      <c r="P38" s="33"/>
      <c r="Q38" s="1"/>
      <c r="R38" s="1"/>
      <c r="S38" s="1"/>
      <c r="T38" s="1"/>
      <c r="U38" s="1"/>
      <c r="V38" s="34"/>
      <c r="W38" s="107">
        <f t="shared" si="7"/>
        <v>13</v>
      </c>
      <c r="X38" s="114" t="str">
        <f>VLOOKUP($W38,QADATA!$D$9:$K$83,4,FALSE)</f>
        <v xml:space="preserve">Yes - such as ISO or similar and certified by a independent third party </v>
      </c>
      <c r="Y38" s="114" t="str">
        <f>VLOOKUP($W38,QADATA!$D$9:$K$83,5,FALSE)</f>
        <v xml:space="preserve">Yes - Documented but not certified </v>
      </c>
      <c r="Z38" s="114" t="str">
        <f>VLOOKUP($W38,QADATA!$D$9:$K$83,6,FALSE)</f>
        <v>Informal (undocumented) process</v>
      </c>
      <c r="AA38" s="114" t="str">
        <f>VLOOKUP($W38,QADATA!$D$9:$K$83,7,FALSE)</f>
        <v>No Environmental Management System in place</v>
      </c>
      <c r="AB38" s="114">
        <f>VLOOKUP($W38,QADATA!$D$9:$K$83,8,FALSE)</f>
        <v>0</v>
      </c>
    </row>
    <row r="39" spans="1:28" ht="32.25" customHeight="1">
      <c r="A39" s="1"/>
      <c r="B39" s="15"/>
      <c r="C39" s="94" t="s">
        <v>448</v>
      </c>
      <c r="D39" s="16">
        <v>14</v>
      </c>
      <c r="E39" s="17"/>
      <c r="F39" s="22" t="str">
        <f>VLOOKUP($D39,QADATA!$D$8:$K$83,3,FALSE)</f>
        <v xml:space="preserve">Does your company have a certified formal, documented Health and Safety Management System? </v>
      </c>
      <c r="G39" s="110">
        <f>VLOOKUP(D39,QUESTIONNAIRE!$C$7:$H$81,5,FALSE)</f>
        <v>0</v>
      </c>
      <c r="H39" s="174">
        <f t="shared" si="10"/>
        <v>4</v>
      </c>
      <c r="I39" s="111" t="str">
        <f t="shared" si="11"/>
        <v>Not selected</v>
      </c>
      <c r="J39" s="110" t="str">
        <f>IF(VLOOKUP(D39,QUESTIONNAIRE!$C$7:$H$81,6,FALSE)="","",VLOOKUP(D39,QUESTIONNAIRE!$C$7:$H$81,6,FALSE))</f>
        <v/>
      </c>
      <c r="K39" s="7"/>
      <c r="L39" s="1"/>
      <c r="M39" s="112" t="str">
        <f t="array" ref="M39">IF(I39="Not selected","Question left blank",INDEX(ACTION!$A$7:$E100,MATCH($D39,ACTION!$A$7:$A100),MATCH($H39,ACTION!$A$5:$E$5)))</f>
        <v>Question left blank</v>
      </c>
      <c r="N39" s="1"/>
      <c r="O39" s="33"/>
      <c r="P39" s="33"/>
      <c r="Q39" s="1"/>
      <c r="R39" s="1"/>
      <c r="S39" s="1"/>
      <c r="T39" s="1"/>
      <c r="U39" s="1"/>
      <c r="V39" s="34"/>
      <c r="W39" s="107">
        <f t="shared" si="7"/>
        <v>14</v>
      </c>
      <c r="X39" s="114" t="str">
        <f>VLOOKUP($W39,QADATA!$D$9:$K$83,4,FALSE)</f>
        <v xml:space="preserve">Yes - such as ISO or similar and certified by a independent third party </v>
      </c>
      <c r="Y39" s="114" t="str">
        <f>VLOOKUP($W39,QADATA!$D$9:$K$83,5,FALSE)</f>
        <v xml:space="preserve">Yes - Documented but not certified </v>
      </c>
      <c r="Z39" s="114" t="str">
        <f>VLOOKUP($W39,QADATA!$D$9:$K$83,6,FALSE)</f>
        <v>Informal (undocumented) process</v>
      </c>
      <c r="AA39" s="114" t="str">
        <f>VLOOKUP($W39,QADATA!$D$9:$K$83,7,FALSE)</f>
        <v>No Health &amp; Safety Management System in place</v>
      </c>
      <c r="AB39" s="114">
        <f>VLOOKUP($W39,QADATA!$D$9:$K$83,8,FALSE)</f>
        <v>0</v>
      </c>
    </row>
    <row r="40" spans="1:28" ht="15.75" customHeight="1">
      <c r="A40" s="2"/>
      <c r="B40" s="9"/>
      <c r="C40" s="102"/>
      <c r="D40" s="14" t="s">
        <v>13</v>
      </c>
      <c r="E40" s="18"/>
      <c r="F40" s="14" t="str">
        <f>VLOOKUP($D40,QADATA!$D$8:$K$83,3,FALSE)</f>
        <v>HUMAN RIGHTS</v>
      </c>
      <c r="G40" s="173"/>
      <c r="H40" s="173"/>
      <c r="I40" s="173"/>
      <c r="J40" s="104"/>
      <c r="K40" s="7"/>
      <c r="L40" s="2"/>
      <c r="M40" s="104"/>
      <c r="N40" s="2"/>
      <c r="O40" s="72"/>
      <c r="P40" s="72"/>
      <c r="Q40" s="2"/>
      <c r="R40" s="2"/>
      <c r="S40" s="2"/>
      <c r="T40" s="2"/>
      <c r="U40" s="2"/>
      <c r="V40" s="106"/>
      <c r="W40" s="107" t="str">
        <f t="shared" si="7"/>
        <v>C</v>
      </c>
      <c r="X40" s="175">
        <f>VLOOKUP($W40,QADATA!$D$9:$K$83,4,FALSE)</f>
        <v>0</v>
      </c>
      <c r="Y40" s="175">
        <f>VLOOKUP($W40,QADATA!$D$9:$K$83,5,FALSE)</f>
        <v>0</v>
      </c>
      <c r="Z40" s="175">
        <f>VLOOKUP($W40,QADATA!$D$9:$K$83,6,FALSE)</f>
        <v>0</v>
      </c>
      <c r="AA40" s="175">
        <f>VLOOKUP($W40,QADATA!$D$9:$K$83,7,FALSE)</f>
        <v>0</v>
      </c>
      <c r="AB40" s="114">
        <f>VLOOKUP($W40,QADATA!$D$9:$K$83,8,FALSE)</f>
        <v>0</v>
      </c>
    </row>
    <row r="41" spans="1:28" ht="32.25" customHeight="1">
      <c r="A41" s="6"/>
      <c r="B41" s="7"/>
      <c r="C41" s="94" t="s">
        <v>450</v>
      </c>
      <c r="D41" s="16">
        <v>15</v>
      </c>
      <c r="E41" s="20"/>
      <c r="F41" s="21" t="str">
        <f>VLOOKUP($D41,QADATA!$D$8:$K$83,3,FALSE)</f>
        <v>Does your company have a framework / procedures in place to commit to the UN Guiding principles for Business &amp; Human Rights?</v>
      </c>
      <c r="G41" s="110">
        <f>VLOOKUP(D41,QUESTIONNAIRE!$C$7:$H$81,5,FALSE)</f>
        <v>0</v>
      </c>
      <c r="H41" s="174">
        <f t="shared" ref="H41:H43" si="12">IF(G41=X41, $X$22, IF(G41=Y41, $Y$22, IF(G41=Z41,$Z$22, IF(G41=AA41,$AA$22, $AB$22))))</f>
        <v>4</v>
      </c>
      <c r="I41" s="111" t="str">
        <f t="shared" ref="I41:I43" si="13">IF(G41=X41, $X$21, IF(G41=Y41, $Y$21, IF(G41=Z41,$Z$21, IF(G41=AA41,$AA$21, $AB$21))))</f>
        <v>Not selected</v>
      </c>
      <c r="J41" s="110" t="str">
        <f>IF(VLOOKUP(D41,QUESTIONNAIRE!$C$7:$H$81,6,FALSE)="","",VLOOKUP(D41,QUESTIONNAIRE!$C$7:$H$81,6,FALSE))</f>
        <v/>
      </c>
      <c r="K41" s="7"/>
      <c r="L41" s="6"/>
      <c r="M41" s="112" t="str">
        <f t="array" ref="M41">IF(I41="Not selected","Question left blank",INDEX(ACTION!$A$7:$E100,MATCH($D41,ACTION!$A$7:$A100),MATCH($H41,ACTION!$A$5:$E$5)))</f>
        <v>Question left blank</v>
      </c>
      <c r="N41" s="6"/>
      <c r="O41" s="46"/>
      <c r="P41" s="46"/>
      <c r="Q41" s="6"/>
      <c r="R41" s="6"/>
      <c r="S41" s="6"/>
      <c r="T41" s="6"/>
      <c r="U41" s="6"/>
      <c r="V41" s="47"/>
      <c r="W41" s="107">
        <f t="shared" si="7"/>
        <v>15</v>
      </c>
      <c r="X41" s="114" t="str">
        <f>VLOOKUP($W41,QADATA!$D$9:$K$83,4,FALSE)</f>
        <v>Yes - We have a documented procedure in place that is implemented, reported &amp; reviewed</v>
      </c>
      <c r="Y41" s="114" t="str">
        <f>VLOOKUP($W41,QADATA!$D$9:$K$83,5,FALSE)</f>
        <v>Yes - We have a documented procedure in place. But it is not reported upon</v>
      </c>
      <c r="Z41" s="114" t="str">
        <f>VLOOKUP($W41,QADATA!$D$9:$K$83,6,FALSE)</f>
        <v>We have informal procedures, with no or limited documentation</v>
      </c>
      <c r="AA41" s="114" t="str">
        <f>VLOOKUP($W41,QADATA!$D$9:$K$83,7,FALSE)</f>
        <v>No we do not</v>
      </c>
      <c r="AB41" s="114">
        <f>VLOOKUP($W41,QADATA!$D$9:$K$83,8,FALSE)</f>
        <v>0</v>
      </c>
    </row>
    <row r="42" spans="1:28" ht="32.25" customHeight="1">
      <c r="A42" s="6"/>
      <c r="B42" s="7"/>
      <c r="C42" s="94" t="s">
        <v>450</v>
      </c>
      <c r="D42" s="16">
        <v>16</v>
      </c>
      <c r="E42" s="20"/>
      <c r="F42" s="21" t="str">
        <f>VLOOKUP($D42,QADATA!$D$8:$K$83,3,FALSE)</f>
        <v>Does your company have a mechanism for preventing, reporting and investigating cases of Human Rights abuses?</v>
      </c>
      <c r="G42" s="110">
        <f>VLOOKUP(D42,QUESTIONNAIRE!$C$7:$H$81,5,FALSE)</f>
        <v>0</v>
      </c>
      <c r="H42" s="174">
        <f t="shared" si="12"/>
        <v>4</v>
      </c>
      <c r="I42" s="111" t="str">
        <f t="shared" si="13"/>
        <v>Not selected</v>
      </c>
      <c r="J42" s="110" t="str">
        <f>IF(VLOOKUP(D42,QUESTIONNAIRE!$C$7:$H$81,6,FALSE)="","",VLOOKUP(D42,QUESTIONNAIRE!$C$7:$H$81,6,FALSE))</f>
        <v/>
      </c>
      <c r="K42" s="7"/>
      <c r="L42" s="6"/>
      <c r="M42" s="112" t="str">
        <f t="array" ref="M42">IF(I42="Not selected","Question left blank",INDEX(ACTION!$A$7:$E100,MATCH($D42,ACTION!$A$7:$A100),MATCH($H42,ACTION!$A$5:$E$5)))</f>
        <v>Question left blank</v>
      </c>
      <c r="N42" s="6"/>
      <c r="O42" s="46"/>
      <c r="P42" s="46"/>
      <c r="Q42" s="6"/>
      <c r="R42" s="6"/>
      <c r="S42" s="6"/>
      <c r="T42" s="6"/>
      <c r="U42" s="6"/>
      <c r="V42" s="47"/>
      <c r="W42" s="107">
        <f t="shared" si="7"/>
        <v>16</v>
      </c>
      <c r="X42" s="114" t="str">
        <f>VLOOKUP($W42,QADATA!$D$9:$K$83,4,FALSE)</f>
        <v>A formal documented procedure (including 3rd party involvement)</v>
      </c>
      <c r="Y42" s="114" t="str">
        <f>VLOOKUP($W42,QADATA!$D$9:$K$83,5,FALSE)</f>
        <v>A formal documented procedure</v>
      </c>
      <c r="Z42" s="114" t="str">
        <f>VLOOKUP($W42,QADATA!$D$9:$K$83,6,FALSE)</f>
        <v>An informal procedure</v>
      </c>
      <c r="AA42" s="114" t="str">
        <f>VLOOKUP($W42,QADATA!$D$9:$K$83,7,FALSE)</f>
        <v>No procedure in place</v>
      </c>
      <c r="AB42" s="114">
        <f>VLOOKUP($W42,QADATA!$D$9:$K$83,8,FALSE)</f>
        <v>0</v>
      </c>
    </row>
    <row r="43" spans="1:28" ht="32.25" customHeight="1">
      <c r="A43" s="6"/>
      <c r="B43" s="7"/>
      <c r="C43" s="94" t="s">
        <v>450</v>
      </c>
      <c r="D43" s="16">
        <v>17</v>
      </c>
      <c r="E43" s="20"/>
      <c r="F43" s="21" t="str">
        <f>VLOOKUP($D43,QADATA!$D$8:$K$83,3,FALSE)</f>
        <v>Does your company have a mechanism for preventing, reporting and investigating cases of Sexual Exploitation and Abuse?</v>
      </c>
      <c r="G43" s="110">
        <f>VLOOKUP(D43,QUESTIONNAIRE!$C$7:$H$81,5,FALSE)</f>
        <v>0</v>
      </c>
      <c r="H43" s="174">
        <f t="shared" si="12"/>
        <v>4</v>
      </c>
      <c r="I43" s="111" t="str">
        <f t="shared" si="13"/>
        <v>Not selected</v>
      </c>
      <c r="J43" s="110" t="str">
        <f>IF(VLOOKUP(D43,QUESTIONNAIRE!$C$7:$H$81,6,FALSE)="","",VLOOKUP(D43,QUESTIONNAIRE!$C$7:$H$81,6,FALSE))</f>
        <v/>
      </c>
      <c r="K43" s="7"/>
      <c r="L43" s="6"/>
      <c r="M43" s="112" t="str">
        <f t="array" ref="M43">IF(I43="Not selected","Question left blank",INDEX(ACTION!$A$7:$E100,MATCH($D43,ACTION!$A$7:$A100),MATCH($H43,ACTION!$A$5:$E$5)))</f>
        <v>Question left blank</v>
      </c>
      <c r="N43" s="6"/>
      <c r="O43" s="46"/>
      <c r="P43" s="46"/>
      <c r="Q43" s="6"/>
      <c r="R43" s="6"/>
      <c r="S43" s="6"/>
      <c r="T43" s="6"/>
      <c r="U43" s="6"/>
      <c r="V43" s="47"/>
      <c r="W43" s="107">
        <f t="shared" si="7"/>
        <v>17</v>
      </c>
      <c r="X43" s="114" t="str">
        <f>VLOOKUP($W43,QADATA!$D$9:$K$83,4,FALSE)</f>
        <v>A formal documented procedure (including 3rd party involvement)</v>
      </c>
      <c r="Y43" s="114" t="str">
        <f>VLOOKUP($W43,QADATA!$D$9:$K$83,5,FALSE)</f>
        <v>A formal documented procedure</v>
      </c>
      <c r="Z43" s="114" t="str">
        <f>VLOOKUP($W43,QADATA!$D$9:$K$83,6,FALSE)</f>
        <v>An informal procedure</v>
      </c>
      <c r="AA43" s="114" t="str">
        <f>VLOOKUP($W43,QADATA!$D$9:$K$83,7,FALSE)</f>
        <v>No procedure in place</v>
      </c>
      <c r="AB43" s="114">
        <f>VLOOKUP($W43,QADATA!$D$9:$K$83,8,FALSE)</f>
        <v>0</v>
      </c>
    </row>
    <row r="44" spans="1:28" ht="15.75" customHeight="1">
      <c r="A44" s="2"/>
      <c r="B44" s="9"/>
      <c r="C44" s="102"/>
      <c r="D44" s="14" t="s">
        <v>14</v>
      </c>
      <c r="E44" s="18"/>
      <c r="F44" s="14" t="str">
        <f>VLOOKUP($D44,QADATA!$D$8:$K$83,3,FALSE)</f>
        <v>LABOUR STANDARDS</v>
      </c>
      <c r="G44" s="19"/>
      <c r="H44" s="19"/>
      <c r="I44" s="19"/>
      <c r="J44" s="104"/>
      <c r="K44" s="7"/>
      <c r="L44" s="2"/>
      <c r="M44" s="104"/>
      <c r="N44" s="2"/>
      <c r="O44" s="72"/>
      <c r="P44" s="72"/>
      <c r="Q44" s="2"/>
      <c r="R44" s="2"/>
      <c r="S44" s="2"/>
      <c r="T44" s="2"/>
      <c r="U44" s="2"/>
      <c r="V44" s="106"/>
      <c r="W44" s="107" t="str">
        <f t="shared" si="7"/>
        <v>D</v>
      </c>
      <c r="X44" s="114">
        <f>VLOOKUP($W44,QADATA!$D$9:$K$83,4,FALSE)</f>
        <v>0</v>
      </c>
      <c r="Y44" s="114">
        <f>VLOOKUP($W44,QADATA!$D$9:$K$83,5,FALSE)</f>
        <v>0</v>
      </c>
      <c r="Z44" s="114">
        <f>VLOOKUP($W44,QADATA!$D$9:$K$83,6,FALSE)</f>
        <v>0</v>
      </c>
      <c r="AA44" s="114">
        <f>VLOOKUP($W44,QADATA!$D$9:$K$83,7,FALSE)</f>
        <v>0</v>
      </c>
      <c r="AB44" s="114">
        <f>VLOOKUP($W44,QADATA!$D$9:$K$83,8,FALSE)</f>
        <v>0</v>
      </c>
    </row>
    <row r="45" spans="1:28" ht="32.25" customHeight="1">
      <c r="A45" s="6"/>
      <c r="B45" s="7"/>
      <c r="C45" s="94" t="s">
        <v>452</v>
      </c>
      <c r="D45" s="16">
        <v>18</v>
      </c>
      <c r="E45" s="20"/>
      <c r="F45" s="21" t="str">
        <f>VLOOKUP($D45,QADATA!$D$8:$K$83,3,FALSE)</f>
        <v>How does your company ensure that you pay minimum wage to your employees?</v>
      </c>
      <c r="G45" s="110">
        <f>VLOOKUP(D45,QUESTIONNAIRE!$C$7:$H$81,5,FALSE)</f>
        <v>0</v>
      </c>
      <c r="H45" s="174">
        <f t="shared" ref="H45:H55" si="14">IF(G45=X45, $X$22, IF(G45=Y45, $Y$22, IF(G45=Z45,$Z$22, IF(G45=AA45,$AA$22, $AB$22))))</f>
        <v>4</v>
      </c>
      <c r="I45" s="111" t="str">
        <f t="shared" ref="I45:I55" si="15">IF(G45=X45, $X$21, IF(G45=Y45, $Y$21, IF(G45=Z45,$Z$21, IF(G45=AA45,$AA$21, $AB$21))))</f>
        <v>Not selected</v>
      </c>
      <c r="J45" s="110" t="str">
        <f>IF(VLOOKUP(D45,QUESTIONNAIRE!$C$7:$H$81,6,FALSE)="","",VLOOKUP(D45,QUESTIONNAIRE!$C$7:$H$81,6,FALSE))</f>
        <v/>
      </c>
      <c r="K45" s="7"/>
      <c r="L45" s="6"/>
      <c r="M45" s="112" t="str">
        <f t="array" ref="M45">IF(I45="Not selected","Question left blank",INDEX(ACTION!$A$7:$E100,MATCH($D45,ACTION!$A$7:$A100),MATCH($H45,ACTION!$A$5:$E$5)))</f>
        <v>Question left blank</v>
      </c>
      <c r="N45" s="6"/>
      <c r="O45" s="46"/>
      <c r="P45" s="46"/>
      <c r="Q45" s="6"/>
      <c r="R45" s="6"/>
      <c r="S45" s="6"/>
      <c r="T45" s="6"/>
      <c r="U45" s="6"/>
      <c r="V45" s="47"/>
      <c r="W45" s="107">
        <f t="shared" si="7"/>
        <v>18</v>
      </c>
      <c r="X45" s="114" t="str">
        <f>VLOOKUP($W45,QADATA!$D$9:$K$83,4,FALSE)</f>
        <v>The company has a written policy in place as well as documented procedures that are followed.</v>
      </c>
      <c r="Y45" s="114" t="str">
        <f>VLOOKUP($W45,QADATA!$D$9:$K$83,5,FALSE)</f>
        <v>The company has a written policy in place an follows (undocumented) procedures.</v>
      </c>
      <c r="Z45" s="114" t="str">
        <f>VLOOKUP($W45,QADATA!$D$9:$K$83,6,FALSE)</f>
        <v>The company does not have a written policy in place but follows (undocumented) procedures</v>
      </c>
      <c r="AA45" s="114" t="str">
        <f>VLOOKUP($W45,QADATA!$D$9:$K$83,7,FALSE)</f>
        <v>There are some cases that minimum wages are not paid</v>
      </c>
      <c r="AB45" s="114">
        <f>VLOOKUP($W45,QADATA!$D$9:$K$83,8,FALSE)</f>
        <v>0</v>
      </c>
    </row>
    <row r="46" spans="1:28" ht="15.75" customHeight="1">
      <c r="A46" s="6"/>
      <c r="B46" s="7"/>
      <c r="C46" s="94" t="s">
        <v>452</v>
      </c>
      <c r="D46" s="16">
        <v>19</v>
      </c>
      <c r="E46" s="20"/>
      <c r="F46" s="24" t="str">
        <f>VLOOKUP($D46,QADATA!$D$8:$K$83,3,FALSE)</f>
        <v>How does your company ensure it pay its employees in a non-discriminatory manner (e.g. paying different working groups such as women, people with disabilities, etc… different pay for the same tasks)?</v>
      </c>
      <c r="G46" s="110">
        <f>VLOOKUP(D46,QUESTIONNAIRE!$C$7:$H$81,5,FALSE)</f>
        <v>0</v>
      </c>
      <c r="H46" s="174">
        <f t="shared" si="14"/>
        <v>4</v>
      </c>
      <c r="I46" s="111" t="str">
        <f t="shared" si="15"/>
        <v>Not selected</v>
      </c>
      <c r="J46" s="110" t="str">
        <f>IF(VLOOKUP(D46,QUESTIONNAIRE!$C$7:$H$81,6,FALSE)="","",VLOOKUP(D46,QUESTIONNAIRE!$C$7:$H$81,6,FALSE))</f>
        <v/>
      </c>
      <c r="K46" s="7"/>
      <c r="L46" s="6"/>
      <c r="M46" s="112" t="str">
        <f t="array" ref="M46">IF(I46="Not selected","Question left blank",INDEX(ACTION!$A$7:$E100,MATCH($D46,ACTION!$A$7:$A100),MATCH($H46,ACTION!$A$5:$E$5)))</f>
        <v>Question left blank</v>
      </c>
      <c r="N46" s="6"/>
      <c r="O46" s="46"/>
      <c r="P46" s="46"/>
      <c r="Q46" s="6"/>
      <c r="R46" s="6"/>
      <c r="S46" s="6"/>
      <c r="T46" s="6"/>
      <c r="U46" s="6"/>
      <c r="V46" s="47"/>
      <c r="W46" s="107">
        <f t="shared" si="7"/>
        <v>19</v>
      </c>
      <c r="X46" s="114" t="str">
        <f>VLOOKUP($W46,QADATA!$D$9:$K$83,4,FALSE)</f>
        <v>The company has a written policy in place as well as documented procedures that are followed.</v>
      </c>
      <c r="Y46" s="114" t="str">
        <f>VLOOKUP($W46,QADATA!$D$9:$K$83,5,FALSE)</f>
        <v>The company has a written policy in place an follows (undocumented) procedures.</v>
      </c>
      <c r="Z46" s="114" t="str">
        <f>VLOOKUP($W46,QADATA!$D$9:$K$83,6,FALSE)</f>
        <v>The company does not have a written policy in place but follows (undocumented) procedures</v>
      </c>
      <c r="AA46" s="114" t="str">
        <f>VLOOKUP($W46,QADATA!$D$9:$K$83,7,FALSE)</f>
        <v>There are some cases that different groups are paid differently for the same tasks.</v>
      </c>
      <c r="AB46" s="114">
        <f>VLOOKUP($W46,QADATA!$D$9:$K$83,8,FALSE)</f>
        <v>0</v>
      </c>
    </row>
    <row r="47" spans="1:28" ht="32.25" customHeight="1">
      <c r="A47" s="6"/>
      <c r="B47" s="7"/>
      <c r="C47" s="94" t="s">
        <v>452</v>
      </c>
      <c r="D47" s="16">
        <v>20</v>
      </c>
      <c r="E47" s="20"/>
      <c r="F47" s="24" t="str">
        <f>VLOOKUP($D47,QADATA!$D$8:$K$83,3,FALSE)</f>
        <v>Does your company have a complaints system in place to address concerns or issues from employees / workers / others?</v>
      </c>
      <c r="G47" s="110">
        <f>VLOOKUP(D47,QUESTIONNAIRE!$C$7:$H$81,5,FALSE)</f>
        <v>0</v>
      </c>
      <c r="H47" s="174">
        <f t="shared" si="14"/>
        <v>4</v>
      </c>
      <c r="I47" s="111" t="str">
        <f t="shared" si="15"/>
        <v>Not selected</v>
      </c>
      <c r="J47" s="110" t="str">
        <f>IF(VLOOKUP(D47,QUESTIONNAIRE!$C$7:$H$81,6,FALSE)="","",VLOOKUP(D47,QUESTIONNAIRE!$C$7:$H$81,6,FALSE))</f>
        <v/>
      </c>
      <c r="K47" s="7"/>
      <c r="L47" s="6"/>
      <c r="M47" s="112" t="str">
        <f t="array" ref="M47">IF(I47="Not selected","Question left blank",INDEX(ACTION!$A$7:$E100,MATCH($D47,ACTION!$A$7:$A100),MATCH($H47,ACTION!$A$5:$E$5)))</f>
        <v>Question left blank</v>
      </c>
      <c r="N47" s="6"/>
      <c r="O47" s="46"/>
      <c r="P47" s="46"/>
      <c r="Q47" s="6"/>
      <c r="R47" s="6"/>
      <c r="S47" s="6"/>
      <c r="T47" s="6"/>
      <c r="U47" s="6"/>
      <c r="V47" s="47"/>
      <c r="W47" s="107">
        <f t="shared" si="7"/>
        <v>20</v>
      </c>
      <c r="X47" s="114" t="str">
        <f>VLOOKUP($W47,QADATA!$D$9:$K$83,4,FALSE)</f>
        <v xml:space="preserve">Yes - documented procedure including anonymous whistle-blower protection </v>
      </c>
      <c r="Y47" s="114" t="str">
        <f>VLOOKUP($W47,QADATA!$D$9:$K$83,5,FALSE)</f>
        <v xml:space="preserve">Yes - there are guidelines, but no formal documented procedure </v>
      </c>
      <c r="Z47" s="114" t="str">
        <f>VLOOKUP($W47,QADATA!$D$9:$K$83,6,FALSE)</f>
        <v>Although no formal procedure is in place, management treat such incidents seriously</v>
      </c>
      <c r="AA47" s="114" t="str">
        <f>VLOOKUP($W47,QADATA!$D$9:$K$83,7,FALSE)</f>
        <v>No this is not needed in our company</v>
      </c>
      <c r="AB47" s="114">
        <f>VLOOKUP($W47,QADATA!$D$9:$K$83,8,FALSE)</f>
        <v>0</v>
      </c>
    </row>
    <row r="48" spans="1:28" ht="32.25" customHeight="1">
      <c r="A48" s="1"/>
      <c r="B48" s="15"/>
      <c r="C48" s="94" t="s">
        <v>452</v>
      </c>
      <c r="D48" s="16">
        <v>21</v>
      </c>
      <c r="E48" s="17"/>
      <c r="F48" s="21" t="str">
        <f>VLOOKUP($D48,QADATA!$D$8:$K$83,3,FALSE)</f>
        <v>Does your company have an Overtime work policy in place or staff are not allowed to work overtime?</v>
      </c>
      <c r="G48" s="110">
        <f>VLOOKUP(D48,QUESTIONNAIRE!$C$7:$H$81,5,FALSE)</f>
        <v>0</v>
      </c>
      <c r="H48" s="174">
        <f t="shared" si="14"/>
        <v>4</v>
      </c>
      <c r="I48" s="111" t="str">
        <f t="shared" si="15"/>
        <v>Not selected</v>
      </c>
      <c r="J48" s="110" t="str">
        <f>IF(VLOOKUP(D48,QUESTIONNAIRE!$C$7:$H$81,6,FALSE)="","",VLOOKUP(D48,QUESTIONNAIRE!$C$7:$H$81,6,FALSE))</f>
        <v/>
      </c>
      <c r="K48" s="7"/>
      <c r="L48" s="1"/>
      <c r="M48" s="112" t="str">
        <f t="array" ref="M48">IF(I48="Not selected","Question left blank",INDEX(ACTION!$A$7:$E100,MATCH($D48,ACTION!$A$7:$A100),MATCH($H48,ACTION!$A$5:$E$5)))</f>
        <v>Question left blank</v>
      </c>
      <c r="N48" s="1"/>
      <c r="O48" s="33"/>
      <c r="P48" s="33"/>
      <c r="Q48" s="1"/>
      <c r="R48" s="1"/>
      <c r="S48" s="1"/>
      <c r="T48" s="1"/>
      <c r="U48" s="1"/>
      <c r="V48" s="34"/>
      <c r="W48" s="107">
        <f t="shared" si="7"/>
        <v>21</v>
      </c>
      <c r="X48" s="114" t="str">
        <f>VLOOKUP($W48,QADATA!$D$9:$K$83,4,FALSE)</f>
        <v xml:space="preserve">Overtime is voluntary and procedure and payments documented (staff are not allowed to work overtime) </v>
      </c>
      <c r="Y48" s="114" t="str">
        <f>VLOOKUP($W48,QADATA!$D$9:$K$83,5,FALSE)</f>
        <v>Overtime is voluntary there is no documented procedure, but payments are recorded.</v>
      </c>
      <c r="Z48" s="114" t="str">
        <f>VLOOKUP($W48,QADATA!$D$9:$K$83,6,FALSE)</f>
        <v>Over time is compensated but not recorded</v>
      </c>
      <c r="AA48" s="114" t="str">
        <f>VLOOKUP($W48,QADATA!$D$9:$K$83,7,FALSE)</f>
        <v>Overtime is not recorded or compensated</v>
      </c>
      <c r="AB48" s="114">
        <f>VLOOKUP($W48,QADATA!$D$9:$K$83,8,FALSE)</f>
        <v>0</v>
      </c>
    </row>
    <row r="49" spans="1:28" ht="15.75" customHeight="1">
      <c r="A49" s="1"/>
      <c r="B49" s="15"/>
      <c r="C49" s="94" t="s">
        <v>452</v>
      </c>
      <c r="D49" s="16">
        <v>22</v>
      </c>
      <c r="E49" s="17"/>
      <c r="F49" s="24" t="str">
        <f>VLOOKUP($D49,QADATA!$D$8:$K$83,3,FALSE)</f>
        <v>What is the approach of your company regarding keeping original identification documents of your workers / employees?</v>
      </c>
      <c r="G49" s="110">
        <f>VLOOKUP(D49,QUESTIONNAIRE!$C$7:$H$81,5,FALSE)</f>
        <v>0</v>
      </c>
      <c r="H49" s="174">
        <f t="shared" si="14"/>
        <v>4</v>
      </c>
      <c r="I49" s="111" t="str">
        <f t="shared" si="15"/>
        <v>Not selected</v>
      </c>
      <c r="J49" s="110" t="str">
        <f>IF(VLOOKUP(D49,QUESTIONNAIRE!$C$7:$H$81,6,FALSE)="","",VLOOKUP(D49,QUESTIONNAIRE!$C$7:$H$81,6,FALSE))</f>
        <v/>
      </c>
      <c r="K49" s="7"/>
      <c r="L49" s="1"/>
      <c r="M49" s="112" t="str">
        <f t="array" ref="M49">IF(I49="Not selected","Question left blank",INDEX(ACTION!$A$7:$E100,MATCH($D49,ACTION!$A$7:$A100),MATCH($H49,ACTION!$A$5:$E$5)))</f>
        <v>Question left blank</v>
      </c>
      <c r="N49" s="1"/>
      <c r="O49" s="33"/>
      <c r="P49" s="33"/>
      <c r="Q49" s="1"/>
      <c r="R49" s="1"/>
      <c r="S49" s="1"/>
      <c r="T49" s="1"/>
      <c r="U49" s="1"/>
      <c r="V49" s="34"/>
      <c r="W49" s="107">
        <f t="shared" si="7"/>
        <v>22</v>
      </c>
      <c r="X49" s="114" t="str">
        <f>VLOOKUP($W49,QADATA!$D$9:$K$83,4,FALSE)</f>
        <v xml:space="preserve">No original ID documentation is ever kept by the company </v>
      </c>
      <c r="Y49" s="114" t="str">
        <f>VLOOKUP($W49,QADATA!$D$9:$K$83,5,FALSE)</f>
        <v>Original ID documentation is kept by the company (by request of employee)</v>
      </c>
      <c r="Z49" s="114" t="str">
        <f>VLOOKUP($W49,QADATA!$D$9:$K$83,6,FALSE)</f>
        <v xml:space="preserve">They are kept but only on a selective manner when management deem it necessary </v>
      </c>
      <c r="AA49" s="114" t="str">
        <f>VLOOKUP($W49,QADATA!$D$9:$K$83,7,FALSE)</f>
        <v>Keeping the original identification documents is a common practice</v>
      </c>
      <c r="AB49" s="114">
        <f>VLOOKUP($W49,QADATA!$D$9:$K$83,8,FALSE)</f>
        <v>0</v>
      </c>
    </row>
    <row r="50" spans="1:28" ht="32.25" customHeight="1">
      <c r="A50" s="1"/>
      <c r="B50" s="15"/>
      <c r="C50" s="94" t="s">
        <v>452</v>
      </c>
      <c r="D50" s="16">
        <v>23</v>
      </c>
      <c r="E50" s="17"/>
      <c r="F50" s="21" t="str">
        <f>VLOOKUP($D50,QADATA!$D$8:$K$83,3,FALSE)</f>
        <v>Do you have a procedure in place at time of employment to verify age of prospective employees?</v>
      </c>
      <c r="G50" s="110">
        <f>VLOOKUP(D50,QUESTIONNAIRE!$C$7:$H$81,5,FALSE)</f>
        <v>0</v>
      </c>
      <c r="H50" s="174">
        <f t="shared" si="14"/>
        <v>4</v>
      </c>
      <c r="I50" s="111" t="str">
        <f t="shared" si="15"/>
        <v>Not selected</v>
      </c>
      <c r="J50" s="110" t="str">
        <f>IF(VLOOKUP(D50,QUESTIONNAIRE!$C$7:$H$81,6,FALSE)="","",VLOOKUP(D50,QUESTIONNAIRE!$C$7:$H$81,6,FALSE))</f>
        <v/>
      </c>
      <c r="K50" s="7"/>
      <c r="L50" s="1"/>
      <c r="M50" s="112" t="str">
        <f t="array" ref="M50">IF(I50="Not selected","Question left blank",INDEX(ACTION!$A$7:$E100,MATCH($D50,ACTION!$A$7:$A100),MATCH($H50,ACTION!$A$5:$E$5)))</f>
        <v>Question left blank</v>
      </c>
      <c r="N50" s="1"/>
      <c r="O50" s="33"/>
      <c r="P50" s="33"/>
      <c r="Q50" s="1"/>
      <c r="R50" s="1"/>
      <c r="S50" s="1"/>
      <c r="T50" s="1"/>
      <c r="U50" s="1"/>
      <c r="V50" s="34"/>
      <c r="W50" s="107">
        <f t="shared" si="7"/>
        <v>23</v>
      </c>
      <c r="X50" s="114" t="str">
        <f>VLOOKUP($W50,QADATA!$D$9:$K$83,4,FALSE)</f>
        <v>Yes - A documented procedure is in place</v>
      </c>
      <c r="Y50" s="114" t="str">
        <f>VLOOKUP($W50,QADATA!$D$9:$K$83,5,FALSE)</f>
        <v>A procedure is in place but not documented</v>
      </c>
      <c r="Z50" s="114" t="str">
        <f>VLOOKUP($W50,QADATA!$D$9:$K$83,6,FALSE)</f>
        <v>This is not a common practice to verify age</v>
      </c>
      <c r="AA50" s="114" t="str">
        <f>VLOOKUP($W50,QADATA!$D$9:$K$83,7,FALSE)</f>
        <v>Age is not verified</v>
      </c>
      <c r="AB50" s="114">
        <f>VLOOKUP($W50,QADATA!$D$9:$K$83,8,FALSE)</f>
        <v>0</v>
      </c>
    </row>
    <row r="51" spans="1:28" ht="32.25" customHeight="1">
      <c r="A51" s="1"/>
      <c r="B51" s="15"/>
      <c r="C51" s="94" t="s">
        <v>452</v>
      </c>
      <c r="D51" s="16">
        <v>24</v>
      </c>
      <c r="E51" s="17"/>
      <c r="F51" s="24" t="str">
        <f>VLOOKUP($D51,QADATA!$D$8:$K$83,3,FALSE)</f>
        <v>Are your employees selected based on gender, ethnicity, sexual orientation or political belief?</v>
      </c>
      <c r="G51" s="110">
        <f>VLOOKUP(D51,QUESTIONNAIRE!$C$7:$H$81,5,FALSE)</f>
        <v>0</v>
      </c>
      <c r="H51" s="174">
        <f t="shared" si="14"/>
        <v>4</v>
      </c>
      <c r="I51" s="111" t="str">
        <f t="shared" si="15"/>
        <v>Not selected</v>
      </c>
      <c r="J51" s="110" t="str">
        <f>IF(VLOOKUP(D51,QUESTIONNAIRE!$C$7:$H$81,6,FALSE)="","",VLOOKUP(D51,QUESTIONNAIRE!$C$7:$H$81,6,FALSE))</f>
        <v/>
      </c>
      <c r="K51" s="7"/>
      <c r="L51" s="1"/>
      <c r="M51" s="112" t="str">
        <f t="array" ref="M51">IF(I51="Not selected","Question left blank",INDEX(ACTION!$A$7:$E100,MATCH($D51,ACTION!$A$7:$A100),MATCH($H51,ACTION!$A$5:$E$5)))</f>
        <v>Question left blank</v>
      </c>
      <c r="N51" s="1"/>
      <c r="O51" s="33"/>
      <c r="P51" s="33"/>
      <c r="Q51" s="1"/>
      <c r="R51" s="1"/>
      <c r="S51" s="1"/>
      <c r="T51" s="1"/>
      <c r="U51" s="1"/>
      <c r="V51" s="34"/>
      <c r="W51" s="107">
        <f t="shared" si="7"/>
        <v>24</v>
      </c>
      <c r="X51" s="114" t="str">
        <f>VLOOKUP($W51,QADATA!$D$9:$K$83,4,FALSE)</f>
        <v>No - all employees are selected based on merit as per documented procedure in place</v>
      </c>
      <c r="Y51" s="114" t="str">
        <f>VLOOKUP($W51,QADATA!$D$9:$K$83,5,FALSE)</f>
        <v>No - all employees are selected based on merit but no documented procedure in place</v>
      </c>
      <c r="Z51" s="114" t="str">
        <f>VLOOKUP($W51,QADATA!$D$9:$K$83,6,FALSE)</f>
        <v xml:space="preserve">Yes - to a certain extent </v>
      </c>
      <c r="AA51" s="114" t="str">
        <f>VLOOKUP($W51,QADATA!$D$9:$K$83,7,FALSE)</f>
        <v>Yes - in most cases</v>
      </c>
      <c r="AB51" s="114">
        <f>VLOOKUP($W51,QADATA!$D$9:$K$83,8,FALSE)</f>
        <v>0</v>
      </c>
    </row>
    <row r="52" spans="1:28" ht="32.25" customHeight="1">
      <c r="A52" s="1"/>
      <c r="B52" s="15"/>
      <c r="C52" s="94" t="s">
        <v>452</v>
      </c>
      <c r="D52" s="16">
        <v>25</v>
      </c>
      <c r="E52" s="17"/>
      <c r="F52" s="24" t="str">
        <f>VLOOKUP($D52,QADATA!$D$8:$K$83,3,FALSE)</f>
        <v>Are terms of employment communicated and agreed upon with an employee, written and in a local language?</v>
      </c>
      <c r="G52" s="110">
        <f>VLOOKUP(D52,QUESTIONNAIRE!$C$7:$H$81,5,FALSE)</f>
        <v>0</v>
      </c>
      <c r="H52" s="174">
        <f t="shared" si="14"/>
        <v>4</v>
      </c>
      <c r="I52" s="111" t="str">
        <f t="shared" si="15"/>
        <v>Not selected</v>
      </c>
      <c r="J52" s="110" t="str">
        <f>IF(VLOOKUP(D52,QUESTIONNAIRE!$C$7:$H$81,6,FALSE)="","",VLOOKUP(D52,QUESTIONNAIRE!$C$7:$H$81,6,FALSE))</f>
        <v/>
      </c>
      <c r="K52" s="7"/>
      <c r="L52" s="1"/>
      <c r="M52" s="112" t="str">
        <f t="array" ref="M52">IF(I52="Not selected","Question left blank",INDEX(ACTION!$A$7:$E100,MATCH($D52,ACTION!$A$7:$A100),MATCH($H52,ACTION!$A$5:$E$5)))</f>
        <v>Question left blank</v>
      </c>
      <c r="N52" s="1"/>
      <c r="O52" s="33"/>
      <c r="P52" s="33"/>
      <c r="Q52" s="1"/>
      <c r="R52" s="1"/>
      <c r="S52" s="1"/>
      <c r="T52" s="1"/>
      <c r="U52" s="1"/>
      <c r="V52" s="34"/>
      <c r="W52" s="107">
        <f t="shared" si="7"/>
        <v>25</v>
      </c>
      <c r="X52" s="114" t="str">
        <f>VLOOKUP($W52,QADATA!$D$9:$K$83,4,FALSE)</f>
        <v>Terms of employment are written and are signed by both employer and employee</v>
      </c>
      <c r="Y52" s="114" t="str">
        <f>VLOOKUP($W52,QADATA!$D$9:$K$83,5,FALSE)</f>
        <v xml:space="preserve">Terms of employment are written and signed by employee only </v>
      </c>
      <c r="Z52" s="114" t="str">
        <f>VLOOKUP($W52,QADATA!$D$9:$K$83,6,FALSE)</f>
        <v xml:space="preserve">Terms of employment are communicated but not written or signed </v>
      </c>
      <c r="AA52" s="114" t="str">
        <f>VLOOKUP($W52,QADATA!$D$9:$K$83,7,FALSE)</f>
        <v>There are no terms of employment - only pay to work</v>
      </c>
      <c r="AB52" s="114">
        <f>VLOOKUP($W52,QADATA!$D$9:$K$83,8,FALSE)</f>
        <v>0</v>
      </c>
    </row>
    <row r="53" spans="1:28" ht="32.25" customHeight="1">
      <c r="A53" s="1"/>
      <c r="B53" s="15"/>
      <c r="C53" s="94" t="s">
        <v>452</v>
      </c>
      <c r="D53" s="16">
        <v>26</v>
      </c>
      <c r="E53" s="17"/>
      <c r="F53" s="24" t="str">
        <f>VLOOKUP($D53,QADATA!$D$8:$K$83,3,FALSE)</f>
        <v>Are payments of salary made according to the contract, directly to the employee and on a regular basis?</v>
      </c>
      <c r="G53" s="110">
        <f>VLOOKUP(D53,QUESTIONNAIRE!$C$7:$H$81,5,FALSE)</f>
        <v>0</v>
      </c>
      <c r="H53" s="174">
        <f t="shared" si="14"/>
        <v>4</v>
      </c>
      <c r="I53" s="111" t="str">
        <f t="shared" si="15"/>
        <v>Not selected</v>
      </c>
      <c r="J53" s="110" t="str">
        <f>IF(VLOOKUP(D53,QUESTIONNAIRE!$C$7:$H$81,6,FALSE)="","",VLOOKUP(D53,QUESTIONNAIRE!$C$7:$H$81,6,FALSE))</f>
        <v/>
      </c>
      <c r="K53" s="7"/>
      <c r="L53" s="1"/>
      <c r="M53" s="112" t="str">
        <f t="array" ref="M53">IF(I53="Not selected","Question left blank",INDEX(ACTION!$A$7:$E100,MATCH($D53,ACTION!$A$7:$A100),MATCH($H53,ACTION!$A$5:$E$5)))</f>
        <v>Question left blank</v>
      </c>
      <c r="N53" s="1"/>
      <c r="O53" s="33"/>
      <c r="P53" s="33"/>
      <c r="Q53" s="1"/>
      <c r="R53" s="1"/>
      <c r="S53" s="1"/>
      <c r="T53" s="1"/>
      <c r="U53" s="1"/>
      <c r="V53" s="34"/>
      <c r="W53" s="107">
        <f t="shared" si="7"/>
        <v>26</v>
      </c>
      <c r="X53" s="114" t="str">
        <f>VLOOKUP($W53,QADATA!$D$9:$K$83,4,FALSE)</f>
        <v>Yes</v>
      </c>
      <c r="Y53" s="114" t="str">
        <f>VLOOKUP($W53,QADATA!$D$9:$K$83,5,FALSE)</f>
        <v xml:space="preserve">Yes - but not regularly </v>
      </c>
      <c r="Z53" s="114" t="str">
        <f>VLOOKUP($W53,QADATA!$D$9:$K$83,6,FALSE)</f>
        <v>Non-regular cash payments are a common practice here</v>
      </c>
      <c r="AA53" s="114" t="str">
        <f>VLOOKUP($W53,QADATA!$D$9:$K$83,7,FALSE)</f>
        <v xml:space="preserve">Salary / wages are paid directly to an intermediary to distribute </v>
      </c>
      <c r="AB53" s="114">
        <f>VLOOKUP($W53,QADATA!$D$9:$K$83,8,FALSE)</f>
        <v>0</v>
      </c>
    </row>
    <row r="54" spans="1:28" ht="32.25" customHeight="1">
      <c r="A54" s="1"/>
      <c r="B54" s="15"/>
      <c r="C54" s="94" t="s">
        <v>452</v>
      </c>
      <c r="D54" s="16">
        <v>27</v>
      </c>
      <c r="E54" s="17"/>
      <c r="F54" s="24" t="str">
        <f>VLOOKUP($D54,QADATA!$D$8:$K$83,3,FALSE)</f>
        <v>Are employees made aware of deductions (e.g. welfare, tax, accommodation etc..) and agree to them?</v>
      </c>
      <c r="G54" s="110">
        <f>VLOOKUP(D54,QUESTIONNAIRE!$C$7:$H$81,5,FALSE)</f>
        <v>0</v>
      </c>
      <c r="H54" s="174">
        <f t="shared" si="14"/>
        <v>4</v>
      </c>
      <c r="I54" s="111" t="str">
        <f t="shared" si="15"/>
        <v>Not selected</v>
      </c>
      <c r="J54" s="110" t="str">
        <f>IF(VLOOKUP(D54,QUESTIONNAIRE!$C$7:$H$81,6,FALSE)="","",VLOOKUP(D54,QUESTIONNAIRE!$C$7:$H$81,6,FALSE))</f>
        <v/>
      </c>
      <c r="K54" s="7"/>
      <c r="L54" s="1"/>
      <c r="M54" s="112" t="str">
        <f t="array" ref="M54">IF(I54="Not selected","Question left blank",INDEX(ACTION!$A$7:$E100,MATCH($D54,ACTION!$A$7:$A100),MATCH($H54,ACTION!$A$5:$E$5)))</f>
        <v>Question left blank</v>
      </c>
      <c r="N54" s="1"/>
      <c r="O54" s="33"/>
      <c r="P54" s="33"/>
      <c r="Q54" s="1"/>
      <c r="R54" s="1"/>
      <c r="S54" s="1"/>
      <c r="T54" s="1"/>
      <c r="U54" s="1"/>
      <c r="V54" s="34"/>
      <c r="W54" s="107">
        <f t="shared" si="7"/>
        <v>27</v>
      </c>
      <c r="X54" s="114" t="str">
        <f>VLOOKUP($W54,QADATA!$D$9:$K$83,4,FALSE)</f>
        <v xml:space="preserve">Yes - all deduction are agreed in advance and documented in the contract </v>
      </c>
      <c r="Y54" s="114" t="str">
        <f>VLOOKUP($W54,QADATA!$D$9:$K$83,5,FALSE)</f>
        <v>Employees are made aware of deductions but they are not documented in the contract</v>
      </c>
      <c r="Z54" s="114" t="str">
        <f>VLOOKUP($W54,QADATA!$D$9:$K$83,6,FALSE)</f>
        <v>Employees are not made aware of deductions until time of payment</v>
      </c>
      <c r="AA54" s="114" t="str">
        <f>VLOOKUP($W54,QADATA!$D$9:$K$83,7,FALSE)</f>
        <v>Deductions are made as they occur - without prior information to employee</v>
      </c>
      <c r="AB54" s="114">
        <f>VLOOKUP($W54,QADATA!$D$9:$K$83,8,FALSE)</f>
        <v>0</v>
      </c>
    </row>
    <row r="55" spans="1:28" ht="32.25" customHeight="1">
      <c r="A55" s="1"/>
      <c r="B55" s="15"/>
      <c r="C55" s="94" t="s">
        <v>452</v>
      </c>
      <c r="D55" s="16">
        <v>28</v>
      </c>
      <c r="E55" s="17"/>
      <c r="F55" s="24" t="str">
        <f>VLOOKUP($D55,QADATA!$D$8:$K$83,3,FALSE)</f>
        <v>Are employee payments properly documented?</v>
      </c>
      <c r="G55" s="110">
        <f>VLOOKUP(D55,QUESTIONNAIRE!$C$7:$H$81,5,FALSE)</f>
        <v>0</v>
      </c>
      <c r="H55" s="174">
        <f t="shared" si="14"/>
        <v>4</v>
      </c>
      <c r="I55" s="111" t="str">
        <f t="shared" si="15"/>
        <v>Not selected</v>
      </c>
      <c r="J55" s="110" t="str">
        <f>IF(VLOOKUP(D55,QUESTIONNAIRE!$C$7:$H$81,6,FALSE)="","",VLOOKUP(D55,QUESTIONNAIRE!$C$7:$H$81,6,FALSE))</f>
        <v/>
      </c>
      <c r="K55" s="7"/>
      <c r="L55" s="1"/>
      <c r="M55" s="112" t="str">
        <f t="array" ref="M55">IF(I55="Not selected","Question left blank",INDEX(ACTION!$A$7:$E100,MATCH($D55,ACTION!$A$7:$A100),MATCH($H55,ACTION!$A$5:$E$5)))</f>
        <v>Question left blank</v>
      </c>
      <c r="N55" s="1"/>
      <c r="O55" s="33"/>
      <c r="P55" s="33"/>
      <c r="Q55" s="1"/>
      <c r="R55" s="1"/>
      <c r="S55" s="1"/>
      <c r="T55" s="1"/>
      <c r="U55" s="1"/>
      <c r="V55" s="34"/>
      <c r="W55" s="107">
        <f t="shared" si="7"/>
        <v>28</v>
      </c>
      <c r="X55" s="114" t="str">
        <f>VLOOKUP($W55,QADATA!$D$9:$K$83,4,FALSE)</f>
        <v>Yes - Detailed pay-slips are provided, signed for and include details of deductions, if any</v>
      </c>
      <c r="Y55" s="114" t="str">
        <f>VLOOKUP($W55,QADATA!$D$9:$K$83,5,FALSE)</f>
        <v xml:space="preserve">Yes - Employees sign that they have received salary but no pay-slip provided </v>
      </c>
      <c r="Z55" s="114" t="str">
        <f>VLOOKUP($W55,QADATA!$D$9:$K$83,6,FALSE)</f>
        <v xml:space="preserve">No formal procedure in place, but employees are notified that payment has been made </v>
      </c>
      <c r="AA55" s="114" t="str">
        <f>VLOOKUP($W55,QADATA!$D$9:$K$83,7,FALSE)</f>
        <v>No formal procedure in place</v>
      </c>
      <c r="AB55" s="114">
        <f>VLOOKUP($W55,QADATA!$D$9:$K$83,8,FALSE)</f>
        <v>0</v>
      </c>
    </row>
    <row r="56" spans="1:28" ht="15.75" customHeight="1">
      <c r="A56" s="2"/>
      <c r="B56" s="9"/>
      <c r="C56" s="102"/>
      <c r="D56" s="14" t="s">
        <v>18</v>
      </c>
      <c r="E56" s="18"/>
      <c r="F56" s="14" t="str">
        <f>VLOOKUP($D56,QADATA!$D$8:$K$83,3,FALSE)</f>
        <v xml:space="preserve">EQUAL OPPORTUNITY </v>
      </c>
      <c r="G56" s="173"/>
      <c r="H56" s="173"/>
      <c r="I56" s="173"/>
      <c r="J56" s="104"/>
      <c r="K56" s="7"/>
      <c r="L56" s="2"/>
      <c r="M56" s="104"/>
      <c r="N56" s="2"/>
      <c r="O56" s="72"/>
      <c r="P56" s="72"/>
      <c r="Q56" s="2"/>
      <c r="R56" s="2"/>
      <c r="S56" s="2"/>
      <c r="T56" s="2"/>
      <c r="U56" s="2"/>
      <c r="V56" s="106"/>
      <c r="W56" s="107" t="str">
        <f t="shared" si="7"/>
        <v>E</v>
      </c>
      <c r="X56" s="175">
        <f>VLOOKUP($W56,QADATA!$D$9:$K$83,4,FALSE)</f>
        <v>0</v>
      </c>
      <c r="Y56" s="175">
        <f>VLOOKUP($W56,QADATA!$D$9:$K$83,5,FALSE)</f>
        <v>0</v>
      </c>
      <c r="Z56" s="175">
        <f>VLOOKUP($W56,QADATA!$D$9:$K$83,6,FALSE)</f>
        <v>0</v>
      </c>
      <c r="AA56" s="175">
        <f>VLOOKUP($W56,QADATA!$D$9:$K$83,7,FALSE)</f>
        <v>0</v>
      </c>
      <c r="AB56" s="114">
        <f>VLOOKUP($W56,QADATA!$D$9:$K$83,8,FALSE)</f>
        <v>0</v>
      </c>
    </row>
    <row r="57" spans="1:28" ht="32.25" customHeight="1">
      <c r="A57" s="1"/>
      <c r="B57" s="15"/>
      <c r="C57" s="94" t="s">
        <v>453</v>
      </c>
      <c r="D57" s="16">
        <v>29</v>
      </c>
      <c r="E57" s="25"/>
      <c r="F57" s="24" t="str">
        <f>VLOOKUP($D57,QADATA!$D$8:$K$83,3,FALSE)</f>
        <v>Does your company have a mechanism in place for reporting, investigating and addressing harassment</v>
      </c>
      <c r="G57" s="110">
        <f>VLOOKUP(D57,QUESTIONNAIRE!$C$7:$H$81,5,FALSE)</f>
        <v>0</v>
      </c>
      <c r="H57" s="174">
        <f t="shared" ref="H57:H61" si="16">IF(G57=X57, $X$22, IF(G57=Y57, $Y$22, IF(G57=Z57,$Z$22, IF(G57=AA57,$AA$22, $AB$22))))</f>
        <v>4</v>
      </c>
      <c r="I57" s="111" t="str">
        <f t="shared" ref="I57:I61" si="17">IF(G57=X57, $X$21, IF(G57=Y57, $Y$21, IF(G57=Z57,$Z$21, IF(G57=AA57,$AA$21, $AB$21))))</f>
        <v>Not selected</v>
      </c>
      <c r="J57" s="110" t="str">
        <f>IF(VLOOKUP(D57,QUESTIONNAIRE!$C$7:$H$81,6,FALSE)="","",VLOOKUP(D57,QUESTIONNAIRE!$C$7:$H$81,6,FALSE))</f>
        <v/>
      </c>
      <c r="K57" s="7"/>
      <c r="L57" s="1"/>
      <c r="M57" s="112" t="str">
        <f t="array" ref="M57">IF(I57="Not selected","Question left blank",INDEX(ACTION!$A$7:$E100,MATCH($D57,ACTION!$A$7:$A100),MATCH($H57,ACTION!$A$5:$E$5)))</f>
        <v>Question left blank</v>
      </c>
      <c r="N57" s="1"/>
      <c r="O57" s="33"/>
      <c r="P57" s="33"/>
      <c r="Q57" s="1"/>
      <c r="R57" s="1"/>
      <c r="S57" s="1"/>
      <c r="T57" s="1"/>
      <c r="U57" s="1"/>
      <c r="V57" s="34"/>
      <c r="W57" s="107">
        <f t="shared" si="7"/>
        <v>29</v>
      </c>
      <c r="X57" s="114" t="str">
        <f>VLOOKUP($W57,QADATA!$D$9:$K$83,4,FALSE)</f>
        <v>Yes- A formal documented procedure is in place; data about cases is available and tracked</v>
      </c>
      <c r="Y57" s="114" t="str">
        <f>VLOOKUP($W57,QADATA!$D$9:$K$83,5,FALSE)</f>
        <v>Yes - a documented procedure</v>
      </c>
      <c r="Z57" s="114" t="str">
        <f>VLOOKUP($W57,QADATA!$D$9:$K$83,6,FALSE)</f>
        <v>An informal procedure</v>
      </c>
      <c r="AA57" s="114" t="str">
        <f>VLOOKUP($W57,QADATA!$D$9:$K$83,7,FALSE)</f>
        <v>No procedure</v>
      </c>
      <c r="AB57" s="114">
        <f>VLOOKUP($W57,QADATA!$D$9:$K$83,8,FALSE)</f>
        <v>0</v>
      </c>
    </row>
    <row r="58" spans="1:28" ht="32.25" customHeight="1">
      <c r="A58" s="1"/>
      <c r="B58" s="15"/>
      <c r="C58" s="94" t="s">
        <v>453</v>
      </c>
      <c r="D58" s="16">
        <v>30</v>
      </c>
      <c r="E58" s="25"/>
      <c r="F58" s="24" t="str">
        <f>VLOOKUP($D58,QADATA!$D$8:$K$83,3,FALSE)</f>
        <v>Does your company encourage diversity and inclusion in the workplace?</v>
      </c>
      <c r="G58" s="110">
        <f>VLOOKUP(D58,QUESTIONNAIRE!$C$7:$H$81,5,FALSE)</f>
        <v>0</v>
      </c>
      <c r="H58" s="174">
        <f t="shared" si="16"/>
        <v>4</v>
      </c>
      <c r="I58" s="111" t="str">
        <f t="shared" si="17"/>
        <v>Not selected</v>
      </c>
      <c r="J58" s="110" t="str">
        <f>IF(VLOOKUP(D58,QUESTIONNAIRE!$C$7:$H$81,6,FALSE)="","",VLOOKUP(D58,QUESTIONNAIRE!$C$7:$H$81,6,FALSE))</f>
        <v/>
      </c>
      <c r="K58" s="7"/>
      <c r="L58" s="1"/>
      <c r="M58" s="112" t="str">
        <f t="array" ref="M58">IF(I58="Not selected","Question left blank",INDEX(ACTION!$A$7:$E100,MATCH($D58,ACTION!$A$7:$A100),MATCH($H58,ACTION!$A$5:$E$5)))</f>
        <v>Question left blank</v>
      </c>
      <c r="N58" s="1"/>
      <c r="O58" s="33"/>
      <c r="P58" s="33"/>
      <c r="Q58" s="1"/>
      <c r="R58" s="1"/>
      <c r="S58" s="1"/>
      <c r="T58" s="1"/>
      <c r="U58" s="1"/>
      <c r="V58" s="34"/>
      <c r="W58" s="107">
        <f t="shared" si="7"/>
        <v>30</v>
      </c>
      <c r="X58" s="114" t="str">
        <f>VLOOKUP($W58,QADATA!$D$9:$K$83,4,FALSE)</f>
        <v>Yes we have a diversity and inclusion policy and action plan that is well implemented</v>
      </c>
      <c r="Y58" s="114" t="str">
        <f>VLOOKUP($W58,QADATA!$D$9:$K$83,5,FALSE)</f>
        <v>Yes we have a policy but no action plan yet</v>
      </c>
      <c r="Z58" s="114" t="str">
        <f>VLOOKUP($W58,QADATA!$D$9:$K$83,6,FALSE)</f>
        <v>We encourage diversity informally</v>
      </c>
      <c r="AA58" s="114" t="str">
        <f>VLOOKUP($W58,QADATA!$D$9:$K$83,7,FALSE)</f>
        <v>We don't have any initiative around diversity and inclusion</v>
      </c>
      <c r="AB58" s="114">
        <f>VLOOKUP($W58,QADATA!$D$9:$K$83,8,FALSE)</f>
        <v>0</v>
      </c>
    </row>
    <row r="59" spans="1:28" ht="32.25" customHeight="1">
      <c r="A59" s="1"/>
      <c r="B59" s="15"/>
      <c r="C59" s="94" t="s">
        <v>453</v>
      </c>
      <c r="D59" s="16">
        <v>31</v>
      </c>
      <c r="E59" s="25"/>
      <c r="F59" s="24" t="str">
        <f>VLOOKUP($D59,QADATA!$D$8:$K$83,3,FALSE)</f>
        <v xml:space="preserve">What percentage (%) of current total staff are women? Please provide your best estimate. </v>
      </c>
      <c r="G59" s="110">
        <f>VLOOKUP(D59,QUESTIONNAIRE!$C$7:$H$81,5,FALSE)</f>
        <v>0</v>
      </c>
      <c r="H59" s="174">
        <f t="shared" si="16"/>
        <v>4</v>
      </c>
      <c r="I59" s="111" t="str">
        <f t="shared" si="17"/>
        <v>Not selected</v>
      </c>
      <c r="J59" s="110" t="str">
        <f>IF(VLOOKUP(D59,QUESTIONNAIRE!$C$7:$H$81,6,FALSE)="","",VLOOKUP(D59,QUESTIONNAIRE!$C$7:$H$81,6,FALSE))</f>
        <v/>
      </c>
      <c r="K59" s="7"/>
      <c r="L59" s="1"/>
      <c r="M59" s="112" t="str">
        <f t="array" ref="M59">IF(I59="Not selected","Question left blank",INDEX(ACTION!$A$7:$E100,MATCH($D59,ACTION!$A$7:$A100),MATCH($H59,ACTION!$A$5:$E$5)))</f>
        <v>Question left blank</v>
      </c>
      <c r="N59" s="1"/>
      <c r="O59" s="33"/>
      <c r="P59" s="33"/>
      <c r="Q59" s="1"/>
      <c r="R59" s="1"/>
      <c r="S59" s="1"/>
      <c r="T59" s="1"/>
      <c r="U59" s="1"/>
      <c r="V59" s="34"/>
      <c r="W59" s="107">
        <f t="shared" si="7"/>
        <v>31</v>
      </c>
      <c r="X59" s="114" t="str">
        <f>VLOOKUP($W59,QADATA!$D$9:$K$83,4,FALSE)</f>
        <v>More than 60%</v>
      </c>
      <c r="Y59" s="114" t="str">
        <f>VLOOKUP($W59,QADATA!$D$9:$K$83,5,FALSE)</f>
        <v>Between 30% - 60%</v>
      </c>
      <c r="Z59" s="114" t="str">
        <f>VLOOKUP($W59,QADATA!$D$9:$K$83,6,FALSE)</f>
        <v>Between 10% - 30%</v>
      </c>
      <c r="AA59" s="114" t="str">
        <f>VLOOKUP($W59,QADATA!$D$9:$K$83,7,FALSE)</f>
        <v xml:space="preserve">Less than 10% </v>
      </c>
      <c r="AB59" s="114">
        <f>VLOOKUP($W59,QADATA!$D$9:$K$83,8,FALSE)</f>
        <v>0</v>
      </c>
    </row>
    <row r="60" spans="1:28" ht="32.25" customHeight="1">
      <c r="A60" s="1"/>
      <c r="B60" s="15"/>
      <c r="C60" s="94" t="s">
        <v>453</v>
      </c>
      <c r="D60" s="16">
        <v>32</v>
      </c>
      <c r="E60" s="25"/>
      <c r="F60" s="24" t="str">
        <f>VLOOKUP($D60,QADATA!$D$8:$K$83,3,FALSE)</f>
        <v xml:space="preserve">What percentage (%) of current key staff (leadership) are women? Please provide your best estimate. </v>
      </c>
      <c r="G60" s="110">
        <f>VLOOKUP(D60,QUESTIONNAIRE!$C$7:$H$81,5,FALSE)</f>
        <v>0</v>
      </c>
      <c r="H60" s="174">
        <f t="shared" si="16"/>
        <v>4</v>
      </c>
      <c r="I60" s="111" t="str">
        <f t="shared" si="17"/>
        <v>Not selected</v>
      </c>
      <c r="J60" s="110" t="str">
        <f>IF(VLOOKUP(D60,QUESTIONNAIRE!$C$7:$H$81,6,FALSE)="","",VLOOKUP(D60,QUESTIONNAIRE!$C$7:$H$81,6,FALSE))</f>
        <v/>
      </c>
      <c r="K60" s="7"/>
      <c r="L60" s="1"/>
      <c r="M60" s="112" t="str">
        <f t="array" ref="M60">IF(I60="Not selected","Question left blank",INDEX(ACTION!$A$7:$E100,MATCH($D60,ACTION!$A$7:$A100),MATCH($H60,ACTION!$A$5:$E$5)))</f>
        <v>Question left blank</v>
      </c>
      <c r="N60" s="1"/>
      <c r="O60" s="33"/>
      <c r="P60" s="33"/>
      <c r="Q60" s="1"/>
      <c r="R60" s="1"/>
      <c r="S60" s="1"/>
      <c r="T60" s="1"/>
      <c r="U60" s="1"/>
      <c r="V60" s="34"/>
      <c r="W60" s="107">
        <f t="shared" si="7"/>
        <v>32</v>
      </c>
      <c r="X60" s="114" t="str">
        <f>VLOOKUP($W60,QADATA!$D$9:$K$83,4,FALSE)</f>
        <v>More than 60%</v>
      </c>
      <c r="Y60" s="114" t="str">
        <f>VLOOKUP($W60,QADATA!$D$9:$K$83,5,FALSE)</f>
        <v>Between 30% - 60%</v>
      </c>
      <c r="Z60" s="114" t="str">
        <f>VLOOKUP($W60,QADATA!$D$9:$K$83,6,FALSE)</f>
        <v>Between 10% - 30%</v>
      </c>
      <c r="AA60" s="114" t="str">
        <f>VLOOKUP($W60,QADATA!$D$9:$K$83,7,FALSE)</f>
        <v xml:space="preserve">Less than 10% </v>
      </c>
      <c r="AB60" s="114">
        <f>VLOOKUP($W60,QADATA!$D$9:$K$83,8,FALSE)</f>
        <v>0</v>
      </c>
    </row>
    <row r="61" spans="1:28" ht="32.25" customHeight="1">
      <c r="A61" s="1"/>
      <c r="B61" s="15"/>
      <c r="C61" s="94" t="s">
        <v>453</v>
      </c>
      <c r="D61" s="16">
        <v>33</v>
      </c>
      <c r="E61" s="25"/>
      <c r="F61" s="24" t="str">
        <f>VLOOKUP($D61,QADATA!$D$8:$K$83,3,FALSE)</f>
        <v xml:space="preserve">What percentage (%) of staff have a disability? Please provide your best estimate. </v>
      </c>
      <c r="G61" s="110">
        <f>VLOOKUP(D61,QUESTIONNAIRE!$C$7:$H$81,5,FALSE)</f>
        <v>0</v>
      </c>
      <c r="H61" s="174">
        <f t="shared" si="16"/>
        <v>4</v>
      </c>
      <c r="I61" s="111" t="str">
        <f t="shared" si="17"/>
        <v>Not selected</v>
      </c>
      <c r="J61" s="110" t="str">
        <f>IF(VLOOKUP(D61,QUESTIONNAIRE!$C$7:$H$81,6,FALSE)="","",VLOOKUP(D61,QUESTIONNAIRE!$C$7:$H$81,6,FALSE))</f>
        <v/>
      </c>
      <c r="K61" s="7"/>
      <c r="L61" s="1"/>
      <c r="M61" s="112" t="str">
        <f t="array" ref="M61">IF(I61="Not selected","Question left blank",INDEX(ACTION!$A$7:$E100,MATCH($D61,ACTION!$A$7:$A100),MATCH($H61,ACTION!$A$5:$E$5)))</f>
        <v>Question left blank</v>
      </c>
      <c r="N61" s="1"/>
      <c r="O61" s="33"/>
      <c r="P61" s="33"/>
      <c r="Q61" s="1"/>
      <c r="R61" s="1"/>
      <c r="S61" s="1"/>
      <c r="T61" s="1"/>
      <c r="U61" s="1"/>
      <c r="V61" s="34"/>
      <c r="W61" s="107">
        <f t="shared" si="7"/>
        <v>33</v>
      </c>
      <c r="X61" s="114" t="str">
        <f>VLOOKUP($W61,QADATA!$D$9:$K$83,4,FALSE)</f>
        <v>We have more than 10% people with disability in our workforce</v>
      </c>
      <c r="Y61" s="114" t="str">
        <f>VLOOKUP($W61,QADATA!$D$9:$K$83,5,FALSE)</f>
        <v>We have less than 10% people with disability in our workforce</v>
      </c>
      <c r="Z61" s="114" t="str">
        <f>VLOOKUP($W61,QADATA!$D$9:$K$83,6,FALSE)</f>
        <v>We have people with disability in our workforce but we don't know how many</v>
      </c>
      <c r="AA61" s="114" t="str">
        <f>VLOOKUP($W61,QADATA!$D$9:$K$83,7,FALSE)</f>
        <v>We don't employ people with disability</v>
      </c>
      <c r="AB61" s="114">
        <f>VLOOKUP($W61,QADATA!$D$9:$K$83,8,FALSE)</f>
        <v>0</v>
      </c>
    </row>
    <row r="62" spans="1:28" ht="15.75" customHeight="1">
      <c r="A62" s="2"/>
      <c r="B62" s="9"/>
      <c r="C62" s="102"/>
      <c r="D62" s="14" t="s">
        <v>42</v>
      </c>
      <c r="E62" s="18"/>
      <c r="F62" s="14" t="str">
        <f>VLOOKUP($D62,QADATA!$D$8:$K$83,3,FALSE)</f>
        <v>QUALITY MANAGEMENT</v>
      </c>
      <c r="G62" s="184"/>
      <c r="H62" s="184"/>
      <c r="I62" s="184"/>
      <c r="J62" s="185"/>
      <c r="K62" s="7"/>
      <c r="L62" s="2"/>
      <c r="M62" s="104"/>
      <c r="N62" s="2"/>
      <c r="O62" s="72"/>
      <c r="P62" s="72"/>
      <c r="Q62" s="2"/>
      <c r="R62" s="2"/>
      <c r="S62" s="2"/>
      <c r="T62" s="2"/>
      <c r="U62" s="2"/>
      <c r="V62" s="106"/>
      <c r="W62" s="107" t="str">
        <f t="shared" si="7"/>
        <v>F</v>
      </c>
      <c r="X62" s="175">
        <f>VLOOKUP($W62,QADATA!$D$9:$K$83,4,FALSE)</f>
        <v>0</v>
      </c>
      <c r="Y62" s="175">
        <f>VLOOKUP($W62,QADATA!$D$9:$K$83,5,FALSE)</f>
        <v>0</v>
      </c>
      <c r="Z62" s="175">
        <f>VLOOKUP($W62,QADATA!$D$9:$K$83,6,FALSE)</f>
        <v>0</v>
      </c>
      <c r="AA62" s="175">
        <f>VLOOKUP($W62,QADATA!$D$9:$K$83,7,FALSE)</f>
        <v>0</v>
      </c>
      <c r="AB62" s="175">
        <f>VLOOKUP($W62,QADATA!$D$9:$K$83,8,FALSE)</f>
        <v>0</v>
      </c>
    </row>
    <row r="63" spans="1:28" ht="32.25" customHeight="1">
      <c r="A63" s="6"/>
      <c r="B63" s="7"/>
      <c r="C63" s="94" t="s">
        <v>454</v>
      </c>
      <c r="D63" s="16">
        <v>34</v>
      </c>
      <c r="E63" s="23"/>
      <c r="F63" s="186" t="str">
        <f>VLOOKUP($D63,QADATA!$D$8:$K$83,3,FALSE)</f>
        <v xml:space="preserve">Are quality inspections carried out on products / goods / services that your company provides? </v>
      </c>
      <c r="G63" s="110">
        <f>VLOOKUP(D63,QUESTIONNAIRE!$C$7:$H$81,5,FALSE)</f>
        <v>0</v>
      </c>
      <c r="H63" s="174">
        <f t="shared" ref="H63:H65" si="18">IF(G63=X63, $X$22, IF(G63=Y63, $Y$22, IF(G63=Z63,$Z$22, IF(G63=AA63,$AA$22, $AB$22))))</f>
        <v>4</v>
      </c>
      <c r="I63" s="111" t="str">
        <f t="shared" ref="I63:I65" si="19">IF(G63=X63, $X$21, IF(G63=Y63, $Y$21, IF(G63=Z63,$Z$21, IF(G63=AA63,$AA$21, $AB$21))))</f>
        <v>Not selected</v>
      </c>
      <c r="J63" s="110" t="str">
        <f>IF(VLOOKUP(D63,QUESTIONNAIRE!$C$7:$H$81,6,FALSE)="","",VLOOKUP(D63,QUESTIONNAIRE!$C$7:$H$81,6,FALSE))</f>
        <v/>
      </c>
      <c r="K63" s="7"/>
      <c r="L63" s="6"/>
      <c r="M63" s="112" t="str">
        <f t="array" ref="M63">IF(I63="Not selected","Question left blank",INDEX(ACTION!$A$7:$E100,MATCH($D63,ACTION!$A$7:$A100),MATCH($H63,ACTION!$A$5:$E$5)))</f>
        <v>Question left blank</v>
      </c>
      <c r="N63" s="6"/>
      <c r="O63" s="46"/>
      <c r="P63" s="46"/>
      <c r="Q63" s="6"/>
      <c r="R63" s="6"/>
      <c r="S63" s="6"/>
      <c r="T63" s="6"/>
      <c r="U63" s="6"/>
      <c r="V63" s="47"/>
      <c r="W63" s="107">
        <f t="shared" si="7"/>
        <v>34</v>
      </c>
      <c r="X63" s="114" t="str">
        <f>VLOOKUP($W63,QADATA!$D$9:$K$83,4,FALSE)</f>
        <v>Yes - this is part of the certified formal process (e.g. ISO or similar)</v>
      </c>
      <c r="Y63" s="114" t="str">
        <f>VLOOKUP($W63,QADATA!$D$9:$K$83,5,FALSE)</f>
        <v>Yes - this is part of the formal process (documented but not ISO or similar)</v>
      </c>
      <c r="Z63" s="114" t="str">
        <f>VLOOKUP($W63,QADATA!$D$9:$K$83,6,FALSE)</f>
        <v>Yes - this is part of the informal process but undocumented</v>
      </c>
      <c r="AA63" s="114" t="str">
        <f>VLOOKUP($W63,QADATA!$D$9:$K$83,7,FALSE)</f>
        <v xml:space="preserve">No inspections carried out </v>
      </c>
      <c r="AB63" s="114">
        <f>VLOOKUP($W63,QADATA!$D$9:$K$83,8,FALSE)</f>
        <v>0</v>
      </c>
    </row>
    <row r="64" spans="1:28" ht="32.25" customHeight="1">
      <c r="A64" s="6"/>
      <c r="B64" s="7"/>
      <c r="C64" s="94" t="s">
        <v>454</v>
      </c>
      <c r="D64" s="16">
        <v>35</v>
      </c>
      <c r="E64" s="23"/>
      <c r="F64" s="186" t="str">
        <f>VLOOKUP($D64,QADATA!$D$8:$K$83,3,FALSE)</f>
        <v xml:space="preserve">Is quality control reporting made on products / goods / services that your company provides? </v>
      </c>
      <c r="G64" s="110">
        <f>VLOOKUP(D64,QUESTIONNAIRE!$C$7:$H$81,5,FALSE)</f>
        <v>0</v>
      </c>
      <c r="H64" s="174">
        <f t="shared" si="18"/>
        <v>4</v>
      </c>
      <c r="I64" s="111" t="str">
        <f t="shared" si="19"/>
        <v>Not selected</v>
      </c>
      <c r="J64" s="110" t="str">
        <f>IF(VLOOKUP(D64,QUESTIONNAIRE!$C$7:$H$81,6,FALSE)="","",VLOOKUP(D64,QUESTIONNAIRE!$C$7:$H$81,6,FALSE))</f>
        <v/>
      </c>
      <c r="K64" s="7"/>
      <c r="L64" s="6"/>
      <c r="M64" s="112" t="str">
        <f t="array" ref="M64">IF(I64="Not selected","Question left blank",INDEX(ACTION!$A$7:$E100,MATCH($D64,ACTION!$A$7:$A100),MATCH($H64,ACTION!$A$5:$E$5)))</f>
        <v>Question left blank</v>
      </c>
      <c r="N64" s="6"/>
      <c r="O64" s="46"/>
      <c r="P64" s="46"/>
      <c r="Q64" s="6"/>
      <c r="R64" s="6"/>
      <c r="S64" s="6"/>
      <c r="T64" s="6"/>
      <c r="U64" s="6"/>
      <c r="V64" s="47"/>
      <c r="W64" s="107">
        <f t="shared" si="7"/>
        <v>35</v>
      </c>
      <c r="X64" s="114" t="str">
        <f>VLOOKUP($W64,QADATA!$D$9:$K$83,4,FALSE)</f>
        <v>Yes - this is part of the certified formal process (e.g. ISO or similar)</v>
      </c>
      <c r="Y64" s="114" t="str">
        <f>VLOOKUP($W64,QADATA!$D$9:$K$83,5,FALSE)</f>
        <v>Yes - this is part of the formal process (documented but not ISO or similar)</v>
      </c>
      <c r="Z64" s="114" t="str">
        <f>VLOOKUP($W64,QADATA!$D$9:$K$83,6,FALSE)</f>
        <v>Yes - this is part of the informal process but undocumented</v>
      </c>
      <c r="AA64" s="114" t="str">
        <f>VLOOKUP($W64,QADATA!$D$9:$K$83,7,FALSE)</f>
        <v xml:space="preserve">No reporting done </v>
      </c>
      <c r="AB64" s="114">
        <f>VLOOKUP($W64,QADATA!$D$9:$K$83,8,FALSE)</f>
        <v>0</v>
      </c>
    </row>
    <row r="65" spans="1:28" ht="32.25" customHeight="1">
      <c r="A65" s="6"/>
      <c r="B65" s="7"/>
      <c r="C65" s="94" t="s">
        <v>454</v>
      </c>
      <c r="D65" s="16">
        <v>36</v>
      </c>
      <c r="E65" s="23"/>
      <c r="F65" s="24" t="str">
        <f>VLOOKUP($D65,QADATA!$D$8:$K$83,3,FALSE)</f>
        <v>Does your company evaluate and improve the quality of your output (products / goods  / service) towards continuous improvement?</v>
      </c>
      <c r="G65" s="110">
        <f>VLOOKUP(D65,QUESTIONNAIRE!$C$7:$H$81,5,FALSE)</f>
        <v>0</v>
      </c>
      <c r="H65" s="174">
        <f t="shared" si="18"/>
        <v>4</v>
      </c>
      <c r="I65" s="111" t="str">
        <f t="shared" si="19"/>
        <v>Not selected</v>
      </c>
      <c r="J65" s="110" t="str">
        <f>IF(VLOOKUP(D65,QUESTIONNAIRE!$C$7:$H$81,6,FALSE)="","",VLOOKUP(D65,QUESTIONNAIRE!$C$7:$H$81,6,FALSE))</f>
        <v/>
      </c>
      <c r="K65" s="7"/>
      <c r="L65" s="6"/>
      <c r="M65" s="112" t="str">
        <f t="array" ref="M65">IF(I65="Not selected","Question left blank",INDEX(ACTION!$A$7:$E100,MATCH($D65,ACTION!$A$7:$A100),MATCH($H65,ACTION!$A$5:$E$5)))</f>
        <v>Question left blank</v>
      </c>
      <c r="N65" s="6"/>
      <c r="O65" s="46"/>
      <c r="P65" s="46"/>
      <c r="Q65" s="6"/>
      <c r="R65" s="6"/>
      <c r="S65" s="6"/>
      <c r="T65" s="6"/>
      <c r="U65" s="6"/>
      <c r="V65" s="47"/>
      <c r="W65" s="107">
        <f t="shared" si="7"/>
        <v>36</v>
      </c>
      <c r="X65" s="114" t="str">
        <f>VLOOKUP($W65,QADATA!$D$9:$K$83,4,FALSE)</f>
        <v>Yes - this is part of the certified formal process (e.g. ISO or similar)</v>
      </c>
      <c r="Y65" s="114" t="str">
        <f>VLOOKUP($W65,QADATA!$D$9:$K$83,5,FALSE)</f>
        <v>Yes - this is part of the formal process (documented but not ISO or similar)</v>
      </c>
      <c r="Z65" s="114" t="str">
        <f>VLOOKUP($W65,QADATA!$D$9:$K$83,6,FALSE)</f>
        <v>Yes - this is part of the informal process but undocumented</v>
      </c>
      <c r="AA65" s="114" t="str">
        <f>VLOOKUP($W65,QADATA!$D$9:$K$83,7,FALSE)</f>
        <v>No evaluations made</v>
      </c>
      <c r="AB65" s="114">
        <f>VLOOKUP($W65,QADATA!$D$9:$K$83,8,FALSE)</f>
        <v>0</v>
      </c>
    </row>
    <row r="66" spans="1:28" ht="15.75" customHeight="1">
      <c r="A66" s="2"/>
      <c r="B66" s="9"/>
      <c r="C66" s="102"/>
      <c r="D66" s="14" t="s">
        <v>70</v>
      </c>
      <c r="E66" s="18"/>
      <c r="F66" s="14" t="str">
        <f>VLOOKUP($D66,QADATA!$D$8:$K$83,3,FALSE)</f>
        <v>ENVIRONMENTAL MANAGEMENT</v>
      </c>
      <c r="G66" s="184"/>
      <c r="H66" s="184"/>
      <c r="I66" s="184"/>
      <c r="J66" s="185"/>
      <c r="K66" s="7"/>
      <c r="L66" s="2"/>
      <c r="M66" s="104"/>
      <c r="N66" s="2"/>
      <c r="O66" s="72"/>
      <c r="P66" s="72"/>
      <c r="Q66" s="2"/>
      <c r="R66" s="2"/>
      <c r="S66" s="2"/>
      <c r="T66" s="2"/>
      <c r="U66" s="2"/>
      <c r="V66" s="106"/>
      <c r="W66" s="107" t="str">
        <f t="shared" si="7"/>
        <v>G</v>
      </c>
      <c r="X66" s="175">
        <f>VLOOKUP($W66,QADATA!$D$9:$K$83,4,FALSE)</f>
        <v>0</v>
      </c>
      <c r="Y66" s="175">
        <f>VLOOKUP($W66,QADATA!$D$9:$K$83,5,FALSE)</f>
        <v>0</v>
      </c>
      <c r="Z66" s="175">
        <f>VLOOKUP($W66,QADATA!$D$9:$K$83,6,FALSE)</f>
        <v>0</v>
      </c>
      <c r="AA66" s="175">
        <f>VLOOKUP($W66,QADATA!$D$9:$K$83,7,FALSE)</f>
        <v>0</v>
      </c>
      <c r="AB66" s="175">
        <f>VLOOKUP($W66,QADATA!$D$9:$K$83,8,FALSE)</f>
        <v>0</v>
      </c>
    </row>
    <row r="67" spans="1:28" ht="32.25" customHeight="1">
      <c r="A67" s="6"/>
      <c r="B67" s="7"/>
      <c r="C67" s="94" t="s">
        <v>455</v>
      </c>
      <c r="D67" s="16">
        <v>37</v>
      </c>
      <c r="E67" s="23"/>
      <c r="F67" s="186" t="str">
        <f>VLOOKUP($D67,QADATA!$D$8:$K$83,3,FALSE)</f>
        <v>Are inspections (and or assessments) carried out on the impact that the company products / goods / services have on the environment?</v>
      </c>
      <c r="G67" s="110">
        <f>VLOOKUP(D67,QUESTIONNAIRE!$C$7:$H$81,5,FALSE)</f>
        <v>0</v>
      </c>
      <c r="H67" s="174">
        <f t="shared" ref="H67:H75" si="20">IF(G67=X67, $X$22, IF(G67=Y67, $Y$22, IF(G67=Z67,$Z$22, IF(G67=AA67,$AA$22, $AB$22))))</f>
        <v>4</v>
      </c>
      <c r="I67" s="111" t="str">
        <f t="shared" ref="I67:I75" si="21">IF(G67=X67, $X$21, IF(G67=Y67, $Y$21, IF(G67=Z67,$Z$21, IF(G67=AA67,$AA$21, $AB$21))))</f>
        <v>Not selected</v>
      </c>
      <c r="J67" s="110" t="str">
        <f>IF(VLOOKUP(D67,QUESTIONNAIRE!$C$7:$H$81,6,FALSE)="","",VLOOKUP(D67,QUESTIONNAIRE!$C$7:$H$81,6,FALSE))</f>
        <v/>
      </c>
      <c r="K67" s="7"/>
      <c r="L67" s="6"/>
      <c r="M67" s="112" t="str">
        <f t="array" ref="M67">IF(I67="Not selected","Question left blank",INDEX(ACTION!$A$7:$E100,MATCH($D67,ACTION!$A$7:$A100),MATCH($H67,ACTION!$A$5:$E$5)))</f>
        <v>Question left blank</v>
      </c>
      <c r="N67" s="6"/>
      <c r="O67" s="46"/>
      <c r="P67" s="46"/>
      <c r="Q67" s="6"/>
      <c r="R67" s="6"/>
      <c r="S67" s="6"/>
      <c r="T67" s="6"/>
      <c r="U67" s="6"/>
      <c r="V67" s="47"/>
      <c r="W67" s="107">
        <f t="shared" si="7"/>
        <v>37</v>
      </c>
      <c r="X67" s="114" t="str">
        <f>VLOOKUP($W67,QADATA!$D$9:$K$83,4,FALSE)</f>
        <v>Yes - this is part of the certified formal process (e.g. ISO or similar)</v>
      </c>
      <c r="Y67" s="114" t="str">
        <f>VLOOKUP($W67,QADATA!$D$9:$K$83,5,FALSE)</f>
        <v>Yes - this is part of the formal process (documented but not ISO or similar)</v>
      </c>
      <c r="Z67" s="114" t="str">
        <f>VLOOKUP($W67,QADATA!$D$9:$K$83,6,FALSE)</f>
        <v>Yes - this is part of the informal process but undocumented</v>
      </c>
      <c r="AA67" s="114" t="str">
        <f>VLOOKUP($W67,QADATA!$D$9:$K$83,7,FALSE)</f>
        <v xml:space="preserve">No inspections carried out </v>
      </c>
      <c r="AB67" s="114">
        <f>VLOOKUP($W67,QADATA!$D$9:$K$83,8,FALSE)</f>
        <v>0</v>
      </c>
    </row>
    <row r="68" spans="1:28" ht="32.25" customHeight="1">
      <c r="A68" s="6"/>
      <c r="B68" s="7"/>
      <c r="C68" s="94" t="s">
        <v>455</v>
      </c>
      <c r="D68" s="16">
        <v>38</v>
      </c>
      <c r="E68" s="23"/>
      <c r="F68" s="24" t="str">
        <f>VLOOKUP($D68,QADATA!$D$8:$K$83,3,FALSE)</f>
        <v xml:space="preserve">Is reporting done on the impact of your company's products / goods / services on the environment? </v>
      </c>
      <c r="G68" s="110">
        <f>VLOOKUP(D68,QUESTIONNAIRE!$C$7:$H$81,5,FALSE)</f>
        <v>0</v>
      </c>
      <c r="H68" s="174">
        <f t="shared" si="20"/>
        <v>4</v>
      </c>
      <c r="I68" s="111" t="str">
        <f t="shared" si="21"/>
        <v>Not selected</v>
      </c>
      <c r="J68" s="110" t="str">
        <f>IF(VLOOKUP(D68,QUESTIONNAIRE!$C$7:$H$81,6,FALSE)="","",VLOOKUP(D68,QUESTIONNAIRE!$C$7:$H$81,6,FALSE))</f>
        <v/>
      </c>
      <c r="K68" s="7"/>
      <c r="L68" s="6"/>
      <c r="M68" s="112" t="str">
        <f t="array" ref="M68">IF(I68="Not selected","Question left blank",INDEX(ACTION!$A$7:$E100,MATCH($D68,ACTION!$A$7:$A100),MATCH($H68,ACTION!$A$5:$E$5)))</f>
        <v>Question left blank</v>
      </c>
      <c r="N68" s="6"/>
      <c r="O68" s="46"/>
      <c r="P68" s="46"/>
      <c r="Q68" s="6"/>
      <c r="R68" s="6"/>
      <c r="S68" s="6"/>
      <c r="T68" s="6"/>
      <c r="U68" s="6"/>
      <c r="V68" s="47"/>
      <c r="W68" s="107">
        <f t="shared" si="7"/>
        <v>38</v>
      </c>
      <c r="X68" s="114" t="str">
        <f>VLOOKUP($W68,QADATA!$D$9:$K$83,4,FALSE)</f>
        <v>Yes - this is part of the certified formal process (e.g. ISO or similar)</v>
      </c>
      <c r="Y68" s="114" t="str">
        <f>VLOOKUP($W68,QADATA!$D$9:$K$83,5,FALSE)</f>
        <v>Yes - this is part of the formal process (documented but not ISO or similar)</v>
      </c>
      <c r="Z68" s="114" t="str">
        <f>VLOOKUP($W68,QADATA!$D$9:$K$83,6,FALSE)</f>
        <v>Yes - this is part of the informal process but undocumented</v>
      </c>
      <c r="AA68" s="114" t="str">
        <f>VLOOKUP($W68,QADATA!$D$9:$K$83,7,FALSE)</f>
        <v xml:space="preserve">No reporting done </v>
      </c>
      <c r="AB68" s="114">
        <f>VLOOKUP($W68,QADATA!$D$9:$K$83,8,FALSE)</f>
        <v>0</v>
      </c>
    </row>
    <row r="69" spans="1:28" ht="32.25" customHeight="1">
      <c r="A69" s="1"/>
      <c r="B69" s="15"/>
      <c r="C69" s="94" t="s">
        <v>455</v>
      </c>
      <c r="D69" s="16">
        <v>39</v>
      </c>
      <c r="E69" s="25"/>
      <c r="F69" s="24" t="str">
        <f>VLOOKUP($D69,QADATA!$D$8:$K$83,3,FALSE)</f>
        <v>Is recycling (and or re-use) regularly practised by your company?</v>
      </c>
      <c r="G69" s="110">
        <f>VLOOKUP(D69,QUESTIONNAIRE!$C$7:$H$81,5,FALSE)</f>
        <v>0</v>
      </c>
      <c r="H69" s="174">
        <f t="shared" si="20"/>
        <v>4</v>
      </c>
      <c r="I69" s="111" t="str">
        <f t="shared" si="21"/>
        <v>Not selected</v>
      </c>
      <c r="J69" s="110" t="str">
        <f>IF(VLOOKUP(D69,QUESTIONNAIRE!$C$7:$H$81,6,FALSE)="","",VLOOKUP(D69,QUESTIONNAIRE!$C$7:$H$81,6,FALSE))</f>
        <v/>
      </c>
      <c r="K69" s="7"/>
      <c r="L69" s="1"/>
      <c r="M69" s="112" t="str">
        <f t="array" ref="M69">IF(I69="Not selected","Question left blank",INDEX(ACTION!$A$7:$E100,MATCH($D69,ACTION!$A$7:$A100),MATCH($H69,ACTION!$A$5:$E$5)))</f>
        <v>Question left blank</v>
      </c>
      <c r="N69" s="1"/>
      <c r="O69" s="33"/>
      <c r="P69" s="33"/>
      <c r="Q69" s="1"/>
      <c r="R69" s="1"/>
      <c r="S69" s="1"/>
      <c r="T69" s="1"/>
      <c r="U69" s="1"/>
      <c r="V69" s="34"/>
      <c r="W69" s="107">
        <f t="shared" si="7"/>
        <v>39</v>
      </c>
      <c r="X69" s="114" t="str">
        <f>VLOOKUP($W69,QADATA!$D$9:$K$83,4,FALSE)</f>
        <v>Regularly practiced. Waste is measured and monitored</v>
      </c>
      <c r="Y69" s="114" t="str">
        <f>VLOOKUP($W69,QADATA!$D$9:$K$83,5,FALSE)</f>
        <v>Practiced but waste is not measured and monitored</v>
      </c>
      <c r="Z69" s="114" t="str">
        <f>VLOOKUP($W69,QADATA!$D$9:$K$83,6,FALSE)</f>
        <v>Some waste is recycled (re-used)</v>
      </c>
      <c r="AA69" s="114" t="str">
        <f>VLOOKUP($W69,QADATA!$D$9:$K$83,7,FALSE)</f>
        <v>Recycling not practiced</v>
      </c>
      <c r="AB69" s="114">
        <f>VLOOKUP($W69,QADATA!$D$9:$K$83,8,FALSE)</f>
        <v>0</v>
      </c>
    </row>
    <row r="70" spans="1:28" ht="32.25" customHeight="1">
      <c r="A70" s="1"/>
      <c r="B70" s="15"/>
      <c r="C70" s="94" t="s">
        <v>455</v>
      </c>
      <c r="D70" s="16">
        <v>40</v>
      </c>
      <c r="E70" s="17"/>
      <c r="F70" s="24" t="str">
        <f>VLOOKUP($D70,QADATA!$D$8:$K$83,3,FALSE)</f>
        <v>Are hazardous materials and chemicals managed (monitored, handled, transported, stored, recycled, reused and/ or disposed appropriately)?</v>
      </c>
      <c r="G70" s="110">
        <f>VLOOKUP(D70,QUESTIONNAIRE!$C$7:$H$81,5,FALSE)</f>
        <v>0</v>
      </c>
      <c r="H70" s="174">
        <f t="shared" si="20"/>
        <v>4</v>
      </c>
      <c r="I70" s="111" t="str">
        <f t="shared" si="21"/>
        <v>Not selected</v>
      </c>
      <c r="J70" s="110" t="str">
        <f>IF(VLOOKUP(D70,QUESTIONNAIRE!$C$7:$H$81,6,FALSE)="","",VLOOKUP(D70,QUESTIONNAIRE!$C$7:$H$81,6,FALSE))</f>
        <v/>
      </c>
      <c r="K70" s="7"/>
      <c r="L70" s="1"/>
      <c r="M70" s="112" t="str">
        <f t="array" ref="M70">IF(I70="Not selected","Question left blank",INDEX(ACTION!$A$7:$E100,MATCH($D70,ACTION!$A$7:$A100),MATCH($H70,ACTION!$A$5:$E$5)))</f>
        <v>Question left blank</v>
      </c>
      <c r="N70" s="1"/>
      <c r="O70" s="33"/>
      <c r="P70" s="33"/>
      <c r="Q70" s="1"/>
      <c r="R70" s="1"/>
      <c r="S70" s="1"/>
      <c r="T70" s="1"/>
      <c r="U70" s="1"/>
      <c r="V70" s="34"/>
      <c r="W70" s="107">
        <f t="shared" si="7"/>
        <v>40</v>
      </c>
      <c r="X70" s="114" t="str">
        <f>VLOOKUP($W70,QADATA!$D$9:$K$83,4,FALSE)</f>
        <v>Yes - this is part of the certified formal process (e.g. ISO or similar) or
Not Applicable</v>
      </c>
      <c r="Y70" s="114" t="str">
        <f>VLOOKUP($W70,QADATA!$D$9:$K$83,5,FALSE)</f>
        <v>Yes - this is part of the formal process (documented but not ISO or similar)</v>
      </c>
      <c r="Z70" s="114" t="str">
        <f>VLOOKUP($W70,QADATA!$D$9:$K$83,6,FALSE)</f>
        <v>Yes - this is part of the informal process but undocumented</v>
      </c>
      <c r="AA70" s="114" t="str">
        <f>VLOOKUP($W70,QADATA!$D$9:$K$83,7,FALSE)</f>
        <v>There are no guidance for managing hazardous materials.</v>
      </c>
      <c r="AB70" s="114">
        <f>VLOOKUP($W70,QADATA!$D$9:$K$83,8,FALSE)</f>
        <v>0</v>
      </c>
    </row>
    <row r="71" spans="1:28" ht="32.25" customHeight="1">
      <c r="A71" s="1"/>
      <c r="B71" s="15"/>
      <c r="C71" s="94" t="s">
        <v>455</v>
      </c>
      <c r="D71" s="16">
        <v>41</v>
      </c>
      <c r="E71" s="17"/>
      <c r="F71" s="24" t="str">
        <f>VLOOKUP($D71,QADATA!$D$8:$K$83,3,FALSE)</f>
        <v>Is solid waste (non-hazardous) monitored, handled, transported, stored, recycled, reused and/ or disposed appropriately?</v>
      </c>
      <c r="G71" s="110">
        <f>VLOOKUP(D71,QUESTIONNAIRE!$C$7:$H$81,5,FALSE)</f>
        <v>0</v>
      </c>
      <c r="H71" s="174">
        <f t="shared" si="20"/>
        <v>4</v>
      </c>
      <c r="I71" s="111" t="str">
        <f t="shared" si="21"/>
        <v>Not selected</v>
      </c>
      <c r="J71" s="110" t="str">
        <f>IF(VLOOKUP(D71,QUESTIONNAIRE!$C$7:$H$81,6,FALSE)="","",VLOOKUP(D71,QUESTIONNAIRE!$C$7:$H$81,6,FALSE))</f>
        <v/>
      </c>
      <c r="K71" s="7"/>
      <c r="L71" s="1"/>
      <c r="M71" s="112" t="str">
        <f t="array" ref="M71">IF(I71="Not selected","Question left blank",INDEX(ACTION!$A$7:$E100,MATCH($D71,ACTION!$A$7:$A100),MATCH($H71,ACTION!$A$5:$E$5)))</f>
        <v>Question left blank</v>
      </c>
      <c r="N71" s="1"/>
      <c r="O71" s="33"/>
      <c r="P71" s="33"/>
      <c r="Q71" s="1"/>
      <c r="R71" s="1"/>
      <c r="S71" s="1"/>
      <c r="T71" s="1"/>
      <c r="U71" s="1"/>
      <c r="V71" s="34"/>
      <c r="W71" s="107">
        <f t="shared" si="7"/>
        <v>41</v>
      </c>
      <c r="X71" s="114" t="str">
        <f>VLOOKUP($W71,QADATA!$D$9:$K$83,4,FALSE)</f>
        <v>Yes - this is part of the certified formal process (e.g. ISO or similar)</v>
      </c>
      <c r="Y71" s="114" t="str">
        <f>VLOOKUP($W71,QADATA!$D$9:$K$83,5,FALSE)</f>
        <v>Yes - this is part of the formal process (documented but not ISO or similar)</v>
      </c>
      <c r="Z71" s="114" t="str">
        <f>VLOOKUP($W71,QADATA!$D$9:$K$83,6,FALSE)</f>
        <v>Yes - this is part of the informal process but undocumented</v>
      </c>
      <c r="AA71" s="114" t="str">
        <f>VLOOKUP($W71,QADATA!$D$9:$K$83,7,FALSE)</f>
        <v>There are no guidance for managing solid waste.</v>
      </c>
      <c r="AB71" s="114">
        <f>VLOOKUP($W71,QADATA!$D$9:$K$83,8,FALSE)</f>
        <v>0</v>
      </c>
    </row>
    <row r="72" spans="1:28" ht="32.25" customHeight="1">
      <c r="A72" s="1"/>
      <c r="B72" s="15"/>
      <c r="C72" s="94" t="s">
        <v>455</v>
      </c>
      <c r="D72" s="16">
        <v>42</v>
      </c>
      <c r="E72" s="17"/>
      <c r="F72" s="24" t="str">
        <f>VLOOKUP($D72,QADATA!$D$8:$K$83,3,FALSE)</f>
        <v>Is wastewater monitored, handled, transported and/ or treated for disposal or discharge appropriately?</v>
      </c>
      <c r="G72" s="110">
        <f>VLOOKUP(D72,QUESTIONNAIRE!$C$7:$H$81,5,FALSE)</f>
        <v>0</v>
      </c>
      <c r="H72" s="174">
        <f t="shared" si="20"/>
        <v>4</v>
      </c>
      <c r="I72" s="111" t="str">
        <f t="shared" si="21"/>
        <v>Not selected</v>
      </c>
      <c r="J72" s="110" t="str">
        <f>IF(VLOOKUP(D72,QUESTIONNAIRE!$C$7:$H$81,6,FALSE)="","",VLOOKUP(D72,QUESTIONNAIRE!$C$7:$H$81,6,FALSE))</f>
        <v/>
      </c>
      <c r="K72" s="7"/>
      <c r="L72" s="1"/>
      <c r="M72" s="112" t="str">
        <f t="array" ref="M72">IF(I72="Not selected","Question left blank",INDEX(ACTION!$A$7:$E100,MATCH($D72,ACTION!$A$7:$A100),MATCH($H72,ACTION!$A$5:$E$5)))</f>
        <v>Question left blank</v>
      </c>
      <c r="N72" s="1"/>
      <c r="O72" s="33"/>
      <c r="P72" s="33"/>
      <c r="Q72" s="1"/>
      <c r="R72" s="1"/>
      <c r="S72" s="1"/>
      <c r="T72" s="1"/>
      <c r="U72" s="1"/>
      <c r="V72" s="34"/>
      <c r="W72" s="107">
        <f t="shared" si="7"/>
        <v>42</v>
      </c>
      <c r="X72" s="114" t="str">
        <f>VLOOKUP($W72,QADATA!$D$9:$K$83,4,FALSE)</f>
        <v>Yes - this is part of the certified formal process (e.g. ISO or similar)</v>
      </c>
      <c r="Y72" s="114" t="str">
        <f>VLOOKUP($W72,QADATA!$D$9:$K$83,5,FALSE)</f>
        <v>Yes - this is part of the formal process (documented but not ISO or similar)</v>
      </c>
      <c r="Z72" s="114" t="str">
        <f>VLOOKUP($W72,QADATA!$D$9:$K$83,6,FALSE)</f>
        <v>Yes - this is part of the informal process but undocumented</v>
      </c>
      <c r="AA72" s="114" t="str">
        <f>VLOOKUP($W72,QADATA!$D$9:$K$83,7,FALSE)</f>
        <v xml:space="preserve">No we do not </v>
      </c>
      <c r="AB72" s="114">
        <f>VLOOKUP($W72,QADATA!$D$9:$K$83,8,FALSE)</f>
        <v>0</v>
      </c>
    </row>
    <row r="73" spans="1:28" ht="32.25" customHeight="1">
      <c r="A73" s="1"/>
      <c r="B73" s="15"/>
      <c r="C73" s="94" t="s">
        <v>455</v>
      </c>
      <c r="D73" s="16">
        <v>43</v>
      </c>
      <c r="E73" s="25"/>
      <c r="F73" s="24" t="str">
        <f>VLOOKUP($D73,QADATA!$D$8:$K$83,3,FALSE)</f>
        <v>Is water consumption monitored and controlled as a resource appropriately?</v>
      </c>
      <c r="G73" s="110">
        <f>VLOOKUP(D73,QUESTIONNAIRE!$C$7:$H$81,5,FALSE)</f>
        <v>0</v>
      </c>
      <c r="H73" s="174">
        <f t="shared" si="20"/>
        <v>4</v>
      </c>
      <c r="I73" s="111" t="str">
        <f t="shared" si="21"/>
        <v>Not selected</v>
      </c>
      <c r="J73" s="110" t="str">
        <f>IF(VLOOKUP(D73,QUESTIONNAIRE!$C$7:$H$81,6,FALSE)="","",VLOOKUP(D73,QUESTIONNAIRE!$C$7:$H$81,6,FALSE))</f>
        <v/>
      </c>
      <c r="K73" s="7"/>
      <c r="L73" s="1"/>
      <c r="M73" s="112" t="str">
        <f t="array" ref="M73">IF(I73="Not selected","Question left blank",INDEX(ACTION!$A$7:$E100,MATCH($D73,ACTION!$A$7:$A100),MATCH($H73,ACTION!$A$5:$E$5)))</f>
        <v>Question left blank</v>
      </c>
      <c r="N73" s="1"/>
      <c r="O73" s="33"/>
      <c r="P73" s="33"/>
      <c r="Q73" s="1"/>
      <c r="R73" s="1"/>
      <c r="S73" s="1"/>
      <c r="T73" s="1"/>
      <c r="U73" s="1"/>
      <c r="V73" s="34"/>
      <c r="W73" s="107">
        <f t="shared" si="7"/>
        <v>43</v>
      </c>
      <c r="X73" s="114" t="str">
        <f>VLOOKUP($W73,QADATA!$D$9:$K$83,4,FALSE)</f>
        <v>Yes - this is part of the certified formal process (e.g. ISO or similar)</v>
      </c>
      <c r="Y73" s="114" t="str">
        <f>VLOOKUP($W73,QADATA!$D$9:$K$83,5,FALSE)</f>
        <v>Yes - this is part of the formal process (documented but not ISO or similar)</v>
      </c>
      <c r="Z73" s="114" t="str">
        <f>VLOOKUP($W73,QADATA!$D$9:$K$83,6,FALSE)</f>
        <v>Yes - this is part of the informal process but undocumented</v>
      </c>
      <c r="AA73" s="114" t="str">
        <f>VLOOKUP($W73,QADATA!$D$9:$K$83,7,FALSE)</f>
        <v xml:space="preserve">No we do not </v>
      </c>
      <c r="AB73" s="114">
        <f>VLOOKUP($W73,QADATA!$D$9:$K$83,8,FALSE)</f>
        <v>0</v>
      </c>
    </row>
    <row r="74" spans="1:28" ht="32.25" customHeight="1">
      <c r="A74" s="1"/>
      <c r="B74" s="15"/>
      <c r="C74" s="94" t="s">
        <v>455</v>
      </c>
      <c r="D74" s="16">
        <v>44</v>
      </c>
      <c r="E74" s="25"/>
      <c r="F74" s="24" t="str">
        <f>VLOOKUP($D74,QADATA!$D$8:$K$83,3,FALSE)</f>
        <v>Is energy consumption recorded by your company?</v>
      </c>
      <c r="G74" s="110">
        <f>VLOOKUP(D74,QUESTIONNAIRE!$C$7:$H$81,5,FALSE)</f>
        <v>0</v>
      </c>
      <c r="H74" s="174">
        <f t="shared" si="20"/>
        <v>4</v>
      </c>
      <c r="I74" s="111" t="str">
        <f t="shared" si="21"/>
        <v>Not selected</v>
      </c>
      <c r="J74" s="110" t="str">
        <f>IF(VLOOKUP(D74,QUESTIONNAIRE!$C$7:$H$81,6,FALSE)="","",VLOOKUP(D74,QUESTIONNAIRE!$C$7:$H$81,6,FALSE))</f>
        <v/>
      </c>
      <c r="K74" s="7"/>
      <c r="L74" s="1"/>
      <c r="M74" s="112" t="str">
        <f t="array" ref="M74">IF(I74="Not selected","Question left blank",INDEX(ACTION!$A$7:$E100,MATCH($D74,ACTION!$A$7:$A100),MATCH($H74,ACTION!$A$5:$E$5)))</f>
        <v>Question left blank</v>
      </c>
      <c r="N74" s="1"/>
      <c r="O74" s="33"/>
      <c r="P74" s="33"/>
      <c r="Q74" s="1"/>
      <c r="R74" s="1"/>
      <c r="S74" s="1"/>
      <c r="T74" s="1"/>
      <c r="U74" s="1"/>
      <c r="V74" s="34"/>
      <c r="W74" s="107">
        <f t="shared" si="7"/>
        <v>44</v>
      </c>
      <c r="X74" s="114" t="str">
        <f>VLOOKUP($W74,QADATA!$D$9:$K$83,4,FALSE)</f>
        <v>Yes - this is part of the certified formal process (e.g. ISO or similar)</v>
      </c>
      <c r="Y74" s="114" t="str">
        <f>VLOOKUP($W74,QADATA!$D$9:$K$83,5,FALSE)</f>
        <v>Yes - this is part of the formal process (documented but not ISO or similar)</v>
      </c>
      <c r="Z74" s="114" t="str">
        <f>VLOOKUP($W74,QADATA!$D$9:$K$83,6,FALSE)</f>
        <v>Yes - this is part of the informal process but undocumented</v>
      </c>
      <c r="AA74" s="114" t="str">
        <f>VLOOKUP($W74,QADATA!$D$9:$K$83,7,FALSE)</f>
        <v xml:space="preserve">No we do not </v>
      </c>
      <c r="AB74" s="114">
        <f>VLOOKUP($W74,QADATA!$D$9:$K$83,8,FALSE)</f>
        <v>0</v>
      </c>
    </row>
    <row r="75" spans="1:28" ht="32.25" customHeight="1">
      <c r="A75" s="1"/>
      <c r="B75" s="15"/>
      <c r="C75" s="94" t="s">
        <v>455</v>
      </c>
      <c r="D75" s="16">
        <v>45</v>
      </c>
      <c r="E75" s="25"/>
      <c r="F75" s="24" t="str">
        <f>VLOOKUP($D75,QADATA!$D$8:$K$83,3,FALSE)</f>
        <v>Does your company have documented targets to reduce its impact on the environment (this includes for example emissions and energy consumption)?</v>
      </c>
      <c r="G75" s="110">
        <f>VLOOKUP(D75,QUESTIONNAIRE!$C$7:$H$81,5,FALSE)</f>
        <v>0</v>
      </c>
      <c r="H75" s="174">
        <f t="shared" si="20"/>
        <v>4</v>
      </c>
      <c r="I75" s="111" t="str">
        <f t="shared" si="21"/>
        <v>Not selected</v>
      </c>
      <c r="J75" s="110" t="str">
        <f>IF(VLOOKUP(D75,QUESTIONNAIRE!$C$7:$H$81,6,FALSE)="","",VLOOKUP(D75,QUESTIONNAIRE!$C$7:$H$81,6,FALSE))</f>
        <v/>
      </c>
      <c r="K75" s="7"/>
      <c r="L75" s="1"/>
      <c r="M75" s="112" t="str">
        <f t="array" ref="M75">IF(I75="Not selected","Question left blank",INDEX(ACTION!$A$7:$E100,MATCH($D75,ACTION!$A$7:$A100),MATCH($H75,ACTION!$A$5:$E$5)))</f>
        <v>Question left blank</v>
      </c>
      <c r="N75" s="1"/>
      <c r="O75" s="33"/>
      <c r="P75" s="33"/>
      <c r="Q75" s="1"/>
      <c r="R75" s="1"/>
      <c r="S75" s="1"/>
      <c r="T75" s="1"/>
      <c r="U75" s="1"/>
      <c r="V75" s="34"/>
      <c r="W75" s="107">
        <f t="shared" si="7"/>
        <v>45</v>
      </c>
      <c r="X75" s="114" t="str">
        <f>VLOOKUP($W75,QADATA!$D$9:$K$83,4,FALSE)</f>
        <v>Yes - this is part of the certified formal process (e.g. ISO or similar)</v>
      </c>
      <c r="Y75" s="114" t="str">
        <f>VLOOKUP($W75,QADATA!$D$9:$K$83,5,FALSE)</f>
        <v>Yes - this is part of the formal process (documented but not ISO or similar)</v>
      </c>
      <c r="Z75" s="114" t="str">
        <f>VLOOKUP($W75,QADATA!$D$9:$K$83,6,FALSE)</f>
        <v>Yes - this is part of the informal process but undocumented</v>
      </c>
      <c r="AA75" s="114" t="str">
        <f>VLOOKUP($W75,QADATA!$D$9:$K$83,7,FALSE)</f>
        <v xml:space="preserve">No we do not </v>
      </c>
      <c r="AB75" s="114">
        <f>VLOOKUP($W75,QADATA!$D$9:$K$83,8,FALSE)</f>
        <v>0</v>
      </c>
    </row>
    <row r="76" spans="1:28" ht="15.75" customHeight="1">
      <c r="A76" s="2"/>
      <c r="B76" s="9"/>
      <c r="C76" s="102"/>
      <c r="D76" s="14" t="s">
        <v>82</v>
      </c>
      <c r="E76" s="18"/>
      <c r="F76" s="14" t="str">
        <f>VLOOKUP($D76,QADATA!$D$8:$K$83,3,FALSE)</f>
        <v>HEALTH &amp; SAFETY</v>
      </c>
      <c r="G76" s="173"/>
      <c r="H76" s="173"/>
      <c r="I76" s="173"/>
      <c r="J76" s="104"/>
      <c r="K76" s="7"/>
      <c r="L76" s="2"/>
      <c r="M76" s="104"/>
      <c r="N76" s="2"/>
      <c r="O76" s="72"/>
      <c r="P76" s="72"/>
      <c r="Q76" s="2"/>
      <c r="R76" s="2"/>
      <c r="S76" s="2"/>
      <c r="T76" s="2"/>
      <c r="U76" s="2"/>
      <c r="V76" s="106"/>
      <c r="W76" s="107" t="str">
        <f t="shared" si="7"/>
        <v>H</v>
      </c>
      <c r="X76" s="175">
        <f>VLOOKUP($W76,QADATA!$D$9:$K$83,4,FALSE)</f>
        <v>0</v>
      </c>
      <c r="Y76" s="175">
        <f>VLOOKUP($W76,QADATA!$D$9:$K$83,5,FALSE)</f>
        <v>0</v>
      </c>
      <c r="Z76" s="175">
        <f>VLOOKUP($W76,QADATA!$D$9:$K$83,6,FALSE)</f>
        <v>0</v>
      </c>
      <c r="AA76" s="175">
        <f>VLOOKUP($W76,QADATA!$D$9:$K$83,7,FALSE)</f>
        <v>0</v>
      </c>
      <c r="AB76" s="114">
        <f>VLOOKUP($W76,QADATA!$D$9:$K$83,8,FALSE)</f>
        <v>0</v>
      </c>
    </row>
    <row r="77" spans="1:28" ht="32.25" customHeight="1">
      <c r="A77" s="6"/>
      <c r="B77" s="7"/>
      <c r="C77" s="94" t="s">
        <v>456</v>
      </c>
      <c r="D77" s="16">
        <v>46</v>
      </c>
      <c r="E77" s="23"/>
      <c r="F77" s="24" t="str">
        <f>VLOOKUP($D77,QADATA!$D$8:$K$83,3,FALSE)</f>
        <v>Are Risk Assessments used by your company with regard to Health &amp; Safety?</v>
      </c>
      <c r="G77" s="110">
        <f>VLOOKUP(D77,QUESTIONNAIRE!$C$7:$H$81,5,FALSE)</f>
        <v>0</v>
      </c>
      <c r="H77" s="174">
        <f t="shared" ref="H77:H85" si="22">IF(G77=X77, $X$22, IF(G77=Y77, $Y$22, IF(G77=Z77,$Z$22, IF(G77=AA77,$AA$22, $AB$22))))</f>
        <v>4</v>
      </c>
      <c r="I77" s="111" t="str">
        <f t="shared" ref="I77:I85" si="23">IF(G77=X77, $X$21, IF(G77=Y77, $Y$21, IF(G77=Z77,$Z$21, IF(G77=AA77,$AA$21, $AB$21))))</f>
        <v>Not selected</v>
      </c>
      <c r="J77" s="110" t="str">
        <f>IF(VLOOKUP(D77,QUESTIONNAIRE!$C$7:$H$81,6,FALSE)="","",VLOOKUP(D77,QUESTIONNAIRE!$C$7:$H$81,6,FALSE))</f>
        <v/>
      </c>
      <c r="K77" s="7"/>
      <c r="L77" s="6"/>
      <c r="M77" s="112" t="str">
        <f t="array" ref="M77">IF(I77="Not selected","Question left blank",INDEX(ACTION!$A$7:$E100,MATCH($D77,ACTION!$A$7:$A100),MATCH($H77,ACTION!$A$5:$E$5)))</f>
        <v>Question left blank</v>
      </c>
      <c r="N77" s="6"/>
      <c r="O77" s="46"/>
      <c r="P77" s="46"/>
      <c r="Q77" s="6"/>
      <c r="R77" s="6"/>
      <c r="S77" s="6"/>
      <c r="T77" s="6"/>
      <c r="U77" s="6"/>
      <c r="V77" s="47"/>
      <c r="W77" s="107">
        <f t="shared" si="7"/>
        <v>46</v>
      </c>
      <c r="X77" s="114" t="str">
        <f>VLOOKUP($W77,QADATA!$D$9:$K$83,4,FALSE)</f>
        <v>Risk Assessments are used as part of formal procedures. They are used for action planning and implemented.</v>
      </c>
      <c r="Y77" s="114" t="str">
        <f>VLOOKUP($W77,QADATA!$D$9:$K$83,5,FALSE)</f>
        <v xml:space="preserve">Risk Assessments are used as part of formal procedures. Implemented action only from time to time </v>
      </c>
      <c r="Z77" s="114" t="str">
        <f>VLOOKUP($W77,QADATA!$D$9:$K$83,6,FALSE)</f>
        <v>Risk Assessments and resulting action planning is used from time to time</v>
      </c>
      <c r="AA77" s="114" t="str">
        <f>VLOOKUP($W77,QADATA!$D$9:$K$83,7,FALSE)</f>
        <v xml:space="preserve">Risk Assessments are rarely used, if at all. </v>
      </c>
      <c r="AB77" s="114">
        <f>VLOOKUP($W77,QADATA!$D$9:$K$83,8,FALSE)</f>
        <v>0</v>
      </c>
    </row>
    <row r="78" spans="1:28" ht="32.25" customHeight="1">
      <c r="A78" s="6"/>
      <c r="B78" s="7"/>
      <c r="C78" s="94" t="s">
        <v>456</v>
      </c>
      <c r="D78" s="16">
        <v>47</v>
      </c>
      <c r="E78" s="23"/>
      <c r="F78" s="24" t="str">
        <f>VLOOKUP($D78,QADATA!$D$8:$K$83,3,FALSE)</f>
        <v>Is Health &amp; Safety training provided to your employees?</v>
      </c>
      <c r="G78" s="110">
        <f>VLOOKUP(D78,QUESTIONNAIRE!$C$7:$H$81,5,FALSE)</f>
        <v>0</v>
      </c>
      <c r="H78" s="174">
        <f t="shared" si="22"/>
        <v>4</v>
      </c>
      <c r="I78" s="111" t="str">
        <f t="shared" si="23"/>
        <v>Not selected</v>
      </c>
      <c r="J78" s="110" t="str">
        <f>IF(VLOOKUP(D78,QUESTIONNAIRE!$C$7:$H$81,6,FALSE)="","",VLOOKUP(D78,QUESTIONNAIRE!$C$7:$H$81,6,FALSE))</f>
        <v/>
      </c>
      <c r="K78" s="7"/>
      <c r="L78" s="6"/>
      <c r="M78" s="112" t="str">
        <f t="array" ref="M78">IF(I78="Not selected","Question left blank",INDEX(ACTION!$A$7:$E100,MATCH($D78,ACTION!$A$7:$A100),MATCH($H78,ACTION!$A$5:$E$5)))</f>
        <v>Question left blank</v>
      </c>
      <c r="N78" s="6"/>
      <c r="O78" s="46"/>
      <c r="P78" s="46"/>
      <c r="Q78" s="6"/>
      <c r="R78" s="6"/>
      <c r="S78" s="6"/>
      <c r="T78" s="6"/>
      <c r="U78" s="6"/>
      <c r="V78" s="47"/>
      <c r="W78" s="107">
        <f t="shared" si="7"/>
        <v>47</v>
      </c>
      <c r="X78" s="114" t="str">
        <f>VLOOKUP($W78,QADATA!$D$9:$K$83,4,FALSE)</f>
        <v>This is part of the certified formal process (e.g. ISO or similar). Done on a regular basis, according to a schedule and is recorded.</v>
      </c>
      <c r="Y78" s="114" t="str">
        <f>VLOOKUP($W78,QADATA!$D$9:$K$83,5,FALSE)</f>
        <v>This is part of the formal process (documented but not ISO or similar). Done on a regular basis, according to a schedule and is recorded.</v>
      </c>
      <c r="Z78" s="114" t="str">
        <f>VLOOKUP($W78,QADATA!$D$9:$K$83,6,FALSE)</f>
        <v>Health &amp; Safety training is done on an adhoc basis.</v>
      </c>
      <c r="AA78" s="114" t="str">
        <f>VLOOKUP($W78,QADATA!$D$9:$K$83,7,FALSE)</f>
        <v xml:space="preserve">Health &amp; Safety training is rarely done, if at all. </v>
      </c>
      <c r="AB78" s="114">
        <f>VLOOKUP($W78,QADATA!$D$9:$K$83,8,FALSE)</f>
        <v>0</v>
      </c>
    </row>
    <row r="79" spans="1:28" ht="45.75" customHeight="1">
      <c r="A79" s="6"/>
      <c r="B79" s="7"/>
      <c r="C79" s="94" t="s">
        <v>456</v>
      </c>
      <c r="D79" s="16">
        <v>48</v>
      </c>
      <c r="E79" s="23"/>
      <c r="F79" s="24" t="str">
        <f>VLOOKUP($D79,QADATA!$D$8:$K$83,3,FALSE)</f>
        <v>Are internal inspection such as safety inspections / audits conducted by your company? This may include by a 3rd party.</v>
      </c>
      <c r="G79" s="110">
        <f>VLOOKUP(D79,QUESTIONNAIRE!$C$7:$H$81,5,FALSE)</f>
        <v>0</v>
      </c>
      <c r="H79" s="174">
        <f t="shared" si="22"/>
        <v>4</v>
      </c>
      <c r="I79" s="111" t="str">
        <f t="shared" si="23"/>
        <v>Not selected</v>
      </c>
      <c r="J79" s="110" t="str">
        <f>IF(VLOOKUP(D79,QUESTIONNAIRE!$C$7:$H$81,6,FALSE)="","",VLOOKUP(D79,QUESTIONNAIRE!$C$7:$H$81,6,FALSE))</f>
        <v/>
      </c>
      <c r="K79" s="7"/>
      <c r="L79" s="6"/>
      <c r="M79" s="112" t="str">
        <f t="array" ref="M79">IF(I79="Not selected","Question left blank",INDEX(ACTION!$A$7:$E100,MATCH($D79,ACTION!$A$7:$A100),MATCH($H79,ACTION!$A$5:$E$5)))</f>
        <v>Question left blank</v>
      </c>
      <c r="N79" s="6"/>
      <c r="O79" s="46"/>
      <c r="P79" s="46"/>
      <c r="Q79" s="6"/>
      <c r="R79" s="6"/>
      <c r="S79" s="6"/>
      <c r="T79" s="6"/>
      <c r="U79" s="6"/>
      <c r="V79" s="47"/>
      <c r="W79" s="107">
        <f t="shared" si="7"/>
        <v>48</v>
      </c>
      <c r="X79" s="114" t="str">
        <f>VLOOKUP($W79,QADATA!$D$9:$K$83,4,FALSE)</f>
        <v>This is part of the certified formal process (e.g. ISO or similar). Done on a regular basis, according to a schedule and is recorded.</v>
      </c>
      <c r="Y79" s="114" t="str">
        <f>VLOOKUP($W79,QADATA!$D$9:$K$83,5,FALSE)</f>
        <v>This is part of the formal process (documented but not ISO or similar). Done on a regular basis, according to a schedule and is recorded.</v>
      </c>
      <c r="Z79" s="114" t="str">
        <f>VLOOKUP($W79,QADATA!$D$9:$K$83,6,FALSE)</f>
        <v>Internal inspection such as safety inspections / audits are conducted on an adhoc basis.</v>
      </c>
      <c r="AA79" s="114" t="str">
        <f>VLOOKUP($W79,QADATA!$D$9:$K$83,7,FALSE)</f>
        <v xml:space="preserve">Internal inspection such as safety inspections / audits are rarely done, if at all. </v>
      </c>
      <c r="AB79" s="114">
        <f>VLOOKUP($W79,QADATA!$D$9:$K$83,8,FALSE)</f>
        <v>0</v>
      </c>
    </row>
    <row r="80" spans="1:28" ht="52.5" customHeight="1">
      <c r="A80" s="6"/>
      <c r="B80" s="7"/>
      <c r="C80" s="94" t="s">
        <v>456</v>
      </c>
      <c r="D80" s="16">
        <v>49</v>
      </c>
      <c r="E80" s="23"/>
      <c r="F80" s="24" t="str">
        <f>VLOOKUP($D80,QADATA!$D$8:$K$83,3,FALSE)</f>
        <v>Does your company conduct accident / incident investigations?</v>
      </c>
      <c r="G80" s="110">
        <f>VLOOKUP(D80,QUESTIONNAIRE!$C$7:$H$81,5,FALSE)</f>
        <v>0</v>
      </c>
      <c r="H80" s="174">
        <f t="shared" si="22"/>
        <v>4</v>
      </c>
      <c r="I80" s="111" t="str">
        <f t="shared" si="23"/>
        <v>Not selected</v>
      </c>
      <c r="J80" s="110" t="str">
        <f>IF(VLOOKUP(D80,QUESTIONNAIRE!$C$7:$H$81,6,FALSE)="","",VLOOKUP(D80,QUESTIONNAIRE!$C$7:$H$81,6,FALSE))</f>
        <v/>
      </c>
      <c r="K80" s="7"/>
      <c r="L80" s="6"/>
      <c r="M80" s="112" t="str">
        <f t="array" ref="M80">IF(I80="Not selected","Question left blank",INDEX(ACTION!$A$7:$E100,MATCH($D80,ACTION!$A$7:$A100),MATCH($H80,ACTION!$A$5:$E$5)))</f>
        <v>Question left blank</v>
      </c>
      <c r="N80" s="6"/>
      <c r="O80" s="46"/>
      <c r="P80" s="46"/>
      <c r="Q80" s="6"/>
      <c r="R80" s="6"/>
      <c r="S80" s="6"/>
      <c r="T80" s="6"/>
      <c r="U80" s="6"/>
      <c r="V80" s="47"/>
      <c r="W80" s="107">
        <f t="shared" si="7"/>
        <v>49</v>
      </c>
      <c r="X80" s="114" t="str">
        <f>VLOOKUP($W80,QADATA!$D$9:$K$83,4,FALSE)</f>
        <v>Yes - this is part of the certified formal process (e.g. ISO or similar). It is Documented and includes near miss reporting.</v>
      </c>
      <c r="Y80" s="114" t="str">
        <f>VLOOKUP($W80,QADATA!$D$9:$K$83,5,FALSE)</f>
        <v>Yes - this is part of the formal process (documented but not ISO or similar) and includes near miss reporting.</v>
      </c>
      <c r="Z80" s="114" t="str">
        <f>VLOOKUP($W80,QADATA!$D$9:$K$83,6,FALSE)</f>
        <v>Accident and incident investigations are conducted depending on the size or severity of the accident or incident.</v>
      </c>
      <c r="AA80" s="114" t="str">
        <f>VLOOKUP($W80,QADATA!$D$9:$K$83,7,FALSE)</f>
        <v xml:space="preserve">Accident and incident investigations are rarely conducted, if at all. </v>
      </c>
      <c r="AB80" s="114">
        <f>VLOOKUP($W80,QADATA!$D$9:$K$83,8,FALSE)</f>
        <v>0</v>
      </c>
    </row>
    <row r="81" spans="1:28" ht="32.25" customHeight="1">
      <c r="A81" s="1"/>
      <c r="B81" s="15"/>
      <c r="C81" s="94" t="s">
        <v>456</v>
      </c>
      <c r="D81" s="16">
        <v>50</v>
      </c>
      <c r="E81" s="17"/>
      <c r="F81" s="24" t="str">
        <f>VLOOKUP($D81,QADATA!$D$8:$K$83,3,FALSE)</f>
        <v>Is appropriate Personal Protective Equipment provided to employees (if applicable)?</v>
      </c>
      <c r="G81" s="110">
        <f>VLOOKUP(D81,QUESTIONNAIRE!$C$7:$H$81,5,FALSE)</f>
        <v>0</v>
      </c>
      <c r="H81" s="174">
        <f t="shared" si="22"/>
        <v>4</v>
      </c>
      <c r="I81" s="111" t="str">
        <f t="shared" si="23"/>
        <v>Not selected</v>
      </c>
      <c r="J81" s="110" t="str">
        <f>IF(VLOOKUP(D81,QUESTIONNAIRE!$C$7:$H$81,6,FALSE)="","",VLOOKUP(D81,QUESTIONNAIRE!$C$7:$H$81,6,FALSE))</f>
        <v/>
      </c>
      <c r="K81" s="7"/>
      <c r="L81" s="1"/>
      <c r="M81" s="112" t="str">
        <f t="array" ref="M81">IF(I81="Not selected","Question left blank",INDEX(ACTION!$A$7:$E100,MATCH($D81,ACTION!$A$7:$A100),MATCH($H81,ACTION!$A$5:$E$5)))</f>
        <v>Question left blank</v>
      </c>
      <c r="N81" s="1"/>
      <c r="O81" s="33"/>
      <c r="P81" s="33"/>
      <c r="Q81" s="1"/>
      <c r="R81" s="1"/>
      <c r="S81" s="1"/>
      <c r="T81" s="1"/>
      <c r="U81" s="1"/>
      <c r="V81" s="34"/>
      <c r="W81" s="107">
        <f t="shared" si="7"/>
        <v>50</v>
      </c>
      <c r="X81" s="114" t="str">
        <f>VLOOKUP($W81,QADATA!$D$9:$K$83,4,FALSE)</f>
        <v>This is part of the certified formal process (e.g. ISO or similar) (or Not Applicable )</v>
      </c>
      <c r="Y81" s="114" t="str">
        <f>VLOOKUP($W81,QADATA!$D$9:$K$83,5,FALSE)</f>
        <v>This is part of the formal process (documented but not ISO or similar)</v>
      </c>
      <c r="Z81" s="114" t="str">
        <f>VLOOKUP($W81,QADATA!$D$9:$K$83,6,FALSE)</f>
        <v>This is part of the informal process but undocumented</v>
      </c>
      <c r="AA81" s="114" t="str">
        <f>VLOOKUP($W81,QADATA!$D$9:$K$83,7,FALSE)</f>
        <v xml:space="preserve">Personal Protective Equipment is rarely provided, if at all. </v>
      </c>
      <c r="AB81" s="114">
        <f>VLOOKUP($W81,QADATA!$D$9:$K$83,8,FALSE)</f>
        <v>0</v>
      </c>
    </row>
    <row r="82" spans="1:28" ht="32.25" customHeight="1">
      <c r="A82" s="1"/>
      <c r="B82" s="15"/>
      <c r="C82" s="94" t="s">
        <v>456</v>
      </c>
      <c r="D82" s="16">
        <v>51</v>
      </c>
      <c r="E82" s="17"/>
      <c r="F82" s="24" t="str">
        <f>VLOOKUP($D82,QADATA!$D$8:$K$83,3,FALSE)</f>
        <v>Does your company have any First Aid trained employees?</v>
      </c>
      <c r="G82" s="110">
        <f>VLOOKUP(D82,QUESTIONNAIRE!$C$7:$H$81,5,FALSE)</f>
        <v>0</v>
      </c>
      <c r="H82" s="174">
        <f t="shared" si="22"/>
        <v>4</v>
      </c>
      <c r="I82" s="111" t="str">
        <f t="shared" si="23"/>
        <v>Not selected</v>
      </c>
      <c r="J82" s="110" t="str">
        <f>IF(VLOOKUP(D82,QUESTIONNAIRE!$C$7:$H$81,6,FALSE)="","",VLOOKUP(D82,QUESTIONNAIRE!$C$7:$H$81,6,FALSE))</f>
        <v/>
      </c>
      <c r="K82" s="7"/>
      <c r="L82" s="1"/>
      <c r="M82" s="112" t="str">
        <f t="array" ref="M82">IF(I82="Not selected","Question left blank",INDEX(ACTION!$A$7:$E100,MATCH($D82,ACTION!$A$7:$A100),MATCH($H82,ACTION!$A$5:$E$5)))</f>
        <v>Question left blank</v>
      </c>
      <c r="N82" s="1"/>
      <c r="O82" s="33"/>
      <c r="P82" s="33"/>
      <c r="Q82" s="1"/>
      <c r="R82" s="1"/>
      <c r="S82" s="1"/>
      <c r="T82" s="1"/>
      <c r="U82" s="1"/>
      <c r="V82" s="34"/>
      <c r="W82" s="107">
        <f t="shared" si="7"/>
        <v>51</v>
      </c>
      <c r="X82" s="114" t="str">
        <f>VLOOKUP($W82,QADATA!$D$9:$K$83,4,FALSE)</f>
        <v>Yes - Employees are provided with first aid training and it is in line with the recommended number of first aiders to total employees and if necessary specific workplace hazards. Refresher courses included.</v>
      </c>
      <c r="Y82" s="114" t="str">
        <f>VLOOKUP($W82,QADATA!$D$9:$K$83,5,FALSE)</f>
        <v xml:space="preserve">Employees have been provided with first aid training and it is in line with the recommended number of first aiders to total employees and if necessary specific workplace hazards. </v>
      </c>
      <c r="Z82" s="114" t="str">
        <f>VLOOKUP($W82,QADATA!$D$9:$K$83,6,FALSE)</f>
        <v>Some employees have basic first aid training.</v>
      </c>
      <c r="AA82" s="114" t="str">
        <f>VLOOKUP($W82,QADATA!$D$9:$K$83,7,FALSE)</f>
        <v>There are no First Aid trained staff.</v>
      </c>
      <c r="AB82" s="114">
        <f>VLOOKUP($W82,QADATA!$D$9:$K$83,8,FALSE)</f>
        <v>0</v>
      </c>
    </row>
    <row r="83" spans="1:28" ht="32.25" customHeight="1">
      <c r="A83" s="1"/>
      <c r="B83" s="15"/>
      <c r="C83" s="94" t="s">
        <v>456</v>
      </c>
      <c r="D83" s="16">
        <v>52</v>
      </c>
      <c r="E83" s="17"/>
      <c r="F83" s="24" t="str">
        <f>VLOOKUP($D83,QADATA!$D$8:$K$83,3,FALSE)</f>
        <v>Are First Aid boxes (equipment) available at your company?</v>
      </c>
      <c r="G83" s="110">
        <f>VLOOKUP(D83,QUESTIONNAIRE!$C$7:$H$81,5,FALSE)</f>
        <v>0</v>
      </c>
      <c r="H83" s="174">
        <f t="shared" si="22"/>
        <v>4</v>
      </c>
      <c r="I83" s="111" t="str">
        <f t="shared" si="23"/>
        <v>Not selected</v>
      </c>
      <c r="J83" s="110" t="str">
        <f>IF(VLOOKUP(D83,QUESTIONNAIRE!$C$7:$H$81,6,FALSE)="","",VLOOKUP(D83,QUESTIONNAIRE!$C$7:$H$81,6,FALSE))</f>
        <v/>
      </c>
      <c r="K83" s="7"/>
      <c r="L83" s="1"/>
      <c r="M83" s="112" t="str">
        <f t="array" ref="M83">IF(I83="Not selected","Question left blank",INDEX(ACTION!$A$7:$E100,MATCH($D83,ACTION!$A$7:$A100),MATCH($H83,ACTION!$A$5:$E$5)))</f>
        <v>Question left blank</v>
      </c>
      <c r="N83" s="1"/>
      <c r="O83" s="33"/>
      <c r="P83" s="33"/>
      <c r="Q83" s="1"/>
      <c r="R83" s="1"/>
      <c r="S83" s="1"/>
      <c r="T83" s="1"/>
      <c r="U83" s="1"/>
      <c r="V83" s="34"/>
      <c r="W83" s="107">
        <f t="shared" si="7"/>
        <v>52</v>
      </c>
      <c r="X83" s="114" t="str">
        <f>VLOOKUP($W83,QADATA!$D$9:$K$83,4,FALSE)</f>
        <v>First Aid boxes are available and are in line with the total number of employees and workplace hazards.</v>
      </c>
      <c r="Y83" s="114" t="str">
        <f>VLOOKUP($W83,QADATA!$D$9:$K$83,5,FALSE)</f>
        <v>First Aid boxes are available and are in line with the total number of employees</v>
      </c>
      <c r="Z83" s="114" t="str">
        <f>VLOOKUP($W83,QADATA!$D$9:$K$83,6,FALSE)</f>
        <v>Some First Aid boxes are available</v>
      </c>
      <c r="AA83" s="114" t="str">
        <f>VLOOKUP($W83,QADATA!$D$9:$K$83,7,FALSE)</f>
        <v>There are no First Aid kits available.</v>
      </c>
      <c r="AB83" s="114">
        <f>VLOOKUP($W83,QADATA!$D$9:$K$83,8,FALSE)</f>
        <v>0</v>
      </c>
    </row>
    <row r="84" spans="1:28" ht="32.25" customHeight="1">
      <c r="A84" s="1"/>
      <c r="B84" s="15"/>
      <c r="C84" s="94" t="s">
        <v>456</v>
      </c>
      <c r="D84" s="16">
        <v>53</v>
      </c>
      <c r="E84" s="17"/>
      <c r="F84" s="24" t="str">
        <f>VLOOKUP($D84,QADATA!$D$8:$K$83,3,FALSE)</f>
        <v>Are emergency evacuation drills and / or trainings conducted with all employees?</v>
      </c>
      <c r="G84" s="110">
        <f>VLOOKUP(D84,QUESTIONNAIRE!$C$7:$H$81,5,FALSE)</f>
        <v>0</v>
      </c>
      <c r="H84" s="174">
        <f t="shared" si="22"/>
        <v>4</v>
      </c>
      <c r="I84" s="111" t="str">
        <f t="shared" si="23"/>
        <v>Not selected</v>
      </c>
      <c r="J84" s="110" t="str">
        <f>IF(VLOOKUP(D84,QUESTIONNAIRE!$C$7:$H$81,6,FALSE)="","",VLOOKUP(D84,QUESTIONNAIRE!$C$7:$H$81,6,FALSE))</f>
        <v/>
      </c>
      <c r="K84" s="7"/>
      <c r="L84" s="1"/>
      <c r="M84" s="112" t="str">
        <f t="array" ref="M84">IF(I84="Not selected","Question left blank",INDEX(ACTION!$A$7:$E100,MATCH($D84,ACTION!$A$7:$A100),MATCH($H84,ACTION!$A$5:$E$5)))</f>
        <v>Question left blank</v>
      </c>
      <c r="N84" s="1"/>
      <c r="O84" s="33"/>
      <c r="P84" s="33"/>
      <c r="Q84" s="1"/>
      <c r="R84" s="1"/>
      <c r="S84" s="1"/>
      <c r="T84" s="1"/>
      <c r="U84" s="1"/>
      <c r="V84" s="34"/>
      <c r="W84" s="107">
        <f t="shared" si="7"/>
        <v>53</v>
      </c>
      <c r="X84" s="114" t="str">
        <f>VLOOKUP($W84,QADATA!$D$9:$K$83,4,FALSE)</f>
        <v>This is part of the certified formal process (e.g. ISO or similar)</v>
      </c>
      <c r="Y84" s="114" t="str">
        <f>VLOOKUP($W84,QADATA!$D$9:$K$83,5,FALSE)</f>
        <v>This is part of the formal process (documented but not ISO or similar)</v>
      </c>
      <c r="Z84" s="114" t="str">
        <f>VLOOKUP($W84,QADATA!$D$9:$K$83,6,FALSE)</f>
        <v>This is part of the informal process but undocumented</v>
      </c>
      <c r="AA84" s="114" t="str">
        <f>VLOOKUP($W84,QADATA!$D$9:$K$83,7,FALSE)</f>
        <v xml:space="preserve">No we do not </v>
      </c>
      <c r="AB84" s="114">
        <f>VLOOKUP($W84,QADATA!$D$9:$K$83,8,FALSE)</f>
        <v>0</v>
      </c>
    </row>
    <row r="85" spans="1:28" ht="32.25" customHeight="1">
      <c r="A85" s="1"/>
      <c r="B85" s="15"/>
      <c r="C85" s="94" t="s">
        <v>456</v>
      </c>
      <c r="D85" s="16">
        <v>54</v>
      </c>
      <c r="E85" s="17"/>
      <c r="F85" s="24" t="str">
        <f>VLOOKUP($D85,QADATA!$D$8:$K$83,3,FALSE)</f>
        <v>Is fire fighting equipment available and maintained?</v>
      </c>
      <c r="G85" s="110">
        <f>VLOOKUP(D85,QUESTIONNAIRE!$C$7:$H$81,5,FALSE)</f>
        <v>0</v>
      </c>
      <c r="H85" s="174">
        <f t="shared" si="22"/>
        <v>4</v>
      </c>
      <c r="I85" s="111" t="str">
        <f t="shared" si="23"/>
        <v>Not selected</v>
      </c>
      <c r="J85" s="110" t="str">
        <f>IF(VLOOKUP(D85,QUESTIONNAIRE!$C$7:$H$81,6,FALSE)="","",VLOOKUP(D85,QUESTIONNAIRE!$C$7:$H$81,6,FALSE))</f>
        <v/>
      </c>
      <c r="K85" s="7"/>
      <c r="L85" s="1"/>
      <c r="M85" s="112" t="str">
        <f t="array" ref="M85">IF(I85="Not selected","Question left blank",INDEX(ACTION!$A$7:$E100,MATCH($D85,ACTION!$A$7:$A100),MATCH($H85,ACTION!$A$5:$E$5)))</f>
        <v>Question left blank</v>
      </c>
      <c r="N85" s="1"/>
      <c r="O85" s="33"/>
      <c r="P85" s="33"/>
      <c r="Q85" s="1"/>
      <c r="R85" s="1"/>
      <c r="S85" s="1"/>
      <c r="T85" s="1"/>
      <c r="U85" s="1"/>
      <c r="V85" s="34"/>
      <c r="W85" s="107">
        <f t="shared" si="7"/>
        <v>54</v>
      </c>
      <c r="X85" s="114" t="str">
        <f>VLOOKUP($W85,QADATA!$D$9:$K$83,4,FALSE)</f>
        <v xml:space="preserve">Available and maintained regularly according to procedure and records are kept </v>
      </c>
      <c r="Y85" s="114" t="str">
        <f>VLOOKUP($W85,QADATA!$D$9:$K$83,5,FALSE)</f>
        <v>Available and maintained but no records kept</v>
      </c>
      <c r="Z85" s="114" t="str">
        <f>VLOOKUP($W85,QADATA!$D$9:$K$83,6,FALSE)</f>
        <v>Available but not regularly maintained</v>
      </c>
      <c r="AA85" s="114" t="str">
        <f>VLOOKUP($W85,QADATA!$D$9:$K$83,7,FALSE)</f>
        <v>No fire fighting equipment available</v>
      </c>
      <c r="AB85" s="114">
        <f>VLOOKUP($W85,QADATA!$D$9:$K$83,8,FALSE)</f>
        <v>0</v>
      </c>
    </row>
    <row r="86" spans="1:28" ht="15.75" customHeight="1">
      <c r="A86" s="2"/>
      <c r="B86" s="9"/>
      <c r="C86" s="102"/>
      <c r="D86" s="14" t="s">
        <v>92</v>
      </c>
      <c r="E86" s="18"/>
      <c r="F86" s="14" t="str">
        <f>VLOOKUP($D86,QADATA!$D$8:$K$83,3,FALSE)</f>
        <v>CONTRACTORS / SUBCONTRACTORS</v>
      </c>
      <c r="G86" s="184"/>
      <c r="H86" s="184"/>
      <c r="I86" s="184"/>
      <c r="J86" s="187"/>
      <c r="K86" s="7"/>
      <c r="L86" s="2"/>
      <c r="M86" s="104"/>
      <c r="N86" s="2"/>
      <c r="O86" s="72"/>
      <c r="P86" s="72"/>
      <c r="Q86" s="2"/>
      <c r="R86" s="2"/>
      <c r="S86" s="2"/>
      <c r="T86" s="2"/>
      <c r="U86" s="2"/>
      <c r="V86" s="106"/>
      <c r="W86" s="107" t="str">
        <f t="shared" si="7"/>
        <v>I</v>
      </c>
      <c r="X86" s="175">
        <f>VLOOKUP($W86,QADATA!$D$9:$K$83,4,FALSE)</f>
        <v>0</v>
      </c>
      <c r="Y86" s="175">
        <f>VLOOKUP($W86,QADATA!$D$9:$K$83,5,FALSE)</f>
        <v>0</v>
      </c>
      <c r="Z86" s="175">
        <f>VLOOKUP($W86,QADATA!$D$9:$K$83,6,FALSE)</f>
        <v>0</v>
      </c>
      <c r="AA86" s="175">
        <f>VLOOKUP($W86,QADATA!$D$9:$K$83,7,FALSE)</f>
        <v>0</v>
      </c>
      <c r="AB86" s="175">
        <f>VLOOKUP($W86,QADATA!$D$9:$K$83,8,FALSE)</f>
        <v>0</v>
      </c>
    </row>
    <row r="87" spans="1:28" ht="15.75" customHeight="1">
      <c r="A87" s="1"/>
      <c r="B87" s="15"/>
      <c r="C87" s="94" t="s">
        <v>457</v>
      </c>
      <c r="D87" s="16">
        <v>55</v>
      </c>
      <c r="E87" s="17"/>
      <c r="F87" s="24" t="str">
        <f>VLOOKUP($D87,QADATA!$D$8:$K$83,3,FALSE)</f>
        <v>To what extent does your company use contractors / subcontractors / 3rd party contractors / outsourced work (e.g. component suppliers, cleaning, security, etc. services)?</v>
      </c>
      <c r="G87" s="110">
        <f>VLOOKUP(D87,QUESTIONNAIRE!$C$7:$H$81,5,FALSE)</f>
        <v>0</v>
      </c>
      <c r="H87" s="174">
        <f t="shared" ref="H87:H92" si="24">IF(G87=X87, $X$22, IF(G87=Y87, $Y$22, IF(G87=Z87,$Z$22, IF(G87=AA87,$AA$22, $AB$22))))</f>
        <v>4</v>
      </c>
      <c r="I87" s="111" t="str">
        <f t="shared" ref="I87:I92" si="25">IF(G87=X87, $X$21, IF(G87=Y87, $Y$21, IF(G87=Z87,$Z$21, IF(G87=AA87,$AA$21, $AB$21))))</f>
        <v>Not selected</v>
      </c>
      <c r="J87" s="110" t="str">
        <f>IF(VLOOKUP(D87,QUESTIONNAIRE!$C$7:$H$81,6,FALSE)="","",VLOOKUP(D87,QUESTIONNAIRE!$C$7:$H$81,6,FALSE))</f>
        <v/>
      </c>
      <c r="K87" s="7"/>
      <c r="L87" s="1"/>
      <c r="M87" s="112" t="str">
        <f t="array" ref="M87">IF(I87="Not selected","Question left blank",INDEX(ACTION!$A$7:$E100,MATCH($D87,ACTION!$A$7:$A100),MATCH($H87,ACTION!$A$5:$E$5)))</f>
        <v>Question left blank</v>
      </c>
      <c r="N87" s="1"/>
      <c r="O87" s="33"/>
      <c r="P87" s="33"/>
      <c r="Q87" s="1"/>
      <c r="R87" s="1"/>
      <c r="S87" s="1"/>
      <c r="T87" s="1"/>
      <c r="U87" s="1"/>
      <c r="V87" s="34"/>
      <c r="W87" s="107">
        <f t="shared" si="7"/>
        <v>55</v>
      </c>
      <c r="X87" s="114" t="str">
        <f>VLOOKUP($W87,QADATA!$D$9:$K$83,4,FALSE)</f>
        <v>Rarely - very few cases and not critical for our core product / services</v>
      </c>
      <c r="Y87" s="114" t="str">
        <f>VLOOKUP($W87,QADATA!$D$9:$K$83,5,FALSE)</f>
        <v>Sometimes - from time to time for low value non-critical products/services to core product / services</v>
      </c>
      <c r="Z87" s="114" t="str">
        <f>VLOOKUP($W87,QADATA!$D$9:$K$83,6,FALSE)</f>
        <v>Often - many complementary (non-core) functions / products / services are outsourced</v>
      </c>
      <c r="AA87" s="114" t="str">
        <f>VLOOKUP($W87,QADATA!$D$9:$K$83,7,FALSE)</f>
        <v>Often - many complementary and some core functions / components / products / services are outsourced</v>
      </c>
      <c r="AB87" s="114">
        <f>VLOOKUP($W87,QADATA!$D$9:$K$83,8,FALSE)</f>
        <v>0</v>
      </c>
    </row>
    <row r="88" spans="1:28" ht="32.25" customHeight="1">
      <c r="A88" s="1"/>
      <c r="B88" s="15"/>
      <c r="C88" s="94" t="s">
        <v>457</v>
      </c>
      <c r="D88" s="16">
        <v>56</v>
      </c>
      <c r="E88" s="17"/>
      <c r="F88" s="24" t="str">
        <f>VLOOKUP($D88,QADATA!$D$8:$K$83,3,FALSE)</f>
        <v>Does your company do any form of supply chain mapping?</v>
      </c>
      <c r="G88" s="110">
        <f>VLOOKUP(D88,QUESTIONNAIRE!$C$7:$H$81,5,FALSE)</f>
        <v>0</v>
      </c>
      <c r="H88" s="174">
        <f t="shared" si="24"/>
        <v>4</v>
      </c>
      <c r="I88" s="111" t="str">
        <f t="shared" si="25"/>
        <v>Not selected</v>
      </c>
      <c r="J88" s="110" t="str">
        <f>IF(VLOOKUP(D88,QUESTIONNAIRE!$C$7:$H$81,6,FALSE)="","",VLOOKUP(D88,QUESTIONNAIRE!$C$7:$H$81,6,FALSE))</f>
        <v/>
      </c>
      <c r="K88" s="7"/>
      <c r="L88" s="1"/>
      <c r="M88" s="112" t="str">
        <f t="array" ref="M88">IF(I88="Not selected","Question left blank",INDEX(ACTION!$A$7:$E100,MATCH($D88,ACTION!$A$7:$A100),MATCH($H88,ACTION!$A$5:$E$5)))</f>
        <v>Question left blank</v>
      </c>
      <c r="N88" s="1"/>
      <c r="O88" s="33"/>
      <c r="P88" s="33"/>
      <c r="Q88" s="1"/>
      <c r="R88" s="1"/>
      <c r="S88" s="1"/>
      <c r="T88" s="1"/>
      <c r="U88" s="1"/>
      <c r="V88" s="34"/>
      <c r="W88" s="107">
        <f t="shared" si="7"/>
        <v>56</v>
      </c>
      <c r="X88" s="114" t="str">
        <f>VLOOKUP($W88,QADATA!$D$9:$K$83,4,FALSE)</f>
        <v>Detailed supply chain mapping carried out, that identifies possible risks and compliance issues. Includes engagement with supply chain stakeholders. Reviewed and updated as necessary.</v>
      </c>
      <c r="Y88" s="114" t="str">
        <f>VLOOKUP($W88,QADATA!$D$9:$K$83,5,FALSE)</f>
        <v>Detailed supply chain mapping carried out, that identifies possible risks and compliance issues. Reviewed and updated as necessary.</v>
      </c>
      <c r="Z88" s="114" t="str">
        <f>VLOOKUP($W88,QADATA!$D$9:$K$83,6,FALSE)</f>
        <v>Some supply chain mapping carried out.</v>
      </c>
      <c r="AA88" s="114" t="str">
        <f>VLOOKUP($W88,QADATA!$D$9:$K$83,7,FALSE)</f>
        <v xml:space="preserve">No supply chain mapping done </v>
      </c>
      <c r="AB88" s="114">
        <f>VLOOKUP($W88,QADATA!$D$9:$K$83,8,FALSE)</f>
        <v>0</v>
      </c>
    </row>
    <row r="89" spans="1:28" ht="32.25" customHeight="1">
      <c r="A89" s="1"/>
      <c r="B89" s="15"/>
      <c r="C89" s="94" t="s">
        <v>457</v>
      </c>
      <c r="D89" s="16">
        <v>57</v>
      </c>
      <c r="E89" s="17"/>
      <c r="F89" s="24" t="str">
        <f>VLOOKUP($D89,QADATA!$D$8:$K$83,3,FALSE)</f>
        <v>Does your company have a documented procedure for the selection of contractors / subcontractors / 3rd party contractors / outsourced work?</v>
      </c>
      <c r="G89" s="110">
        <f>VLOOKUP(D89,QUESTIONNAIRE!$C$7:$H$81,5,FALSE)</f>
        <v>0</v>
      </c>
      <c r="H89" s="174">
        <f t="shared" si="24"/>
        <v>4</v>
      </c>
      <c r="I89" s="111" t="str">
        <f t="shared" si="25"/>
        <v>Not selected</v>
      </c>
      <c r="J89" s="110" t="str">
        <f>IF(VLOOKUP(D89,QUESTIONNAIRE!$C$7:$H$81,6,FALSE)="","",VLOOKUP(D89,QUESTIONNAIRE!$C$7:$H$81,6,FALSE))</f>
        <v/>
      </c>
      <c r="K89" s="7"/>
      <c r="L89" s="1"/>
      <c r="M89" s="112" t="str">
        <f t="array" ref="M89">IF(I89="Not selected","Question left blank",INDEX(ACTION!$A$7:$E100,MATCH($D89,ACTION!$A$7:$A100),MATCH($H89,ACTION!$A$5:$E$5)))</f>
        <v>Question left blank</v>
      </c>
      <c r="N89" s="1"/>
      <c r="O89" s="33"/>
      <c r="P89" s="33"/>
      <c r="Q89" s="1"/>
      <c r="R89" s="1"/>
      <c r="S89" s="1"/>
      <c r="T89" s="1"/>
      <c r="U89" s="1"/>
      <c r="V89" s="34"/>
      <c r="W89" s="107">
        <f t="shared" si="7"/>
        <v>57</v>
      </c>
      <c r="X89" s="114" t="str">
        <f>VLOOKUP($W89,QADATA!$D$9:$K$83,4,FALSE)</f>
        <v>Yes - a formal documented procedure</v>
      </c>
      <c r="Y89" s="114" t="str">
        <f>VLOOKUP($W89,QADATA!$D$9:$K$83,5,FALSE)</f>
        <v>Yes - but acts more as a guideline not fully enforced</v>
      </c>
      <c r="Z89" s="114" t="str">
        <f>VLOOKUP($W89,QADATA!$D$9:$K$83,6,FALSE)</f>
        <v>An informal procedure</v>
      </c>
      <c r="AA89" s="114" t="str">
        <f>VLOOKUP($W89,QADATA!$D$9:$K$83,7,FALSE)</f>
        <v>No guiding procedure in place</v>
      </c>
      <c r="AB89" s="114">
        <f>VLOOKUP($W89,QADATA!$D$9:$K$83,8,FALSE)</f>
        <v>0</v>
      </c>
    </row>
    <row r="90" spans="1:28" ht="32.25" customHeight="1">
      <c r="A90" s="1"/>
      <c r="B90" s="15"/>
      <c r="C90" s="94" t="s">
        <v>457</v>
      </c>
      <c r="D90" s="16">
        <v>58</v>
      </c>
      <c r="E90" s="17"/>
      <c r="F90" s="24" t="str">
        <f>VLOOKUP($D90,QADATA!$D$8:$K$83,3,FALSE)</f>
        <v>Does your company usually sign written contracts with contractors /  subcontractor / third party  providers?</v>
      </c>
      <c r="G90" s="110">
        <f>VLOOKUP(D90,QUESTIONNAIRE!$C$7:$H$81,5,FALSE)</f>
        <v>0</v>
      </c>
      <c r="H90" s="174">
        <f t="shared" si="24"/>
        <v>4</v>
      </c>
      <c r="I90" s="111" t="str">
        <f t="shared" si="25"/>
        <v>Not selected</v>
      </c>
      <c r="J90" s="110" t="str">
        <f>IF(VLOOKUP(D90,QUESTIONNAIRE!$C$7:$H$81,6,FALSE)="","",VLOOKUP(D90,QUESTIONNAIRE!$C$7:$H$81,6,FALSE))</f>
        <v/>
      </c>
      <c r="K90" s="7"/>
      <c r="L90" s="1"/>
      <c r="M90" s="112" t="str">
        <f t="array" ref="M90">IF(I90="Not selected","Question left blank",INDEX(ACTION!$A$7:$E100,MATCH($D90,ACTION!$A$7:$A100),MATCH($H90,ACTION!$A$5:$E$5)))</f>
        <v>Question left blank</v>
      </c>
      <c r="N90" s="1"/>
      <c r="O90" s="33"/>
      <c r="P90" s="33"/>
      <c r="Q90" s="1"/>
      <c r="R90" s="1"/>
      <c r="S90" s="1"/>
      <c r="T90" s="1"/>
      <c r="U90" s="1"/>
      <c r="V90" s="34"/>
      <c r="W90" s="107">
        <f t="shared" si="7"/>
        <v>58</v>
      </c>
      <c r="X90" s="114" t="str">
        <f>VLOOKUP($W90,QADATA!$D$9:$K$83,4,FALSE)</f>
        <v>Yes - this is always the case as per written procedures</v>
      </c>
      <c r="Y90" s="114" t="str">
        <f>VLOOKUP($W90,QADATA!$D$9:$K$83,5,FALSE)</f>
        <v>Yes - only when it is a legal / stipulated requirement</v>
      </c>
      <c r="Z90" s="114" t="str">
        <f>VLOOKUP($W90,QADATA!$D$9:$K$83,6,FALSE)</f>
        <v xml:space="preserve">Only when the other party demands it </v>
      </c>
      <c r="AA90" s="114" t="str">
        <f>VLOOKUP($W90,QADATA!$D$9:$K$83,7,FALSE)</f>
        <v>It is preferred to not have written contracts</v>
      </c>
      <c r="AB90" s="114">
        <f>VLOOKUP($W90,QADATA!$D$9:$K$83,8,FALSE)</f>
        <v>0</v>
      </c>
    </row>
    <row r="91" spans="1:28" ht="32.25" customHeight="1">
      <c r="A91" s="1"/>
      <c r="B91" s="15"/>
      <c r="C91" s="94" t="s">
        <v>457</v>
      </c>
      <c r="D91" s="16">
        <v>59</v>
      </c>
      <c r="E91" s="17"/>
      <c r="F91" s="24" t="str">
        <f>VLOOKUP($D91,QADATA!$D$8:$K$83,3,FALSE)</f>
        <v>Does your company have a method to validate and verify contractors / subcontractors own policies, or the adoption of your policies?</v>
      </c>
      <c r="G91" s="110">
        <f>VLOOKUP(D91,QUESTIONNAIRE!$C$7:$H$81,5,FALSE)</f>
        <v>0</v>
      </c>
      <c r="H91" s="174">
        <f t="shared" si="24"/>
        <v>4</v>
      </c>
      <c r="I91" s="111" t="str">
        <f t="shared" si="25"/>
        <v>Not selected</v>
      </c>
      <c r="J91" s="110" t="str">
        <f>IF(VLOOKUP(D91,QUESTIONNAIRE!$C$7:$H$81,6,FALSE)="","",VLOOKUP(D91,QUESTIONNAIRE!$C$7:$H$81,6,FALSE))</f>
        <v/>
      </c>
      <c r="K91" s="7"/>
      <c r="L91" s="1"/>
      <c r="M91" s="112" t="str">
        <f t="array" ref="M91">IF(I91="Not selected","Question left blank",INDEX(ACTION!$A$7:$E100,MATCH($D91,ACTION!$A$7:$A100),MATCH($H91,ACTION!$A$5:$E$5)))</f>
        <v>Question left blank</v>
      </c>
      <c r="N91" s="1"/>
      <c r="O91" s="33"/>
      <c r="P91" s="33"/>
      <c r="Q91" s="1"/>
      <c r="R91" s="1"/>
      <c r="S91" s="1"/>
      <c r="T91" s="1"/>
      <c r="U91" s="1"/>
      <c r="V91" s="34"/>
      <c r="W91" s="107">
        <f t="shared" si="7"/>
        <v>59</v>
      </c>
      <c r="X91" s="114" t="str">
        <f>VLOOKUP($W91,QADATA!$D$9:$K$83,4,FALSE)</f>
        <v xml:space="preserve">Yes - there is a written documented procedure to facilitate this </v>
      </c>
      <c r="Y91" s="114" t="str">
        <f>VLOOKUP($W91,QADATA!$D$9:$K$83,5,FALSE)</f>
        <v xml:space="preserve">Yes - this is done but it is not according to a documented procedure </v>
      </c>
      <c r="Z91" s="114" t="str">
        <f>VLOOKUP($W91,QADATA!$D$9:$K$83,6,FALSE)</f>
        <v xml:space="preserve">Only when the other party demands it </v>
      </c>
      <c r="AA91" s="114" t="str">
        <f>VLOOKUP($W91,QADATA!$D$9:$K$83,7,FALSE)</f>
        <v xml:space="preserve">This is not done </v>
      </c>
      <c r="AB91" s="114">
        <f>VLOOKUP($W91,QADATA!$D$9:$K$83,8,FALSE)</f>
        <v>0</v>
      </c>
    </row>
    <row r="92" spans="1:28" ht="32.25" customHeight="1">
      <c r="A92" s="1"/>
      <c r="B92" s="15"/>
      <c r="C92" s="94" t="s">
        <v>457</v>
      </c>
      <c r="D92" s="16">
        <v>60</v>
      </c>
      <c r="E92" s="17"/>
      <c r="F92" s="24" t="str">
        <f>VLOOKUP($D92,QADATA!$D$8:$K$83,3,FALSE)</f>
        <v>Do you require your subcontractors / third party  providers to provide copies of relevant certificates or licenses for the contracted products / services?</v>
      </c>
      <c r="G92" s="110">
        <f>VLOOKUP(D92,QUESTIONNAIRE!$C$7:$H$81,5,FALSE)</f>
        <v>0</v>
      </c>
      <c r="H92" s="174">
        <f t="shared" si="24"/>
        <v>4</v>
      </c>
      <c r="I92" s="111" t="str">
        <f t="shared" si="25"/>
        <v>Not selected</v>
      </c>
      <c r="J92" s="110" t="str">
        <f>IF(VLOOKUP(D92,QUESTIONNAIRE!$C$7:$H$81,6,FALSE)="","",VLOOKUP(D92,QUESTIONNAIRE!$C$7:$H$81,6,FALSE))</f>
        <v/>
      </c>
      <c r="K92" s="7"/>
      <c r="L92" s="1"/>
      <c r="M92" s="112" t="str">
        <f t="array" ref="M92">IF(I92="Not selected","Question left blank",INDEX(ACTION!$A$7:$E100,MATCH($D92,ACTION!$A$7:$A100),MATCH($H92,ACTION!$A$5:$E$5)))</f>
        <v>Question left blank</v>
      </c>
      <c r="N92" s="1"/>
      <c r="O92" s="33"/>
      <c r="P92" s="33"/>
      <c r="Q92" s="1"/>
      <c r="R92" s="1"/>
      <c r="S92" s="1"/>
      <c r="T92" s="1"/>
      <c r="U92" s="1"/>
      <c r="V92" s="34"/>
      <c r="W92" s="107">
        <f t="shared" si="7"/>
        <v>60</v>
      </c>
      <c r="X92" s="114" t="str">
        <f>VLOOKUP($W92,QADATA!$D$9:$K$83,4,FALSE)</f>
        <v>Yes - as a common and necessary practice</v>
      </c>
      <c r="Y92" s="114" t="str">
        <f>VLOOKUP($W92,QADATA!$D$9:$K$83,5,FALSE)</f>
        <v xml:space="preserve">Yes - but only if requested </v>
      </c>
      <c r="Z92" s="114" t="str">
        <f>VLOOKUP($W92,QADATA!$D$9:$K$83,6,FALSE)</f>
        <v>This is done from time to time if necessary</v>
      </c>
      <c r="AA92" s="114" t="str">
        <f>VLOOKUP($W92,QADATA!$D$9:$K$83,7,FALSE)</f>
        <v>This is not common practice</v>
      </c>
      <c r="AB92" s="114">
        <f>VLOOKUP($W92,QADATA!$D$9:$K$83,8,FALSE)</f>
        <v>0</v>
      </c>
    </row>
    <row r="93" spans="1:28" ht="15.75" customHeight="1">
      <c r="A93" s="2"/>
      <c r="B93" s="9"/>
      <c r="C93" s="102"/>
      <c r="D93" s="14" t="s">
        <v>98</v>
      </c>
      <c r="E93" s="18"/>
      <c r="F93" s="14" t="str">
        <f>VLOOKUP($D93,QADATA!$D$8:$K$83,3,FALSE)</f>
        <v>COMPANY CONDUCT</v>
      </c>
      <c r="G93" s="184"/>
      <c r="H93" s="184"/>
      <c r="I93" s="184"/>
      <c r="J93" s="185"/>
      <c r="K93" s="7"/>
      <c r="L93" s="2"/>
      <c r="M93" s="104"/>
      <c r="N93" s="2"/>
      <c r="O93" s="72"/>
      <c r="P93" s="72"/>
      <c r="Q93" s="2"/>
      <c r="R93" s="2"/>
      <c r="S93" s="2"/>
      <c r="T93" s="2"/>
      <c r="U93" s="2"/>
      <c r="V93" s="106"/>
      <c r="W93" s="107" t="str">
        <f t="shared" si="7"/>
        <v>J</v>
      </c>
      <c r="X93" s="175">
        <f>VLOOKUP($W93,QADATA!$D$9:$K$83,4,FALSE)</f>
        <v>0</v>
      </c>
      <c r="Y93" s="175">
        <f>VLOOKUP($W93,QADATA!$D$9:$K$83,5,FALSE)</f>
        <v>0</v>
      </c>
      <c r="Z93" s="175">
        <f>VLOOKUP($W93,QADATA!$D$9:$K$83,6,FALSE)</f>
        <v>0</v>
      </c>
      <c r="AA93" s="175">
        <f>VLOOKUP($W93,QADATA!$D$9:$K$83,7,FALSE)</f>
        <v>0</v>
      </c>
      <c r="AB93" s="175">
        <f>VLOOKUP($W93,QADATA!$D$9:$K$83,8,FALSE)</f>
        <v>0</v>
      </c>
    </row>
    <row r="94" spans="1:28" ht="32.25" customHeight="1">
      <c r="A94" s="6"/>
      <c r="B94" s="7"/>
      <c r="C94" s="94" t="s">
        <v>99</v>
      </c>
      <c r="D94" s="16">
        <v>61</v>
      </c>
      <c r="E94" s="20"/>
      <c r="F94" s="24" t="str">
        <f>VLOOKUP($D94,QADATA!$D$8:$K$83,3,FALSE)</f>
        <v>Does your company participate in Corporate Social Responsibility initiatives / activities?</v>
      </c>
      <c r="G94" s="110">
        <f>VLOOKUP(D94,QUESTIONNAIRE!$C$7:$H$81,5,FALSE)</f>
        <v>0</v>
      </c>
      <c r="H94" s="174">
        <f t="shared" ref="H94:H99" si="26">IF(G94=X94, $X$22, IF(G94=Y94, $Y$22, IF(G94=Z94,$Z$22, IF(G94=AA94,$AA$22, $AB$22))))</f>
        <v>4</v>
      </c>
      <c r="I94" s="111" t="str">
        <f t="shared" ref="I94:I99" si="27">IF(G94=X94, $X$21, IF(G94=Y94, $Y$21, IF(G94=Z94,$Z$21, IF(G94=AA94,$AA$21, $AB$21))))</f>
        <v>Not selected</v>
      </c>
      <c r="J94" s="110" t="str">
        <f>IF(VLOOKUP(D94,QUESTIONNAIRE!$C$7:$H$81,6,FALSE)="","",VLOOKUP(D94,QUESTIONNAIRE!$C$7:$H$81,6,FALSE))</f>
        <v/>
      </c>
      <c r="K94" s="7"/>
      <c r="L94" s="6"/>
      <c r="M94" s="112" t="str">
        <f t="array" ref="M94">IF(I94="Not selected","Question left blank",INDEX(ACTION!$A$7:$E100,MATCH($D94,ACTION!$A$7:$A100),MATCH($H94,ACTION!$A$5:$E$5)))</f>
        <v>Question left blank</v>
      </c>
      <c r="N94" s="6"/>
      <c r="O94" s="46"/>
      <c r="P94" s="46"/>
      <c r="Q94" s="6"/>
      <c r="R94" s="6"/>
      <c r="S94" s="6"/>
      <c r="T94" s="6"/>
      <c r="U94" s="6"/>
      <c r="V94" s="47"/>
      <c r="W94" s="107">
        <f t="shared" si="7"/>
        <v>61</v>
      </c>
      <c r="X94" s="114" t="str">
        <f>VLOOKUP($W94,QADATA!$D$9:$K$83,4,FALSE)</f>
        <v>Yes - with documented procedure and guidelines as well as impact analysis</v>
      </c>
      <c r="Y94" s="114" t="str">
        <f>VLOOKUP($W94,QADATA!$D$9:$K$83,5,FALSE)</f>
        <v xml:space="preserve">Yes - with documented procedure and guidelines without impact analysis </v>
      </c>
      <c r="Z94" s="114" t="str">
        <f>VLOOKUP($W94,QADATA!$D$9:$K$83,6,FALSE)</f>
        <v xml:space="preserve">Yes - but not documented procedure and guidelines </v>
      </c>
      <c r="AA94" s="114" t="str">
        <f>VLOOKUP($W94,QADATA!$D$9:$K$83,7,FALSE)</f>
        <v>No</v>
      </c>
      <c r="AB94" s="114">
        <f>VLOOKUP($W94,QADATA!$D$9:$K$83,8,FALSE)</f>
        <v>0</v>
      </c>
    </row>
    <row r="95" spans="1:28" ht="32.25" customHeight="1">
      <c r="A95" s="1"/>
      <c r="B95" s="15"/>
      <c r="C95" s="94" t="s">
        <v>99</v>
      </c>
      <c r="D95" s="16">
        <v>62</v>
      </c>
      <c r="E95" s="17"/>
      <c r="F95" s="24" t="str">
        <f>VLOOKUP($D95,QADATA!$D$8:$K$83,3,FALSE)</f>
        <v>Does your company use gifts or hospitality as an accepted practice?</v>
      </c>
      <c r="G95" s="110">
        <f>VLOOKUP(D95,QUESTIONNAIRE!$C$7:$H$81,5,FALSE)</f>
        <v>0</v>
      </c>
      <c r="H95" s="174">
        <f t="shared" si="26"/>
        <v>4</v>
      </c>
      <c r="I95" s="111" t="str">
        <f t="shared" si="27"/>
        <v>Not selected</v>
      </c>
      <c r="J95" s="110" t="str">
        <f>IF(VLOOKUP(D95,QUESTIONNAIRE!$C$7:$H$81,6,FALSE)="","",VLOOKUP(D95,QUESTIONNAIRE!$C$7:$H$81,6,FALSE))</f>
        <v/>
      </c>
      <c r="K95" s="7"/>
      <c r="L95" s="1"/>
      <c r="M95" s="112" t="str">
        <f t="array" ref="M95">IF(I95="Not selected","Question left blank",INDEX(ACTION!$A$7:$E100,MATCH($D95,ACTION!$A$7:$A100),MATCH($H95,ACTION!$A$5:$E$5)))</f>
        <v>Question left blank</v>
      </c>
      <c r="N95" s="1"/>
      <c r="O95" s="33"/>
      <c r="P95" s="33"/>
      <c r="Q95" s="1"/>
      <c r="R95" s="1"/>
      <c r="S95" s="1"/>
      <c r="T95" s="1"/>
      <c r="U95" s="1"/>
      <c r="V95" s="34"/>
      <c r="W95" s="107">
        <f t="shared" si="7"/>
        <v>62</v>
      </c>
      <c r="X95" s="114" t="str">
        <f>VLOOKUP($W95,QADATA!$D$9:$K$83,4,FALSE)</f>
        <v>This is controlled according to the company policy, and actively enforced</v>
      </c>
      <c r="Y95" s="114" t="str">
        <f>VLOOKUP($W95,QADATA!$D$9:$K$83,5,FALSE)</f>
        <v>This is controlled according to the company policy, but not actively enforced</v>
      </c>
      <c r="Z95" s="114" t="str">
        <f>VLOOKUP($W95,QADATA!$D$9:$K$83,6,FALSE)</f>
        <v xml:space="preserve">This is only done from time to time when time has been difficult </v>
      </c>
      <c r="AA95" s="114" t="str">
        <f>VLOOKUP($W95,QADATA!$D$9:$K$83,7,FALSE)</f>
        <v>This is a normal practice due to the operating conditions</v>
      </c>
      <c r="AB95" s="114">
        <f>VLOOKUP($W95,QADATA!$D$9:$K$83,8,FALSE)</f>
        <v>0</v>
      </c>
    </row>
    <row r="96" spans="1:28" ht="32.25" customHeight="1">
      <c r="A96" s="1"/>
      <c r="B96" s="15"/>
      <c r="C96" s="94" t="s">
        <v>99</v>
      </c>
      <c r="D96" s="16">
        <v>63</v>
      </c>
      <c r="E96" s="17"/>
      <c r="F96" s="24" t="str">
        <f>VLOOKUP($D96,QADATA!$D$8:$K$83,3,FALSE)</f>
        <v>Does your company prohibit conflicts of interest?</v>
      </c>
      <c r="G96" s="110">
        <f>VLOOKUP(D96,QUESTIONNAIRE!$C$7:$H$81,5,FALSE)</f>
        <v>0</v>
      </c>
      <c r="H96" s="174">
        <f t="shared" si="26"/>
        <v>4</v>
      </c>
      <c r="I96" s="111" t="str">
        <f t="shared" si="27"/>
        <v>Not selected</v>
      </c>
      <c r="J96" s="110" t="str">
        <f>IF(VLOOKUP(D96,QUESTIONNAIRE!$C$7:$H$81,6,FALSE)="","",VLOOKUP(D96,QUESTIONNAIRE!$C$7:$H$81,6,FALSE))</f>
        <v/>
      </c>
      <c r="K96" s="7"/>
      <c r="L96" s="1"/>
      <c r="M96" s="112" t="str">
        <f t="array" ref="M96">IF(I96="Not selected","Question left blank",INDEX(ACTION!$A$7:$E100,MATCH($D96,ACTION!$A$7:$A100),MATCH($H96,ACTION!$A$5:$E$5)))</f>
        <v>Question left blank</v>
      </c>
      <c r="N96" s="1"/>
      <c r="O96" s="33"/>
      <c r="P96" s="33"/>
      <c r="Q96" s="1"/>
      <c r="R96" s="1"/>
      <c r="S96" s="1"/>
      <c r="T96" s="1"/>
      <c r="U96" s="1"/>
      <c r="V96" s="34"/>
      <c r="W96" s="107">
        <f t="shared" si="7"/>
        <v>63</v>
      </c>
      <c r="X96" s="114" t="str">
        <f>VLOOKUP($W96,QADATA!$D$9:$K$83,4,FALSE)</f>
        <v>This is controlled according to the company policy, and actively enforced</v>
      </c>
      <c r="Y96" s="114" t="str">
        <f>VLOOKUP($W96,QADATA!$D$9:$K$83,5,FALSE)</f>
        <v>This is controlled according to the company policy, but not actively enforced</v>
      </c>
      <c r="Z96" s="114" t="str">
        <f>VLOOKUP($W96,QADATA!$D$9:$K$83,6,FALSE)</f>
        <v xml:space="preserve">This is only done from time to time when time has been difficult </v>
      </c>
      <c r="AA96" s="114" t="str">
        <f>VLOOKUP($W96,QADATA!$D$9:$K$83,7,FALSE)</f>
        <v>This is a normal practice due to the operating conditions</v>
      </c>
      <c r="AB96" s="114">
        <f>VLOOKUP($W96,QADATA!$D$9:$K$83,8,FALSE)</f>
        <v>0</v>
      </c>
    </row>
    <row r="97" spans="1:28" ht="32.25" customHeight="1">
      <c r="A97" s="1"/>
      <c r="B97" s="15"/>
      <c r="C97" s="94" t="s">
        <v>99</v>
      </c>
      <c r="D97" s="16">
        <v>64</v>
      </c>
      <c r="E97" s="17"/>
      <c r="F97" s="24" t="str">
        <f>VLOOKUP($D97,QADATA!$D$8:$K$83,3,FALSE)</f>
        <v>Is your company ever forced or put in a position to make payment outside of the conventional channels to facilitate works?</v>
      </c>
      <c r="G97" s="110">
        <f>VLOOKUP(D97,QUESTIONNAIRE!$C$7:$H$81,5,FALSE)</f>
        <v>0</v>
      </c>
      <c r="H97" s="174">
        <f t="shared" si="26"/>
        <v>4</v>
      </c>
      <c r="I97" s="111" t="str">
        <f t="shared" si="27"/>
        <v>Not selected</v>
      </c>
      <c r="J97" s="110" t="str">
        <f>IF(VLOOKUP(D97,QUESTIONNAIRE!$C$7:$H$81,6,FALSE)="","",VLOOKUP(D97,QUESTIONNAIRE!$C$7:$H$81,6,FALSE))</f>
        <v/>
      </c>
      <c r="K97" s="7"/>
      <c r="L97" s="1"/>
      <c r="M97" s="112" t="str">
        <f t="array" ref="M97">IF(I97="Not selected","Question left blank",INDEX(ACTION!$A$7:$E100,MATCH($D97,ACTION!$A$7:$A100),MATCH($H97,ACTION!$A$5:$E$5)))</f>
        <v>Question left blank</v>
      </c>
      <c r="N97" s="1"/>
      <c r="O97" s="33"/>
      <c r="P97" s="33"/>
      <c r="Q97" s="1"/>
      <c r="R97" s="1"/>
      <c r="S97" s="1"/>
      <c r="T97" s="1"/>
      <c r="U97" s="1"/>
      <c r="V97" s="34"/>
      <c r="W97" s="107">
        <f t="shared" si="7"/>
        <v>64</v>
      </c>
      <c r="X97" s="114" t="str">
        <f>VLOOKUP($W97,QADATA!$D$9:$K$83,4,FALSE)</f>
        <v>This is prohibited according to the company policy, and actively enforced</v>
      </c>
      <c r="Y97" s="114" t="str">
        <f>VLOOKUP($W97,QADATA!$D$9:$K$83,5,FALSE)</f>
        <v>This is prohibited according to the company policy, but not actively enforced</v>
      </c>
      <c r="Z97" s="114" t="str">
        <f>VLOOKUP($W97,QADATA!$D$9:$K$83,6,FALSE)</f>
        <v xml:space="preserve">This is only done from time to time when time has been difficult </v>
      </c>
      <c r="AA97" s="114" t="str">
        <f>VLOOKUP($W97,QADATA!$D$9:$K$83,7,FALSE)</f>
        <v>This is a normal practice due to the operating conditions</v>
      </c>
      <c r="AB97" s="114">
        <f>VLOOKUP($W97,QADATA!$D$9:$K$83,8,FALSE)</f>
        <v>0</v>
      </c>
    </row>
    <row r="98" spans="1:28" ht="32.25" customHeight="1">
      <c r="A98" s="1"/>
      <c r="B98" s="15"/>
      <c r="C98" s="94" t="s">
        <v>99</v>
      </c>
      <c r="D98" s="16">
        <v>65</v>
      </c>
      <c r="E98" s="17"/>
      <c r="F98" s="24" t="str">
        <f>VLOOKUP($D98,QADATA!$D$8:$K$83,3,FALSE)</f>
        <v>Does your company engage in the sale or manufacture of anti-personnel mines or components utilised in the manufacture of anti-personnel mines?</v>
      </c>
      <c r="G98" s="110">
        <f>VLOOKUP(D98,QUESTIONNAIRE!$C$7:$H$81,5,FALSE)</f>
        <v>0</v>
      </c>
      <c r="H98" s="174">
        <f t="shared" si="26"/>
        <v>4</v>
      </c>
      <c r="I98" s="111" t="str">
        <f t="shared" si="27"/>
        <v>Not selected</v>
      </c>
      <c r="J98" s="110" t="str">
        <f>IF(VLOOKUP(D98,QUESTIONNAIRE!$C$7:$H$81,6,FALSE)="","",VLOOKUP(D98,QUESTIONNAIRE!$C$7:$H$81,6,FALSE))</f>
        <v/>
      </c>
      <c r="K98" s="7"/>
      <c r="L98" s="1"/>
      <c r="M98" s="112" t="str">
        <f t="array" ref="M98">IF(I98="Not selected","Question left blank",INDEX(ACTION!$A$7:$E100,MATCH($D98,ACTION!$A$7:$A100),MATCH($H98,ACTION!$A$5:$E$5)))</f>
        <v>Question left blank</v>
      </c>
      <c r="N98" s="1"/>
      <c r="O98" s="33"/>
      <c r="P98" s="33"/>
      <c r="Q98" s="1"/>
      <c r="R98" s="1"/>
      <c r="S98" s="1"/>
      <c r="T98" s="1"/>
      <c r="U98" s="1"/>
      <c r="V98" s="34"/>
      <c r="W98" s="107">
        <f t="shared" si="7"/>
        <v>65</v>
      </c>
      <c r="X98" s="114" t="str">
        <f>VLOOKUP($W98,QADATA!$D$9:$K$83,4,FALSE)</f>
        <v>Never</v>
      </c>
      <c r="Y98" s="114" t="str">
        <f>VLOOKUP($W98,QADATA!$D$9:$K$83,5,FALSE)</f>
        <v>Has previously, but no longer</v>
      </c>
      <c r="Z98" s="114" t="str">
        <f>VLOOKUP($W98,QADATA!$D$9:$K$83,6,FALSE)</f>
        <v xml:space="preserve">Sometimes </v>
      </c>
      <c r="AA98" s="114" t="str">
        <f>VLOOKUP($W98,QADATA!$D$9:$K$83,7,FALSE)</f>
        <v>Yes</v>
      </c>
      <c r="AB98" s="114">
        <f>VLOOKUP($W98,QADATA!$D$9:$K$83,8,FALSE)</f>
        <v>0</v>
      </c>
    </row>
    <row r="99" spans="1:28" ht="32.25" customHeight="1">
      <c r="A99" s="1"/>
      <c r="B99" s="15"/>
      <c r="C99" s="94" t="s">
        <v>99</v>
      </c>
      <c r="D99" s="16">
        <v>66</v>
      </c>
      <c r="E99" s="17"/>
      <c r="F99" s="24" t="str">
        <f>VLOOKUP($D99,QADATA!$D$8:$K$83,3,FALSE)</f>
        <v>Does your company have a policy in place regarding the use of services of current or former UN personnel for the preparation of bid or proposals for the UN?</v>
      </c>
      <c r="G99" s="110">
        <f>VLOOKUP(D99,QUESTIONNAIRE!$C$7:$H$81,5,FALSE)</f>
        <v>0</v>
      </c>
      <c r="H99" s="174">
        <f t="shared" si="26"/>
        <v>4</v>
      </c>
      <c r="I99" s="111" t="str">
        <f t="shared" si="27"/>
        <v>Not selected</v>
      </c>
      <c r="J99" s="110" t="str">
        <f>IF(VLOOKUP(D99,QUESTIONNAIRE!$C$7:$H$81,6,FALSE)="","",VLOOKUP(D99,QUESTIONNAIRE!$C$7:$H$81,6,FALSE))</f>
        <v/>
      </c>
      <c r="K99" s="7"/>
      <c r="L99" s="1"/>
      <c r="M99" s="112" t="str">
        <f t="array" ref="M99">IF(I99="Not selected","Question left blank",INDEX(ACTION!$A$7:$E100,MATCH($D99,ACTION!$A$7:$A100),MATCH($H99,ACTION!$A$5:$E$5)))</f>
        <v>Question left blank</v>
      </c>
      <c r="N99" s="1"/>
      <c r="O99" s="33"/>
      <c r="P99" s="33"/>
      <c r="Q99" s="1"/>
      <c r="R99" s="1"/>
      <c r="S99" s="1"/>
      <c r="T99" s="1"/>
      <c r="U99" s="1"/>
      <c r="V99" s="34"/>
      <c r="W99" s="107">
        <f t="shared" si="7"/>
        <v>66</v>
      </c>
      <c r="X99" s="114" t="str">
        <f>VLOOKUP($W99,QADATA!$D$9:$K$83,4,FALSE)</f>
        <v>Yes a formal documented policy in place with reference to the UN Supplier Code of Conduct</v>
      </c>
      <c r="Y99" s="114" t="str">
        <f>VLOOKUP($W99,QADATA!$D$9:$K$83,5,FALSE)</f>
        <v>Yes a formal documented policy in place but does not reference UN Supplier Code of Conduct</v>
      </c>
      <c r="Z99" s="114" t="str">
        <f>VLOOKUP($W99,QADATA!$D$9:$K$83,6,FALSE)</f>
        <v>There are some guidance but not formal signed documentation</v>
      </c>
      <c r="AA99" s="114" t="str">
        <f>VLOOKUP($W99,QADATA!$D$9:$K$83,7,FALSE)</f>
        <v>No</v>
      </c>
      <c r="AB99" s="114">
        <f>VLOOKUP($W99,QADATA!$D$9:$K$83,8,FALSE)</f>
        <v>0</v>
      </c>
    </row>
    <row r="100" spans="1:28" ht="15.75" customHeight="1">
      <c r="A100" s="29"/>
      <c r="B100" s="162"/>
      <c r="C100" s="163"/>
      <c r="D100" s="9"/>
      <c r="E100" s="164"/>
      <c r="F100" s="165"/>
      <c r="G100" s="28"/>
      <c r="H100" s="188"/>
      <c r="I100" s="188"/>
      <c r="J100" s="188"/>
      <c r="K100" s="164"/>
      <c r="L100" s="29"/>
      <c r="M100" s="29"/>
      <c r="N100" s="29"/>
      <c r="O100" s="189"/>
      <c r="P100" s="189"/>
      <c r="Q100" s="29"/>
      <c r="R100" s="29"/>
      <c r="S100" s="29"/>
      <c r="T100" s="29"/>
      <c r="U100" s="29"/>
      <c r="V100" s="190"/>
      <c r="W100" s="171"/>
      <c r="X100" s="171"/>
      <c r="Y100" s="171"/>
      <c r="Z100" s="171"/>
      <c r="AA100" s="171"/>
      <c r="AB100" s="30"/>
    </row>
    <row r="101" spans="1:28"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sheetProtection algorithmName="SHA-512" hashValue="Hu3v4BQ2UAg4DGxhAWr1fv2ZbQEptgQxdxjA49nmAq30vY05wAna31y3WYLYQTpW39rMLsaoh3nAXZho139J/A==" saltValue="TcyMNAvztbtyrK/iyqoyyg==" spinCount="100000" sheet="1" objects="1" scenarios="1"/>
  <conditionalFormatting sqref="I25:I35 I37:I39 I41:I43 I45:I55 I57:I61 I63:I65 I67:I75 I77:I85 I87:I92 I94:I99">
    <cfRule type="cellIs" dxfId="18" priority="1" operator="equal">
      <formula>$AB$21</formula>
    </cfRule>
  </conditionalFormatting>
  <conditionalFormatting sqref="W98">
    <cfRule type="cellIs" dxfId="17" priority="2" operator="equal">
      <formula>""""""</formula>
    </cfRule>
  </conditionalFormatting>
  <conditionalFormatting sqref="W98">
    <cfRule type="containsBlanks" dxfId="16" priority="3">
      <formula>LEN(TRIM(W98))=0</formula>
    </cfRule>
  </conditionalFormatting>
  <conditionalFormatting sqref="W98">
    <cfRule type="containsBlanks" dxfId="15" priority="4">
      <formula>LEN(TRIM(W98))=0</formula>
    </cfRule>
  </conditionalFormatting>
  <conditionalFormatting sqref="I98">
    <cfRule type="cellIs" dxfId="14" priority="5" operator="equal">
      <formula>$AB$21</formula>
    </cfRule>
  </conditionalFormatting>
  <conditionalFormatting sqref="G7 G10:G20">
    <cfRule type="cellIs" dxfId="13" priority="6" operator="equal">
      <formula>"HIGH"</formula>
    </cfRule>
  </conditionalFormatting>
  <conditionalFormatting sqref="G7 G10:G20">
    <cfRule type="cellIs" dxfId="12" priority="7" operator="equal">
      <formula>"MEDIUM - HIGH"</formula>
    </cfRule>
  </conditionalFormatting>
  <conditionalFormatting sqref="G7 G10:G20">
    <cfRule type="cellIs" dxfId="11" priority="8" operator="equal">
      <formula>"LOW - MEDIUM"</formula>
    </cfRule>
  </conditionalFormatting>
  <conditionalFormatting sqref="G7 G10:G20">
    <cfRule type="cellIs" dxfId="10" priority="9" operator="equal">
      <formula>"LOW"</formula>
    </cfRule>
  </conditionalFormatting>
  <conditionalFormatting sqref="I25:I35 I37:I39 I41:I43 I45:I55 I57:I61 I63:I65 I67:I75 I77:I85 I87:I92 I94:I99">
    <cfRule type="cellIs" dxfId="9" priority="10" operator="equal">
      <formula>"HIGH"</formula>
    </cfRule>
  </conditionalFormatting>
  <conditionalFormatting sqref="I25:I35 I37:I39 I41:I43 I45:I55 I57:I61 I63:I65 I67:I75 I77:I85 I87:I92 I94:I99">
    <cfRule type="cellIs" dxfId="8" priority="11" operator="equal">
      <formula>"MEDIUM TO HIGH"</formula>
    </cfRule>
  </conditionalFormatting>
  <conditionalFormatting sqref="I25:I35 I37:I39 I41:I43 I45:I55 I57:I61 I63:I65 I67:I75 I77:I85 I87:I92 I94:I99">
    <cfRule type="cellIs" dxfId="7" priority="12" operator="equal">
      <formula>"LOW TO MEDIUM"</formula>
    </cfRule>
  </conditionalFormatting>
  <conditionalFormatting sqref="I25:I35 I37:I39 I41:I43 I45:I55 I57:I61 I63:I65 I67:I75 I77:I85 I87:I92 I94:I99">
    <cfRule type="cellIs" dxfId="6" priority="13" operator="equal">
      <formula>"LOW"</formula>
    </cfRule>
  </conditionalFormatting>
  <pageMargins left="0.25" right="0.25" top="0.75" bottom="0.75" header="0" footer="0"/>
  <pageSetup paperSize="9"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outlinePr summaryBelow="0" summaryRight="0"/>
  </sheetPr>
  <dimension ref="A1:Z1002"/>
  <sheetViews>
    <sheetView workbookViewId="0">
      <selection activeCell="A3" sqref="A1:XFD1048576"/>
    </sheetView>
  </sheetViews>
  <sheetFormatPr defaultColWidth="14.42578125" defaultRowHeight="15" customHeight="1"/>
  <cols>
    <col min="1" max="1" width="3.28515625" customWidth="1"/>
    <col min="2" max="2" width="49.7109375" hidden="1" customWidth="1"/>
    <col min="3" max="3" width="46.85546875" hidden="1" customWidth="1"/>
    <col min="4" max="5" width="59.5703125" hidden="1" customWidth="1"/>
    <col min="6" max="6" width="39.28515625" hidden="1" customWidth="1"/>
    <col min="7" max="26" width="55.28515625" customWidth="1"/>
  </cols>
  <sheetData>
    <row r="1" spans="1:26" ht="15.75" thickBot="1">
      <c r="A1" s="356"/>
      <c r="B1" s="357" t="s">
        <v>881</v>
      </c>
      <c r="C1" s="356"/>
      <c r="D1" s="356"/>
      <c r="E1" s="356"/>
      <c r="F1" s="356"/>
      <c r="G1" s="358"/>
      <c r="H1" s="358"/>
      <c r="I1" s="358"/>
      <c r="J1" s="358"/>
      <c r="K1" s="358"/>
      <c r="L1" s="358"/>
      <c r="M1" s="358"/>
      <c r="N1" s="358"/>
      <c r="O1" s="358"/>
      <c r="P1" s="358"/>
      <c r="Q1" s="358"/>
      <c r="R1" s="358"/>
      <c r="S1" s="358"/>
      <c r="T1" s="358"/>
      <c r="U1" s="358"/>
      <c r="V1" s="358"/>
      <c r="W1" s="358"/>
      <c r="X1" s="358"/>
      <c r="Y1" s="358"/>
      <c r="Z1" s="358"/>
    </row>
    <row r="2" spans="1:26" ht="36" customHeight="1" thickBot="1">
      <c r="A2" s="359"/>
      <c r="B2" s="360" t="s">
        <v>473</v>
      </c>
      <c r="C2" s="359"/>
      <c r="D2" s="359"/>
      <c r="E2" s="359"/>
      <c r="F2" s="359"/>
      <c r="G2" s="358"/>
      <c r="H2" s="358"/>
      <c r="I2" s="358"/>
      <c r="J2" s="358"/>
      <c r="K2" s="358"/>
      <c r="L2" s="358"/>
      <c r="M2" s="358"/>
      <c r="N2" s="358"/>
      <c r="O2" s="358"/>
      <c r="P2" s="358"/>
      <c r="Q2" s="358"/>
      <c r="R2" s="358"/>
      <c r="S2" s="358"/>
      <c r="T2" s="358"/>
      <c r="U2" s="358"/>
      <c r="V2" s="358"/>
      <c r="W2" s="358"/>
      <c r="X2" s="358"/>
      <c r="Y2" s="358"/>
      <c r="Z2" s="358"/>
    </row>
    <row r="3" spans="1:26" ht="15.75" thickBot="1">
      <c r="A3" s="361"/>
      <c r="B3" s="362" t="s">
        <v>882</v>
      </c>
      <c r="C3" s="361"/>
      <c r="D3" s="361"/>
      <c r="E3" s="361"/>
      <c r="F3" s="361"/>
      <c r="G3" s="358"/>
      <c r="H3" s="358"/>
      <c r="I3" s="358"/>
      <c r="J3" s="358"/>
      <c r="K3" s="358"/>
      <c r="L3" s="358"/>
      <c r="M3" s="358"/>
      <c r="N3" s="358"/>
      <c r="O3" s="358"/>
      <c r="P3" s="358"/>
      <c r="Q3" s="358"/>
      <c r="R3" s="358"/>
      <c r="S3" s="358"/>
      <c r="T3" s="358"/>
      <c r="U3" s="358"/>
      <c r="V3" s="358"/>
      <c r="W3" s="358"/>
      <c r="X3" s="358"/>
      <c r="Y3" s="358"/>
      <c r="Z3" s="358"/>
    </row>
    <row r="4" spans="1:26" ht="15.75" thickBot="1">
      <c r="A4" s="363"/>
      <c r="B4" s="364" t="s">
        <v>439</v>
      </c>
      <c r="C4" s="364" t="s">
        <v>461</v>
      </c>
      <c r="D4" s="364" t="s">
        <v>462</v>
      </c>
      <c r="E4" s="364" t="s">
        <v>432</v>
      </c>
      <c r="F4" s="364" t="s">
        <v>463</v>
      </c>
      <c r="G4" s="358"/>
      <c r="H4" s="358"/>
      <c r="I4" s="358"/>
      <c r="J4" s="358"/>
      <c r="K4" s="358"/>
      <c r="L4" s="358"/>
      <c r="M4" s="358"/>
      <c r="N4" s="358"/>
      <c r="O4" s="358"/>
      <c r="P4" s="358"/>
      <c r="Q4" s="358"/>
      <c r="R4" s="358"/>
      <c r="S4" s="358"/>
      <c r="T4" s="358"/>
      <c r="U4" s="358"/>
      <c r="V4" s="358"/>
      <c r="W4" s="358"/>
      <c r="X4" s="358"/>
      <c r="Y4" s="358"/>
      <c r="Z4" s="358"/>
    </row>
    <row r="5" spans="1:26" ht="15.75" thickBot="1">
      <c r="A5" s="365"/>
      <c r="B5" s="365">
        <v>1</v>
      </c>
      <c r="C5" s="366">
        <v>2</v>
      </c>
      <c r="D5" s="367">
        <v>3</v>
      </c>
      <c r="E5" s="367">
        <v>4</v>
      </c>
      <c r="F5" s="367">
        <v>4</v>
      </c>
      <c r="G5" s="358"/>
      <c r="H5" s="358"/>
      <c r="I5" s="358"/>
      <c r="J5" s="358"/>
      <c r="K5" s="358"/>
      <c r="L5" s="358"/>
      <c r="M5" s="358"/>
      <c r="N5" s="358"/>
      <c r="O5" s="358"/>
      <c r="P5" s="358"/>
      <c r="Q5" s="358"/>
      <c r="R5" s="358"/>
      <c r="S5" s="358"/>
      <c r="T5" s="358"/>
      <c r="U5" s="358"/>
      <c r="V5" s="358"/>
      <c r="W5" s="358"/>
      <c r="X5" s="358"/>
      <c r="Y5" s="358"/>
      <c r="Z5" s="358"/>
    </row>
    <row r="6" spans="1:26" ht="15.75" thickBot="1">
      <c r="A6" s="368" t="s">
        <v>11</v>
      </c>
      <c r="B6" s="365"/>
      <c r="C6" s="365"/>
      <c r="D6" s="365"/>
      <c r="E6" s="365"/>
      <c r="F6" s="365"/>
      <c r="G6" s="358"/>
      <c r="H6" s="358"/>
      <c r="I6" s="358"/>
      <c r="J6" s="358"/>
      <c r="K6" s="358"/>
      <c r="L6" s="358"/>
      <c r="M6" s="358"/>
      <c r="N6" s="358"/>
      <c r="O6" s="358"/>
      <c r="P6" s="358"/>
      <c r="Q6" s="358"/>
      <c r="R6" s="358"/>
      <c r="S6" s="358"/>
      <c r="T6" s="358"/>
      <c r="U6" s="358"/>
      <c r="V6" s="358"/>
      <c r="W6" s="358"/>
      <c r="X6" s="358"/>
      <c r="Y6" s="358"/>
      <c r="Z6" s="358"/>
    </row>
    <row r="7" spans="1:26" ht="60.75" thickBot="1">
      <c r="A7" s="369">
        <v>1</v>
      </c>
      <c r="B7" s="370" t="s">
        <v>883</v>
      </c>
      <c r="C7" s="370" t="s">
        <v>883</v>
      </c>
      <c r="D7" s="370" t="s">
        <v>884</v>
      </c>
      <c r="E7" s="370" t="s">
        <v>885</v>
      </c>
      <c r="F7" s="370"/>
      <c r="G7" s="358"/>
      <c r="H7" s="358"/>
      <c r="I7" s="358"/>
      <c r="J7" s="358"/>
      <c r="K7" s="358"/>
      <c r="L7" s="358"/>
      <c r="M7" s="358"/>
      <c r="N7" s="358"/>
      <c r="O7" s="358"/>
      <c r="P7" s="358"/>
      <c r="Q7" s="358"/>
      <c r="R7" s="358"/>
      <c r="S7" s="358"/>
      <c r="T7" s="358"/>
      <c r="U7" s="358"/>
      <c r="V7" s="358"/>
      <c r="W7" s="358"/>
      <c r="X7" s="358"/>
      <c r="Y7" s="358"/>
      <c r="Z7" s="358"/>
    </row>
    <row r="8" spans="1:26" ht="60.75" thickBot="1">
      <c r="A8" s="369">
        <v>2</v>
      </c>
      <c r="B8" s="370" t="s">
        <v>883</v>
      </c>
      <c r="C8" s="370" t="s">
        <v>883</v>
      </c>
      <c r="D8" s="370" t="s">
        <v>884</v>
      </c>
      <c r="E8" s="370" t="s">
        <v>885</v>
      </c>
      <c r="F8" s="370"/>
      <c r="G8" s="358"/>
      <c r="H8" s="358"/>
      <c r="I8" s="358"/>
      <c r="J8" s="358"/>
      <c r="K8" s="358"/>
      <c r="L8" s="358"/>
      <c r="M8" s="358"/>
      <c r="N8" s="358"/>
      <c r="O8" s="358"/>
      <c r="P8" s="358"/>
      <c r="Q8" s="358"/>
      <c r="R8" s="358"/>
      <c r="S8" s="358"/>
      <c r="T8" s="358"/>
      <c r="U8" s="358"/>
      <c r="V8" s="358"/>
      <c r="W8" s="358"/>
      <c r="X8" s="358"/>
      <c r="Y8" s="358"/>
      <c r="Z8" s="358"/>
    </row>
    <row r="9" spans="1:26" ht="60.75" thickBot="1">
      <c r="A9" s="369">
        <v>3</v>
      </c>
      <c r="B9" s="370" t="s">
        <v>883</v>
      </c>
      <c r="C9" s="370" t="s">
        <v>883</v>
      </c>
      <c r="D9" s="370" t="s">
        <v>884</v>
      </c>
      <c r="E9" s="370" t="s">
        <v>885</v>
      </c>
      <c r="F9" s="370"/>
      <c r="G9" s="358"/>
      <c r="H9" s="358"/>
      <c r="I9" s="358"/>
      <c r="J9" s="358"/>
      <c r="K9" s="358"/>
      <c r="L9" s="358"/>
      <c r="M9" s="358"/>
      <c r="N9" s="358"/>
      <c r="O9" s="358"/>
      <c r="P9" s="358"/>
      <c r="Q9" s="358"/>
      <c r="R9" s="358"/>
      <c r="S9" s="358"/>
      <c r="T9" s="358"/>
      <c r="U9" s="358"/>
      <c r="V9" s="358"/>
      <c r="W9" s="358"/>
      <c r="X9" s="358"/>
      <c r="Y9" s="358"/>
      <c r="Z9" s="358"/>
    </row>
    <row r="10" spans="1:26" ht="60.75" thickBot="1">
      <c r="A10" s="369">
        <v>4</v>
      </c>
      <c r="B10" s="370" t="s">
        <v>883</v>
      </c>
      <c r="C10" s="370" t="s">
        <v>883</v>
      </c>
      <c r="D10" s="370" t="s">
        <v>884</v>
      </c>
      <c r="E10" s="370" t="s">
        <v>885</v>
      </c>
      <c r="F10" s="370"/>
      <c r="G10" s="358"/>
      <c r="H10" s="358"/>
      <c r="I10" s="358"/>
      <c r="J10" s="358"/>
      <c r="K10" s="358"/>
      <c r="L10" s="358"/>
      <c r="M10" s="358"/>
      <c r="N10" s="358"/>
      <c r="O10" s="358"/>
      <c r="P10" s="358"/>
      <c r="Q10" s="358"/>
      <c r="R10" s="358"/>
      <c r="S10" s="358"/>
      <c r="T10" s="358"/>
      <c r="U10" s="358"/>
      <c r="V10" s="358"/>
      <c r="W10" s="358"/>
      <c r="X10" s="358"/>
      <c r="Y10" s="358"/>
      <c r="Z10" s="358"/>
    </row>
    <row r="11" spans="1:26" ht="60.75" thickBot="1">
      <c r="A11" s="369">
        <v>5</v>
      </c>
      <c r="B11" s="370" t="s">
        <v>883</v>
      </c>
      <c r="C11" s="370" t="s">
        <v>883</v>
      </c>
      <c r="D11" s="370" t="s">
        <v>884</v>
      </c>
      <c r="E11" s="370" t="s">
        <v>885</v>
      </c>
      <c r="F11" s="370"/>
      <c r="G11" s="358"/>
      <c r="H11" s="358"/>
      <c r="I11" s="358"/>
      <c r="J11" s="358"/>
      <c r="K11" s="358"/>
      <c r="L11" s="358"/>
      <c r="M11" s="358"/>
      <c r="N11" s="358"/>
      <c r="O11" s="358"/>
      <c r="P11" s="358"/>
      <c r="Q11" s="358"/>
      <c r="R11" s="358"/>
      <c r="S11" s="358"/>
      <c r="T11" s="358"/>
      <c r="U11" s="358"/>
      <c r="V11" s="358"/>
      <c r="W11" s="358"/>
      <c r="X11" s="358"/>
      <c r="Y11" s="358"/>
      <c r="Z11" s="358"/>
    </row>
    <row r="12" spans="1:26" ht="60.75" thickBot="1">
      <c r="A12" s="369">
        <v>6</v>
      </c>
      <c r="B12" s="370" t="s">
        <v>883</v>
      </c>
      <c r="C12" s="370" t="s">
        <v>883</v>
      </c>
      <c r="D12" s="370" t="s">
        <v>884</v>
      </c>
      <c r="E12" s="370" t="s">
        <v>885</v>
      </c>
      <c r="F12" s="370"/>
      <c r="G12" s="358"/>
      <c r="H12" s="358"/>
      <c r="I12" s="358"/>
      <c r="J12" s="358"/>
      <c r="K12" s="358"/>
      <c r="L12" s="358"/>
      <c r="M12" s="358"/>
      <c r="N12" s="358"/>
      <c r="O12" s="358"/>
      <c r="P12" s="358"/>
      <c r="Q12" s="358"/>
      <c r="R12" s="358"/>
      <c r="S12" s="358"/>
      <c r="T12" s="358"/>
      <c r="U12" s="358"/>
      <c r="V12" s="358"/>
      <c r="W12" s="358"/>
      <c r="X12" s="358"/>
      <c r="Y12" s="358"/>
      <c r="Z12" s="358"/>
    </row>
    <row r="13" spans="1:26" ht="60.75" thickBot="1">
      <c r="A13" s="369">
        <v>7</v>
      </c>
      <c r="B13" s="370" t="s">
        <v>883</v>
      </c>
      <c r="C13" s="370" t="s">
        <v>883</v>
      </c>
      <c r="D13" s="370" t="s">
        <v>884</v>
      </c>
      <c r="E13" s="370" t="s">
        <v>885</v>
      </c>
      <c r="F13" s="370"/>
      <c r="G13" s="358"/>
      <c r="H13" s="358"/>
      <c r="I13" s="358"/>
      <c r="J13" s="358"/>
      <c r="K13" s="358"/>
      <c r="L13" s="358"/>
      <c r="M13" s="358"/>
      <c r="N13" s="358"/>
      <c r="O13" s="358"/>
      <c r="P13" s="358"/>
      <c r="Q13" s="358"/>
      <c r="R13" s="358"/>
      <c r="S13" s="358"/>
      <c r="T13" s="358"/>
      <c r="U13" s="358"/>
      <c r="V13" s="358"/>
      <c r="W13" s="358"/>
      <c r="X13" s="358"/>
      <c r="Y13" s="358"/>
      <c r="Z13" s="358"/>
    </row>
    <row r="14" spans="1:26" ht="60.75" thickBot="1">
      <c r="A14" s="369">
        <v>8</v>
      </c>
      <c r="B14" s="370" t="s">
        <v>883</v>
      </c>
      <c r="C14" s="370" t="s">
        <v>883</v>
      </c>
      <c r="D14" s="370" t="s">
        <v>884</v>
      </c>
      <c r="E14" s="370" t="s">
        <v>885</v>
      </c>
      <c r="F14" s="370"/>
      <c r="G14" s="358"/>
      <c r="H14" s="358"/>
      <c r="I14" s="358"/>
      <c r="J14" s="358"/>
      <c r="K14" s="358"/>
      <c r="L14" s="358"/>
      <c r="M14" s="358"/>
      <c r="N14" s="358"/>
      <c r="O14" s="358"/>
      <c r="P14" s="358"/>
      <c r="Q14" s="358"/>
      <c r="R14" s="358"/>
      <c r="S14" s="358"/>
      <c r="T14" s="358"/>
      <c r="U14" s="358"/>
      <c r="V14" s="358"/>
      <c r="W14" s="358"/>
      <c r="X14" s="358"/>
      <c r="Y14" s="358"/>
      <c r="Z14" s="358"/>
    </row>
    <row r="15" spans="1:26" ht="60.75" thickBot="1">
      <c r="A15" s="369">
        <v>9</v>
      </c>
      <c r="B15" s="370" t="s">
        <v>883</v>
      </c>
      <c r="C15" s="370" t="s">
        <v>883</v>
      </c>
      <c r="D15" s="370" t="s">
        <v>884</v>
      </c>
      <c r="E15" s="370" t="s">
        <v>885</v>
      </c>
      <c r="F15" s="370"/>
      <c r="G15" s="358"/>
      <c r="H15" s="358"/>
      <c r="I15" s="358"/>
      <c r="J15" s="358"/>
      <c r="K15" s="358"/>
      <c r="L15" s="358"/>
      <c r="M15" s="358"/>
      <c r="N15" s="358"/>
      <c r="O15" s="358"/>
      <c r="P15" s="358"/>
      <c r="Q15" s="358"/>
      <c r="R15" s="358"/>
      <c r="S15" s="358"/>
      <c r="T15" s="358"/>
      <c r="U15" s="358"/>
      <c r="V15" s="358"/>
      <c r="W15" s="358"/>
      <c r="X15" s="358"/>
      <c r="Y15" s="358"/>
      <c r="Z15" s="358"/>
    </row>
    <row r="16" spans="1:26" ht="60.75" thickBot="1">
      <c r="A16" s="369">
        <v>10</v>
      </c>
      <c r="B16" s="370" t="s">
        <v>883</v>
      </c>
      <c r="C16" s="370" t="s">
        <v>883</v>
      </c>
      <c r="D16" s="370" t="s">
        <v>884</v>
      </c>
      <c r="E16" s="370" t="s">
        <v>885</v>
      </c>
      <c r="F16" s="370"/>
      <c r="G16" s="358"/>
      <c r="H16" s="358"/>
      <c r="I16" s="358"/>
      <c r="J16" s="358"/>
      <c r="K16" s="358"/>
      <c r="L16" s="358"/>
      <c r="M16" s="358"/>
      <c r="N16" s="358"/>
      <c r="O16" s="358"/>
      <c r="P16" s="358"/>
      <c r="Q16" s="358"/>
      <c r="R16" s="358"/>
      <c r="S16" s="358"/>
      <c r="T16" s="358"/>
      <c r="U16" s="358"/>
      <c r="V16" s="358"/>
      <c r="W16" s="358"/>
      <c r="X16" s="358"/>
      <c r="Y16" s="358"/>
      <c r="Z16" s="358"/>
    </row>
    <row r="17" spans="1:26" ht="60.75" thickBot="1">
      <c r="A17" s="369">
        <v>11</v>
      </c>
      <c r="B17" s="370" t="s">
        <v>883</v>
      </c>
      <c r="C17" s="370" t="s">
        <v>883</v>
      </c>
      <c r="D17" s="370" t="s">
        <v>884</v>
      </c>
      <c r="E17" s="370" t="s">
        <v>885</v>
      </c>
      <c r="F17" s="370"/>
      <c r="G17" s="358"/>
      <c r="H17" s="358"/>
      <c r="I17" s="358"/>
      <c r="J17" s="358"/>
      <c r="K17" s="358"/>
      <c r="L17" s="358"/>
      <c r="M17" s="358"/>
      <c r="N17" s="358"/>
      <c r="O17" s="358"/>
      <c r="P17" s="358"/>
      <c r="Q17" s="358"/>
      <c r="R17" s="358"/>
      <c r="S17" s="358"/>
      <c r="T17" s="358"/>
      <c r="U17" s="358"/>
      <c r="V17" s="358"/>
      <c r="W17" s="358"/>
      <c r="X17" s="358"/>
      <c r="Y17" s="358"/>
      <c r="Z17" s="358"/>
    </row>
    <row r="18" spans="1:26" ht="15.75" thickBot="1">
      <c r="A18" s="368" t="s">
        <v>12</v>
      </c>
      <c r="B18" s="365"/>
      <c r="C18" s="365"/>
      <c r="D18" s="365"/>
      <c r="E18" s="365"/>
      <c r="F18" s="365"/>
      <c r="G18" s="358"/>
      <c r="H18" s="358"/>
      <c r="I18" s="358"/>
      <c r="J18" s="358"/>
      <c r="K18" s="358"/>
      <c r="L18" s="358"/>
      <c r="M18" s="358"/>
      <c r="N18" s="358"/>
      <c r="O18" s="358"/>
      <c r="P18" s="358"/>
      <c r="Q18" s="358"/>
      <c r="R18" s="358"/>
      <c r="S18" s="358"/>
      <c r="T18" s="358"/>
      <c r="U18" s="358"/>
      <c r="V18" s="358"/>
      <c r="W18" s="358"/>
      <c r="X18" s="358"/>
      <c r="Y18" s="358"/>
      <c r="Z18" s="358"/>
    </row>
    <row r="19" spans="1:26" ht="75.75" thickBot="1">
      <c r="A19" s="369">
        <v>12</v>
      </c>
      <c r="B19" s="371" t="s">
        <v>883</v>
      </c>
      <c r="C19" s="371" t="s">
        <v>883</v>
      </c>
      <c r="D19" s="370" t="s">
        <v>886</v>
      </c>
      <c r="E19" s="370" t="s">
        <v>887</v>
      </c>
      <c r="F19" s="370"/>
      <c r="G19" s="358"/>
      <c r="H19" s="358"/>
      <c r="I19" s="358"/>
      <c r="J19" s="358"/>
      <c r="K19" s="358"/>
      <c r="L19" s="358"/>
      <c r="M19" s="358"/>
      <c r="N19" s="358"/>
      <c r="O19" s="358"/>
      <c r="P19" s="358"/>
      <c r="Q19" s="358"/>
      <c r="R19" s="358"/>
      <c r="S19" s="358"/>
      <c r="T19" s="358"/>
      <c r="U19" s="358"/>
      <c r="V19" s="358"/>
      <c r="W19" s="358"/>
      <c r="X19" s="358"/>
      <c r="Y19" s="358"/>
      <c r="Z19" s="358"/>
    </row>
    <row r="20" spans="1:26" ht="75.75" thickBot="1">
      <c r="A20" s="369">
        <v>13</v>
      </c>
      <c r="B20" s="371" t="s">
        <v>883</v>
      </c>
      <c r="C20" s="371" t="s">
        <v>883</v>
      </c>
      <c r="D20" s="370" t="s">
        <v>886</v>
      </c>
      <c r="E20" s="370" t="s">
        <v>887</v>
      </c>
      <c r="F20" s="370"/>
      <c r="G20" s="358"/>
      <c r="H20" s="358"/>
      <c r="I20" s="358"/>
      <c r="J20" s="358"/>
      <c r="K20" s="358"/>
      <c r="L20" s="358"/>
      <c r="M20" s="358"/>
      <c r="N20" s="358"/>
      <c r="O20" s="358"/>
      <c r="P20" s="358"/>
      <c r="Q20" s="358"/>
      <c r="R20" s="358"/>
      <c r="S20" s="358"/>
      <c r="T20" s="358"/>
      <c r="U20" s="358"/>
      <c r="V20" s="358"/>
      <c r="W20" s="358"/>
      <c r="X20" s="358"/>
      <c r="Y20" s="358"/>
      <c r="Z20" s="358"/>
    </row>
    <row r="21" spans="1:26" ht="15.75" customHeight="1" thickBot="1">
      <c r="A21" s="369">
        <v>14</v>
      </c>
      <c r="B21" s="371" t="s">
        <v>883</v>
      </c>
      <c r="C21" s="371" t="s">
        <v>883</v>
      </c>
      <c r="D21" s="370" t="s">
        <v>886</v>
      </c>
      <c r="E21" s="370" t="s">
        <v>887</v>
      </c>
      <c r="F21" s="370"/>
      <c r="G21" s="358"/>
      <c r="H21" s="358"/>
      <c r="I21" s="358"/>
      <c r="J21" s="358"/>
      <c r="K21" s="358"/>
      <c r="L21" s="358"/>
      <c r="M21" s="358"/>
      <c r="N21" s="358"/>
      <c r="O21" s="358"/>
      <c r="P21" s="358"/>
      <c r="Q21" s="358"/>
      <c r="R21" s="358"/>
      <c r="S21" s="358"/>
      <c r="T21" s="358"/>
      <c r="U21" s="358"/>
      <c r="V21" s="358"/>
      <c r="W21" s="358"/>
      <c r="X21" s="358"/>
      <c r="Y21" s="358"/>
      <c r="Z21" s="358"/>
    </row>
    <row r="22" spans="1:26" ht="15.75" customHeight="1" thickBot="1">
      <c r="A22" s="368" t="s">
        <v>13</v>
      </c>
      <c r="B22" s="365"/>
      <c r="C22" s="365"/>
      <c r="D22" s="365"/>
      <c r="E22" s="365"/>
      <c r="F22" s="365"/>
      <c r="G22" s="358"/>
      <c r="H22" s="358"/>
      <c r="I22" s="358"/>
      <c r="J22" s="358"/>
      <c r="K22" s="358"/>
      <c r="L22" s="358"/>
      <c r="M22" s="358"/>
      <c r="N22" s="358"/>
      <c r="O22" s="358"/>
      <c r="P22" s="358"/>
      <c r="Q22" s="358"/>
      <c r="R22" s="358"/>
      <c r="S22" s="358"/>
      <c r="T22" s="358"/>
      <c r="U22" s="358"/>
      <c r="V22" s="358"/>
      <c r="W22" s="358"/>
      <c r="X22" s="358"/>
      <c r="Y22" s="358"/>
      <c r="Z22" s="358"/>
    </row>
    <row r="23" spans="1:26" ht="15.75" customHeight="1" thickBot="1">
      <c r="A23" s="369">
        <v>15</v>
      </c>
      <c r="B23" s="371" t="s">
        <v>883</v>
      </c>
      <c r="C23" s="371" t="s">
        <v>883</v>
      </c>
      <c r="D23" s="370" t="s">
        <v>888</v>
      </c>
      <c r="E23" s="370" t="s">
        <v>889</v>
      </c>
      <c r="F23" s="370"/>
      <c r="G23" s="358"/>
      <c r="H23" s="358"/>
      <c r="I23" s="358"/>
      <c r="J23" s="358"/>
      <c r="K23" s="358"/>
      <c r="L23" s="358"/>
      <c r="M23" s="358"/>
      <c r="N23" s="358"/>
      <c r="O23" s="358"/>
      <c r="P23" s="358"/>
      <c r="Q23" s="358"/>
      <c r="R23" s="358"/>
      <c r="S23" s="358"/>
      <c r="T23" s="358"/>
      <c r="U23" s="358"/>
      <c r="V23" s="358"/>
      <c r="W23" s="358"/>
      <c r="X23" s="358"/>
      <c r="Y23" s="358"/>
      <c r="Z23" s="358"/>
    </row>
    <row r="24" spans="1:26" ht="15.75" customHeight="1" thickBot="1">
      <c r="A24" s="369">
        <v>16</v>
      </c>
      <c r="B24" s="371" t="s">
        <v>883</v>
      </c>
      <c r="C24" s="371" t="s">
        <v>883</v>
      </c>
      <c r="D24" s="370" t="s">
        <v>890</v>
      </c>
      <c r="E24" s="370" t="s">
        <v>891</v>
      </c>
      <c r="F24" s="370"/>
      <c r="G24" s="358"/>
      <c r="H24" s="358"/>
      <c r="I24" s="358"/>
      <c r="J24" s="358"/>
      <c r="K24" s="358"/>
      <c r="L24" s="358"/>
      <c r="M24" s="358"/>
      <c r="N24" s="358"/>
      <c r="O24" s="358"/>
      <c r="P24" s="358"/>
      <c r="Q24" s="358"/>
      <c r="R24" s="358"/>
      <c r="S24" s="358"/>
      <c r="T24" s="358"/>
      <c r="U24" s="358"/>
      <c r="V24" s="358"/>
      <c r="W24" s="358"/>
      <c r="X24" s="358"/>
      <c r="Y24" s="358"/>
      <c r="Z24" s="358"/>
    </row>
    <row r="25" spans="1:26" ht="15.75" customHeight="1" thickBot="1">
      <c r="A25" s="369">
        <v>17</v>
      </c>
      <c r="B25" s="371" t="s">
        <v>883</v>
      </c>
      <c r="C25" s="371" t="s">
        <v>883</v>
      </c>
      <c r="D25" s="370" t="s">
        <v>892</v>
      </c>
      <c r="E25" s="370" t="s">
        <v>893</v>
      </c>
      <c r="F25" s="370"/>
      <c r="G25" s="358"/>
      <c r="H25" s="358"/>
      <c r="I25" s="358"/>
      <c r="J25" s="358"/>
      <c r="K25" s="358"/>
      <c r="L25" s="358"/>
      <c r="M25" s="358"/>
      <c r="N25" s="358"/>
      <c r="O25" s="358"/>
      <c r="P25" s="358"/>
      <c r="Q25" s="358"/>
      <c r="R25" s="358"/>
      <c r="S25" s="358"/>
      <c r="T25" s="358"/>
      <c r="U25" s="358"/>
      <c r="V25" s="358"/>
      <c r="W25" s="358"/>
      <c r="X25" s="358"/>
      <c r="Y25" s="358"/>
      <c r="Z25" s="358"/>
    </row>
    <row r="26" spans="1:26" ht="15.75" customHeight="1" thickBot="1">
      <c r="A26" s="368" t="s">
        <v>14</v>
      </c>
      <c r="B26" s="365"/>
      <c r="C26" s="365"/>
      <c r="D26" s="365"/>
      <c r="E26" s="365"/>
      <c r="F26" s="365"/>
      <c r="G26" s="358"/>
      <c r="H26" s="358"/>
      <c r="I26" s="358"/>
      <c r="J26" s="358"/>
      <c r="K26" s="358"/>
      <c r="L26" s="358"/>
      <c r="M26" s="358"/>
      <c r="N26" s="358"/>
      <c r="O26" s="358"/>
      <c r="P26" s="358"/>
      <c r="Q26" s="358"/>
      <c r="R26" s="358"/>
      <c r="S26" s="358"/>
      <c r="T26" s="358"/>
      <c r="U26" s="358"/>
      <c r="V26" s="358"/>
      <c r="W26" s="358"/>
      <c r="X26" s="358"/>
      <c r="Y26" s="358"/>
      <c r="Z26" s="358"/>
    </row>
    <row r="27" spans="1:26" ht="15.75" customHeight="1" thickBot="1">
      <c r="A27" s="369">
        <v>18</v>
      </c>
      <c r="B27" s="371" t="s">
        <v>883</v>
      </c>
      <c r="C27" s="371" t="s">
        <v>883</v>
      </c>
      <c r="D27" s="370" t="s">
        <v>894</v>
      </c>
      <c r="E27" s="370" t="s">
        <v>895</v>
      </c>
      <c r="F27" s="370"/>
      <c r="G27" s="358"/>
      <c r="H27" s="358"/>
      <c r="I27" s="358"/>
      <c r="J27" s="358"/>
      <c r="K27" s="358"/>
      <c r="L27" s="358"/>
      <c r="M27" s="358"/>
      <c r="N27" s="358"/>
      <c r="O27" s="358"/>
      <c r="P27" s="358"/>
      <c r="Q27" s="358"/>
      <c r="R27" s="358"/>
      <c r="S27" s="358"/>
      <c r="T27" s="358"/>
      <c r="U27" s="358"/>
      <c r="V27" s="358"/>
      <c r="W27" s="358"/>
      <c r="X27" s="358"/>
      <c r="Y27" s="358"/>
      <c r="Z27" s="358"/>
    </row>
    <row r="28" spans="1:26" ht="15.75" customHeight="1" thickBot="1">
      <c r="A28" s="369">
        <v>19</v>
      </c>
      <c r="B28" s="371" t="s">
        <v>883</v>
      </c>
      <c r="C28" s="371" t="s">
        <v>883</v>
      </c>
      <c r="D28" s="370" t="s">
        <v>896</v>
      </c>
      <c r="E28" s="370" t="s">
        <v>897</v>
      </c>
      <c r="F28" s="370"/>
      <c r="G28" s="358"/>
      <c r="H28" s="358"/>
      <c r="I28" s="358"/>
      <c r="J28" s="358"/>
      <c r="K28" s="358"/>
      <c r="L28" s="358"/>
      <c r="M28" s="358"/>
      <c r="N28" s="358"/>
      <c r="O28" s="358"/>
      <c r="P28" s="358"/>
      <c r="Q28" s="358"/>
      <c r="R28" s="358"/>
      <c r="S28" s="358"/>
      <c r="T28" s="358"/>
      <c r="U28" s="358"/>
      <c r="V28" s="358"/>
      <c r="W28" s="358"/>
      <c r="X28" s="358"/>
      <c r="Y28" s="358"/>
      <c r="Z28" s="358"/>
    </row>
    <row r="29" spans="1:26" ht="15.75" customHeight="1" thickBot="1">
      <c r="A29" s="369">
        <v>20</v>
      </c>
      <c r="B29" s="371" t="s">
        <v>883</v>
      </c>
      <c r="C29" s="371" t="s">
        <v>883</v>
      </c>
      <c r="D29" s="370" t="s">
        <v>898</v>
      </c>
      <c r="E29" s="370" t="s">
        <v>898</v>
      </c>
      <c r="F29" s="370"/>
      <c r="G29" s="358"/>
      <c r="H29" s="358"/>
      <c r="I29" s="358"/>
      <c r="J29" s="358"/>
      <c r="K29" s="358"/>
      <c r="L29" s="358"/>
      <c r="M29" s="358"/>
      <c r="N29" s="358"/>
      <c r="O29" s="358"/>
      <c r="P29" s="358"/>
      <c r="Q29" s="358"/>
      <c r="R29" s="358"/>
      <c r="S29" s="358"/>
      <c r="T29" s="358"/>
      <c r="U29" s="358"/>
      <c r="V29" s="358"/>
      <c r="W29" s="358"/>
      <c r="X29" s="358"/>
      <c r="Y29" s="358"/>
      <c r="Z29" s="358"/>
    </row>
    <row r="30" spans="1:26" ht="15.75" customHeight="1" thickBot="1">
      <c r="A30" s="369">
        <v>21</v>
      </c>
      <c r="B30" s="371" t="s">
        <v>883</v>
      </c>
      <c r="C30" s="371" t="s">
        <v>883</v>
      </c>
      <c r="D30" s="370" t="s">
        <v>899</v>
      </c>
      <c r="E30" s="370" t="s">
        <v>900</v>
      </c>
      <c r="F30" s="370"/>
      <c r="G30" s="358"/>
      <c r="H30" s="358"/>
      <c r="I30" s="358"/>
      <c r="J30" s="358"/>
      <c r="K30" s="358"/>
      <c r="L30" s="358"/>
      <c r="M30" s="358"/>
      <c r="N30" s="358"/>
      <c r="O30" s="358"/>
      <c r="P30" s="358"/>
      <c r="Q30" s="358"/>
      <c r="R30" s="358"/>
      <c r="S30" s="358"/>
      <c r="T30" s="358"/>
      <c r="U30" s="358"/>
      <c r="V30" s="358"/>
      <c r="W30" s="358"/>
      <c r="X30" s="358"/>
      <c r="Y30" s="358"/>
      <c r="Z30" s="358"/>
    </row>
    <row r="31" spans="1:26" ht="15.75" customHeight="1" thickBot="1">
      <c r="A31" s="369">
        <v>22</v>
      </c>
      <c r="B31" s="371" t="s">
        <v>883</v>
      </c>
      <c r="C31" s="371" t="s">
        <v>883</v>
      </c>
      <c r="D31" s="370" t="s">
        <v>901</v>
      </c>
      <c r="E31" s="370" t="s">
        <v>901</v>
      </c>
      <c r="F31" s="370"/>
      <c r="G31" s="358"/>
      <c r="H31" s="358"/>
      <c r="I31" s="358"/>
      <c r="J31" s="358"/>
      <c r="K31" s="358"/>
      <c r="L31" s="358"/>
      <c r="M31" s="358"/>
      <c r="N31" s="358"/>
      <c r="O31" s="358"/>
      <c r="P31" s="358"/>
      <c r="Q31" s="358"/>
      <c r="R31" s="358"/>
      <c r="S31" s="358"/>
      <c r="T31" s="358"/>
      <c r="U31" s="358"/>
      <c r="V31" s="358"/>
      <c r="W31" s="358"/>
      <c r="X31" s="358"/>
      <c r="Y31" s="358"/>
      <c r="Z31" s="358"/>
    </row>
    <row r="32" spans="1:26" ht="15.75" customHeight="1" thickBot="1">
      <c r="A32" s="369">
        <v>23</v>
      </c>
      <c r="B32" s="371" t="s">
        <v>883</v>
      </c>
      <c r="C32" s="371" t="s">
        <v>883</v>
      </c>
      <c r="D32" s="370" t="s">
        <v>902</v>
      </c>
      <c r="E32" s="370" t="s">
        <v>902</v>
      </c>
      <c r="F32" s="370"/>
      <c r="G32" s="358"/>
      <c r="H32" s="358"/>
      <c r="I32" s="358"/>
      <c r="J32" s="358"/>
      <c r="K32" s="358"/>
      <c r="L32" s="358"/>
      <c r="M32" s="358"/>
      <c r="N32" s="358"/>
      <c r="O32" s="358"/>
      <c r="P32" s="358"/>
      <c r="Q32" s="358"/>
      <c r="R32" s="358"/>
      <c r="S32" s="358"/>
      <c r="T32" s="358"/>
      <c r="U32" s="358"/>
      <c r="V32" s="358"/>
      <c r="W32" s="358"/>
      <c r="X32" s="358"/>
      <c r="Y32" s="358"/>
      <c r="Z32" s="358"/>
    </row>
    <row r="33" spans="1:26" ht="15.75" customHeight="1" thickBot="1">
      <c r="A33" s="369">
        <v>24</v>
      </c>
      <c r="B33" s="371" t="s">
        <v>883</v>
      </c>
      <c r="C33" s="371" t="s">
        <v>883</v>
      </c>
      <c r="D33" s="370" t="s">
        <v>903</v>
      </c>
      <c r="E33" s="370" t="s">
        <v>903</v>
      </c>
      <c r="F33" s="370"/>
      <c r="G33" s="358"/>
      <c r="H33" s="358"/>
      <c r="I33" s="358"/>
      <c r="J33" s="358"/>
      <c r="K33" s="358"/>
      <c r="L33" s="358"/>
      <c r="M33" s="358"/>
      <c r="N33" s="358"/>
      <c r="O33" s="358"/>
      <c r="P33" s="358"/>
      <c r="Q33" s="358"/>
      <c r="R33" s="358"/>
      <c r="S33" s="358"/>
      <c r="T33" s="358"/>
      <c r="U33" s="358"/>
      <c r="V33" s="358"/>
      <c r="W33" s="358"/>
      <c r="X33" s="358"/>
      <c r="Y33" s="358"/>
      <c r="Z33" s="358"/>
    </row>
    <row r="34" spans="1:26" ht="15.75" customHeight="1" thickBot="1">
      <c r="A34" s="369">
        <v>25</v>
      </c>
      <c r="B34" s="371" t="s">
        <v>883</v>
      </c>
      <c r="C34" s="371" t="s">
        <v>883</v>
      </c>
      <c r="D34" s="370" t="s">
        <v>904</v>
      </c>
      <c r="E34" s="370" t="s">
        <v>904</v>
      </c>
      <c r="F34" s="370"/>
      <c r="G34" s="358"/>
      <c r="H34" s="358"/>
      <c r="I34" s="358"/>
      <c r="J34" s="358"/>
      <c r="K34" s="358"/>
      <c r="L34" s="358"/>
      <c r="M34" s="358"/>
      <c r="N34" s="358"/>
      <c r="O34" s="358"/>
      <c r="P34" s="358"/>
      <c r="Q34" s="358"/>
      <c r="R34" s="358"/>
      <c r="S34" s="358"/>
      <c r="T34" s="358"/>
      <c r="U34" s="358"/>
      <c r="V34" s="358"/>
      <c r="W34" s="358"/>
      <c r="X34" s="358"/>
      <c r="Y34" s="358"/>
      <c r="Z34" s="358"/>
    </row>
    <row r="35" spans="1:26" ht="15.75" customHeight="1" thickBot="1">
      <c r="A35" s="369">
        <v>26</v>
      </c>
      <c r="B35" s="371" t="s">
        <v>883</v>
      </c>
      <c r="C35" s="371" t="s">
        <v>883</v>
      </c>
      <c r="D35" s="370" t="s">
        <v>904</v>
      </c>
      <c r="E35" s="370" t="s">
        <v>904</v>
      </c>
      <c r="F35" s="370"/>
      <c r="G35" s="358"/>
      <c r="H35" s="358"/>
      <c r="I35" s="358"/>
      <c r="J35" s="358"/>
      <c r="K35" s="358"/>
      <c r="L35" s="358"/>
      <c r="M35" s="358"/>
      <c r="N35" s="358"/>
      <c r="O35" s="358"/>
      <c r="P35" s="358"/>
      <c r="Q35" s="358"/>
      <c r="R35" s="358"/>
      <c r="S35" s="358"/>
      <c r="T35" s="358"/>
      <c r="U35" s="358"/>
      <c r="V35" s="358"/>
      <c r="W35" s="358"/>
      <c r="X35" s="358"/>
      <c r="Y35" s="358"/>
      <c r="Z35" s="358"/>
    </row>
    <row r="36" spans="1:26" ht="15.75" customHeight="1" thickBot="1">
      <c r="A36" s="369">
        <v>27</v>
      </c>
      <c r="B36" s="371" t="s">
        <v>883</v>
      </c>
      <c r="C36" s="371" t="s">
        <v>883</v>
      </c>
      <c r="D36" s="370" t="s">
        <v>904</v>
      </c>
      <c r="E36" s="370" t="s">
        <v>904</v>
      </c>
      <c r="F36" s="370"/>
      <c r="G36" s="358"/>
      <c r="H36" s="358"/>
      <c r="I36" s="358"/>
      <c r="J36" s="358"/>
      <c r="K36" s="358"/>
      <c r="L36" s="358"/>
      <c r="M36" s="358"/>
      <c r="N36" s="358"/>
      <c r="O36" s="358"/>
      <c r="P36" s="358"/>
      <c r="Q36" s="358"/>
      <c r="R36" s="358"/>
      <c r="S36" s="358"/>
      <c r="T36" s="358"/>
      <c r="U36" s="358"/>
      <c r="V36" s="358"/>
      <c r="W36" s="358"/>
      <c r="X36" s="358"/>
      <c r="Y36" s="358"/>
      <c r="Z36" s="358"/>
    </row>
    <row r="37" spans="1:26" ht="15.75" customHeight="1" thickBot="1">
      <c r="A37" s="369">
        <v>28</v>
      </c>
      <c r="B37" s="371" t="s">
        <v>883</v>
      </c>
      <c r="C37" s="371" t="s">
        <v>883</v>
      </c>
      <c r="D37" s="370" t="s">
        <v>904</v>
      </c>
      <c r="E37" s="370" t="s">
        <v>904</v>
      </c>
      <c r="F37" s="370"/>
      <c r="G37" s="358"/>
      <c r="H37" s="358"/>
      <c r="I37" s="358"/>
      <c r="J37" s="358"/>
      <c r="K37" s="358"/>
      <c r="L37" s="358"/>
      <c r="M37" s="358"/>
      <c r="N37" s="358"/>
      <c r="O37" s="358"/>
      <c r="P37" s="358"/>
      <c r="Q37" s="358"/>
      <c r="R37" s="358"/>
      <c r="S37" s="358"/>
      <c r="T37" s="358"/>
      <c r="U37" s="358"/>
      <c r="V37" s="358"/>
      <c r="W37" s="358"/>
      <c r="X37" s="358"/>
      <c r="Y37" s="358"/>
      <c r="Z37" s="358"/>
    </row>
    <row r="38" spans="1:26" ht="15.75" customHeight="1" thickBot="1">
      <c r="A38" s="372" t="s">
        <v>18</v>
      </c>
      <c r="B38" s="373"/>
      <c r="C38" s="373"/>
      <c r="D38" s="373"/>
      <c r="E38" s="373"/>
      <c r="F38" s="373"/>
      <c r="G38" s="358"/>
      <c r="H38" s="358"/>
      <c r="I38" s="358"/>
      <c r="J38" s="358"/>
      <c r="K38" s="358"/>
      <c r="L38" s="358"/>
      <c r="M38" s="358"/>
      <c r="N38" s="358"/>
      <c r="O38" s="358"/>
      <c r="P38" s="358"/>
      <c r="Q38" s="358"/>
      <c r="R38" s="358"/>
      <c r="S38" s="358"/>
      <c r="T38" s="358"/>
      <c r="U38" s="358"/>
      <c r="V38" s="358"/>
      <c r="W38" s="358"/>
      <c r="X38" s="358"/>
      <c r="Y38" s="358"/>
      <c r="Z38" s="358"/>
    </row>
    <row r="39" spans="1:26" ht="15.75" customHeight="1" thickBot="1">
      <c r="A39" s="369">
        <v>29</v>
      </c>
      <c r="B39" s="371" t="s">
        <v>883</v>
      </c>
      <c r="C39" s="371" t="s">
        <v>883</v>
      </c>
      <c r="D39" s="370"/>
      <c r="E39" s="370"/>
      <c r="F39" s="370"/>
      <c r="G39" s="358"/>
      <c r="H39" s="358"/>
      <c r="I39" s="358"/>
      <c r="J39" s="358"/>
      <c r="K39" s="358"/>
      <c r="L39" s="358"/>
      <c r="M39" s="358"/>
      <c r="N39" s="358"/>
      <c r="O39" s="358"/>
      <c r="P39" s="358"/>
      <c r="Q39" s="358"/>
      <c r="R39" s="358"/>
      <c r="S39" s="358"/>
      <c r="T39" s="358"/>
      <c r="U39" s="358"/>
      <c r="V39" s="358"/>
      <c r="W39" s="358"/>
      <c r="X39" s="358"/>
      <c r="Y39" s="358"/>
      <c r="Z39" s="358"/>
    </row>
    <row r="40" spans="1:26" ht="15.75" customHeight="1" thickBot="1">
      <c r="A40" s="369">
        <v>30</v>
      </c>
      <c r="B40" s="371" t="s">
        <v>883</v>
      </c>
      <c r="C40" s="371" t="s">
        <v>883</v>
      </c>
      <c r="D40" s="370"/>
      <c r="E40" s="370"/>
      <c r="F40" s="370"/>
      <c r="G40" s="358"/>
      <c r="H40" s="358"/>
      <c r="I40" s="358"/>
      <c r="J40" s="358"/>
      <c r="K40" s="358"/>
      <c r="L40" s="358"/>
      <c r="M40" s="358"/>
      <c r="N40" s="358"/>
      <c r="O40" s="358"/>
      <c r="P40" s="358"/>
      <c r="Q40" s="358"/>
      <c r="R40" s="358"/>
      <c r="S40" s="358"/>
      <c r="T40" s="358"/>
      <c r="U40" s="358"/>
      <c r="V40" s="358"/>
      <c r="W40" s="358"/>
      <c r="X40" s="358"/>
      <c r="Y40" s="358"/>
      <c r="Z40" s="358"/>
    </row>
    <row r="41" spans="1:26" ht="15.75" customHeight="1" thickBot="1">
      <c r="A41" s="369">
        <v>31</v>
      </c>
      <c r="B41" s="371" t="s">
        <v>883</v>
      </c>
      <c r="C41" s="371" t="s">
        <v>883</v>
      </c>
      <c r="D41" s="370"/>
      <c r="E41" s="370"/>
      <c r="F41" s="370"/>
      <c r="G41" s="358"/>
      <c r="H41" s="358"/>
      <c r="I41" s="358"/>
      <c r="J41" s="358"/>
      <c r="K41" s="358"/>
      <c r="L41" s="358"/>
      <c r="M41" s="358"/>
      <c r="N41" s="358"/>
      <c r="O41" s="358"/>
      <c r="P41" s="358"/>
      <c r="Q41" s="358"/>
      <c r="R41" s="358"/>
      <c r="S41" s="358"/>
      <c r="T41" s="358"/>
      <c r="U41" s="358"/>
      <c r="V41" s="358"/>
      <c r="W41" s="358"/>
      <c r="X41" s="358"/>
      <c r="Y41" s="358"/>
      <c r="Z41" s="358"/>
    </row>
    <row r="42" spans="1:26" ht="15.75" customHeight="1" thickBot="1">
      <c r="A42" s="369">
        <v>32</v>
      </c>
      <c r="B42" s="371" t="s">
        <v>883</v>
      </c>
      <c r="C42" s="371" t="s">
        <v>883</v>
      </c>
      <c r="D42" s="370"/>
      <c r="E42" s="370"/>
      <c r="F42" s="370"/>
      <c r="G42" s="358"/>
      <c r="H42" s="358"/>
      <c r="I42" s="358"/>
      <c r="J42" s="358"/>
      <c r="K42" s="358"/>
      <c r="L42" s="358"/>
      <c r="M42" s="358"/>
      <c r="N42" s="358"/>
      <c r="O42" s="358"/>
      <c r="P42" s="358"/>
      <c r="Q42" s="358"/>
      <c r="R42" s="358"/>
      <c r="S42" s="358"/>
      <c r="T42" s="358"/>
      <c r="U42" s="358"/>
      <c r="V42" s="358"/>
      <c r="W42" s="358"/>
      <c r="X42" s="358"/>
      <c r="Y42" s="358"/>
      <c r="Z42" s="358"/>
    </row>
    <row r="43" spans="1:26" ht="15.75" customHeight="1" thickBot="1">
      <c r="A43" s="369">
        <v>33</v>
      </c>
      <c r="B43" s="371" t="s">
        <v>883</v>
      </c>
      <c r="C43" s="371" t="s">
        <v>883</v>
      </c>
      <c r="D43" s="370"/>
      <c r="E43" s="370"/>
      <c r="F43" s="370"/>
      <c r="G43" s="358"/>
      <c r="H43" s="358"/>
      <c r="I43" s="358"/>
      <c r="J43" s="358"/>
      <c r="K43" s="358"/>
      <c r="L43" s="358"/>
      <c r="M43" s="358"/>
      <c r="N43" s="358"/>
      <c r="O43" s="358"/>
      <c r="P43" s="358"/>
      <c r="Q43" s="358"/>
      <c r="R43" s="358"/>
      <c r="S43" s="358"/>
      <c r="T43" s="358"/>
      <c r="U43" s="358"/>
      <c r="V43" s="358"/>
      <c r="W43" s="358"/>
      <c r="X43" s="358"/>
      <c r="Y43" s="358"/>
      <c r="Z43" s="358"/>
    </row>
    <row r="44" spans="1:26" ht="15.75" customHeight="1" thickBot="1">
      <c r="A44" s="372" t="s">
        <v>42</v>
      </c>
      <c r="B44" s="373"/>
      <c r="C44" s="373"/>
      <c r="D44" s="373"/>
      <c r="E44" s="373"/>
      <c r="F44" s="373"/>
      <c r="G44" s="358"/>
      <c r="H44" s="358"/>
      <c r="I44" s="358"/>
      <c r="J44" s="358"/>
      <c r="K44" s="358"/>
      <c r="L44" s="358"/>
      <c r="M44" s="358"/>
      <c r="N44" s="358"/>
      <c r="O44" s="358"/>
      <c r="P44" s="358"/>
      <c r="Q44" s="358"/>
      <c r="R44" s="358"/>
      <c r="S44" s="358"/>
      <c r="T44" s="358"/>
      <c r="U44" s="358"/>
      <c r="V44" s="358"/>
      <c r="W44" s="358"/>
      <c r="X44" s="358"/>
      <c r="Y44" s="358"/>
      <c r="Z44" s="358"/>
    </row>
    <row r="45" spans="1:26" ht="15.75" customHeight="1" thickBot="1">
      <c r="A45" s="369">
        <v>34</v>
      </c>
      <c r="B45" s="371" t="s">
        <v>883</v>
      </c>
      <c r="C45" s="371" t="s">
        <v>883</v>
      </c>
      <c r="D45" s="370" t="s">
        <v>905</v>
      </c>
      <c r="E45" s="370" t="s">
        <v>906</v>
      </c>
      <c r="F45" s="370"/>
      <c r="G45" s="358"/>
      <c r="H45" s="358"/>
      <c r="I45" s="358"/>
      <c r="J45" s="358"/>
      <c r="K45" s="358"/>
      <c r="L45" s="358"/>
      <c r="M45" s="358"/>
      <c r="N45" s="358"/>
      <c r="O45" s="358"/>
      <c r="P45" s="358"/>
      <c r="Q45" s="358"/>
      <c r="R45" s="358"/>
      <c r="S45" s="358"/>
      <c r="T45" s="358"/>
      <c r="U45" s="358"/>
      <c r="V45" s="358"/>
      <c r="W45" s="358"/>
      <c r="X45" s="358"/>
      <c r="Y45" s="358"/>
      <c r="Z45" s="358"/>
    </row>
    <row r="46" spans="1:26" ht="15.75" customHeight="1" thickBot="1">
      <c r="A46" s="369">
        <v>35</v>
      </c>
      <c r="B46" s="371" t="s">
        <v>883</v>
      </c>
      <c r="C46" s="371" t="s">
        <v>883</v>
      </c>
      <c r="D46" s="370" t="s">
        <v>894</v>
      </c>
      <c r="E46" s="370" t="s">
        <v>907</v>
      </c>
      <c r="F46" s="370"/>
      <c r="G46" s="358"/>
      <c r="H46" s="358"/>
      <c r="I46" s="358"/>
      <c r="J46" s="358"/>
      <c r="K46" s="358"/>
      <c r="L46" s="358"/>
      <c r="M46" s="358"/>
      <c r="N46" s="358"/>
      <c r="O46" s="358"/>
      <c r="P46" s="358"/>
      <c r="Q46" s="358"/>
      <c r="R46" s="358"/>
      <c r="S46" s="358"/>
      <c r="T46" s="358"/>
      <c r="U46" s="358"/>
      <c r="V46" s="358"/>
      <c r="W46" s="358"/>
      <c r="X46" s="358"/>
      <c r="Y46" s="358"/>
      <c r="Z46" s="358"/>
    </row>
    <row r="47" spans="1:26" ht="15.75" customHeight="1" thickBot="1">
      <c r="A47" s="369">
        <v>36</v>
      </c>
      <c r="B47" s="371" t="s">
        <v>883</v>
      </c>
      <c r="C47" s="371" t="s">
        <v>883</v>
      </c>
      <c r="D47" s="370" t="s">
        <v>894</v>
      </c>
      <c r="E47" s="370" t="s">
        <v>908</v>
      </c>
      <c r="F47" s="370"/>
      <c r="G47" s="358"/>
      <c r="H47" s="358"/>
      <c r="I47" s="358"/>
      <c r="J47" s="358"/>
      <c r="K47" s="358"/>
      <c r="L47" s="358"/>
      <c r="M47" s="358"/>
      <c r="N47" s="358"/>
      <c r="O47" s="358"/>
      <c r="P47" s="358"/>
      <c r="Q47" s="358"/>
      <c r="R47" s="358"/>
      <c r="S47" s="358"/>
      <c r="T47" s="358"/>
      <c r="U47" s="358"/>
      <c r="V47" s="358"/>
      <c r="W47" s="358"/>
      <c r="X47" s="358"/>
      <c r="Y47" s="358"/>
      <c r="Z47" s="358"/>
    </row>
    <row r="48" spans="1:26" ht="15.75" customHeight="1" thickBot="1">
      <c r="A48" s="372" t="s">
        <v>70</v>
      </c>
      <c r="B48" s="373"/>
      <c r="C48" s="373"/>
      <c r="D48" s="373"/>
      <c r="E48" s="373"/>
      <c r="F48" s="373"/>
      <c r="G48" s="358"/>
      <c r="H48" s="358"/>
      <c r="I48" s="358"/>
      <c r="J48" s="358"/>
      <c r="K48" s="358"/>
      <c r="L48" s="358"/>
      <c r="M48" s="358"/>
      <c r="N48" s="358"/>
      <c r="O48" s="358"/>
      <c r="P48" s="358"/>
      <c r="Q48" s="358"/>
      <c r="R48" s="358"/>
      <c r="S48" s="358"/>
      <c r="T48" s="358"/>
      <c r="U48" s="358"/>
      <c r="V48" s="358"/>
      <c r="W48" s="358"/>
      <c r="X48" s="358"/>
      <c r="Y48" s="358"/>
      <c r="Z48" s="358"/>
    </row>
    <row r="49" spans="1:26" ht="15.75" customHeight="1" thickBot="1">
      <c r="A49" s="369">
        <v>37</v>
      </c>
      <c r="B49" s="371" t="s">
        <v>883</v>
      </c>
      <c r="C49" s="371" t="s">
        <v>883</v>
      </c>
      <c r="D49" s="370" t="s">
        <v>909</v>
      </c>
      <c r="E49" s="370" t="s">
        <v>906</v>
      </c>
      <c r="F49" s="370"/>
      <c r="G49" s="358"/>
      <c r="H49" s="358"/>
      <c r="I49" s="358"/>
      <c r="J49" s="358"/>
      <c r="K49" s="358"/>
      <c r="L49" s="358"/>
      <c r="M49" s="358"/>
      <c r="N49" s="358"/>
      <c r="O49" s="358"/>
      <c r="P49" s="358"/>
      <c r="Q49" s="358"/>
      <c r="R49" s="358"/>
      <c r="S49" s="358"/>
      <c r="T49" s="358"/>
      <c r="U49" s="358"/>
      <c r="V49" s="358"/>
      <c r="W49" s="358"/>
      <c r="X49" s="358"/>
      <c r="Y49" s="358"/>
      <c r="Z49" s="358"/>
    </row>
    <row r="50" spans="1:26" ht="15.75" customHeight="1" thickBot="1">
      <c r="A50" s="369">
        <v>38</v>
      </c>
      <c r="B50" s="371" t="s">
        <v>883</v>
      </c>
      <c r="C50" s="371" t="s">
        <v>883</v>
      </c>
      <c r="D50" s="370" t="s">
        <v>909</v>
      </c>
      <c r="E50" s="370" t="s">
        <v>910</v>
      </c>
      <c r="F50" s="370"/>
      <c r="G50" s="358"/>
      <c r="H50" s="358"/>
      <c r="I50" s="358"/>
      <c r="J50" s="358"/>
      <c r="K50" s="358"/>
      <c r="L50" s="358"/>
      <c r="M50" s="358"/>
      <c r="N50" s="358"/>
      <c r="O50" s="358"/>
      <c r="P50" s="358"/>
      <c r="Q50" s="358"/>
      <c r="R50" s="358"/>
      <c r="S50" s="358"/>
      <c r="T50" s="358"/>
      <c r="U50" s="358"/>
      <c r="V50" s="358"/>
      <c r="W50" s="358"/>
      <c r="X50" s="358"/>
      <c r="Y50" s="358"/>
      <c r="Z50" s="358"/>
    </row>
    <row r="51" spans="1:26" ht="15.75" customHeight="1" thickBot="1">
      <c r="A51" s="369">
        <v>39</v>
      </c>
      <c r="B51" s="371" t="s">
        <v>883</v>
      </c>
      <c r="C51" s="371" t="s">
        <v>911</v>
      </c>
      <c r="D51" s="370" t="s">
        <v>912</v>
      </c>
      <c r="E51" s="370" t="s">
        <v>913</v>
      </c>
      <c r="F51" s="370"/>
      <c r="G51" s="358"/>
      <c r="H51" s="358"/>
      <c r="I51" s="358"/>
      <c r="J51" s="358"/>
      <c r="K51" s="358"/>
      <c r="L51" s="358"/>
      <c r="M51" s="358"/>
      <c r="N51" s="358"/>
      <c r="O51" s="358"/>
      <c r="P51" s="358"/>
      <c r="Q51" s="358"/>
      <c r="R51" s="358"/>
      <c r="S51" s="358"/>
      <c r="T51" s="358"/>
      <c r="U51" s="358"/>
      <c r="V51" s="358"/>
      <c r="W51" s="358"/>
      <c r="X51" s="358"/>
      <c r="Y51" s="358"/>
      <c r="Z51" s="358"/>
    </row>
    <row r="52" spans="1:26" ht="15.75" customHeight="1" thickBot="1">
      <c r="A52" s="369">
        <v>40</v>
      </c>
      <c r="B52" s="371" t="s">
        <v>883</v>
      </c>
      <c r="C52" s="371" t="s">
        <v>883</v>
      </c>
      <c r="D52" s="370" t="s">
        <v>914</v>
      </c>
      <c r="E52" s="370" t="s">
        <v>915</v>
      </c>
      <c r="F52" s="370"/>
      <c r="G52" s="358"/>
      <c r="H52" s="358"/>
      <c r="I52" s="358"/>
      <c r="J52" s="358"/>
      <c r="K52" s="358"/>
      <c r="L52" s="358"/>
      <c r="M52" s="358"/>
      <c r="N52" s="358"/>
      <c r="O52" s="358"/>
      <c r="P52" s="358"/>
      <c r="Q52" s="358"/>
      <c r="R52" s="358"/>
      <c r="S52" s="358"/>
      <c r="T52" s="358"/>
      <c r="U52" s="358"/>
      <c r="V52" s="358"/>
      <c r="W52" s="358"/>
      <c r="X52" s="358"/>
      <c r="Y52" s="358"/>
      <c r="Z52" s="358"/>
    </row>
    <row r="53" spans="1:26" ht="15.75" customHeight="1" thickBot="1">
      <c r="A53" s="369">
        <v>41</v>
      </c>
      <c r="B53" s="371" t="s">
        <v>883</v>
      </c>
      <c r="C53" s="371" t="s">
        <v>883</v>
      </c>
      <c r="D53" s="370" t="s">
        <v>914</v>
      </c>
      <c r="E53" s="370" t="s">
        <v>916</v>
      </c>
      <c r="F53" s="370"/>
      <c r="G53" s="358"/>
      <c r="H53" s="358"/>
      <c r="I53" s="358"/>
      <c r="J53" s="358"/>
      <c r="K53" s="358"/>
      <c r="L53" s="358"/>
      <c r="M53" s="358"/>
      <c r="N53" s="358"/>
      <c r="O53" s="358"/>
      <c r="P53" s="358"/>
      <c r="Q53" s="358"/>
      <c r="R53" s="358"/>
      <c r="S53" s="358"/>
      <c r="T53" s="358"/>
      <c r="U53" s="358"/>
      <c r="V53" s="358"/>
      <c r="W53" s="358"/>
      <c r="X53" s="358"/>
      <c r="Y53" s="358"/>
      <c r="Z53" s="358"/>
    </row>
    <row r="54" spans="1:26" ht="15.75" customHeight="1" thickBot="1">
      <c r="A54" s="369">
        <v>42</v>
      </c>
      <c r="B54" s="371" t="s">
        <v>883</v>
      </c>
      <c r="C54" s="371" t="s">
        <v>883</v>
      </c>
      <c r="D54" s="370" t="s">
        <v>914</v>
      </c>
      <c r="E54" s="370" t="s">
        <v>917</v>
      </c>
      <c r="F54" s="370"/>
      <c r="G54" s="358"/>
      <c r="H54" s="358"/>
      <c r="I54" s="358"/>
      <c r="J54" s="358"/>
      <c r="K54" s="358"/>
      <c r="L54" s="358"/>
      <c r="M54" s="358"/>
      <c r="N54" s="358"/>
      <c r="O54" s="358"/>
      <c r="P54" s="358"/>
      <c r="Q54" s="358"/>
      <c r="R54" s="358"/>
      <c r="S54" s="358"/>
      <c r="T54" s="358"/>
      <c r="U54" s="358"/>
      <c r="V54" s="358"/>
      <c r="W54" s="358"/>
      <c r="X54" s="358"/>
      <c r="Y54" s="358"/>
      <c r="Z54" s="358"/>
    </row>
    <row r="55" spans="1:26" ht="15.75" customHeight="1" thickBot="1">
      <c r="A55" s="369">
        <v>43</v>
      </c>
      <c r="B55" s="371" t="s">
        <v>883</v>
      </c>
      <c r="C55" s="371" t="s">
        <v>883</v>
      </c>
      <c r="D55" s="370" t="s">
        <v>914</v>
      </c>
      <c r="E55" s="370" t="s">
        <v>918</v>
      </c>
      <c r="F55" s="370"/>
      <c r="G55" s="358"/>
      <c r="H55" s="358"/>
      <c r="I55" s="358"/>
      <c r="J55" s="358"/>
      <c r="K55" s="358"/>
      <c r="L55" s="358"/>
      <c r="M55" s="358"/>
      <c r="N55" s="358"/>
      <c r="O55" s="358"/>
      <c r="P55" s="358"/>
      <c r="Q55" s="358"/>
      <c r="R55" s="358"/>
      <c r="S55" s="358"/>
      <c r="T55" s="358"/>
      <c r="U55" s="358"/>
      <c r="V55" s="358"/>
      <c r="W55" s="358"/>
      <c r="X55" s="358"/>
      <c r="Y55" s="358"/>
      <c r="Z55" s="358"/>
    </row>
    <row r="56" spans="1:26" ht="15.75" customHeight="1" thickBot="1">
      <c r="A56" s="369">
        <v>44</v>
      </c>
      <c r="B56" s="371" t="s">
        <v>883</v>
      </c>
      <c r="C56" s="371" t="s">
        <v>883</v>
      </c>
      <c r="D56" s="370" t="s">
        <v>914</v>
      </c>
      <c r="E56" s="370" t="s">
        <v>918</v>
      </c>
      <c r="F56" s="370"/>
      <c r="G56" s="358"/>
      <c r="H56" s="358"/>
      <c r="I56" s="358"/>
      <c r="J56" s="358"/>
      <c r="K56" s="358"/>
      <c r="L56" s="358"/>
      <c r="M56" s="358"/>
      <c r="N56" s="358"/>
      <c r="O56" s="358"/>
      <c r="P56" s="358"/>
      <c r="Q56" s="358"/>
      <c r="R56" s="358"/>
      <c r="S56" s="358"/>
      <c r="T56" s="358"/>
      <c r="U56" s="358"/>
      <c r="V56" s="358"/>
      <c r="W56" s="358"/>
      <c r="X56" s="358"/>
      <c r="Y56" s="358"/>
      <c r="Z56" s="358"/>
    </row>
    <row r="57" spans="1:26" ht="15.75" customHeight="1" thickBot="1">
      <c r="A57" s="369">
        <v>45</v>
      </c>
      <c r="B57" s="371" t="s">
        <v>883</v>
      </c>
      <c r="C57" s="371" t="s">
        <v>883</v>
      </c>
      <c r="D57" s="370" t="s">
        <v>914</v>
      </c>
      <c r="E57" s="370" t="s">
        <v>919</v>
      </c>
      <c r="F57" s="370"/>
      <c r="G57" s="358"/>
      <c r="H57" s="358"/>
      <c r="I57" s="358"/>
      <c r="J57" s="358"/>
      <c r="K57" s="358"/>
      <c r="L57" s="358"/>
      <c r="M57" s="358"/>
      <c r="N57" s="358"/>
      <c r="O57" s="358"/>
      <c r="P57" s="358"/>
      <c r="Q57" s="358"/>
      <c r="R57" s="358"/>
      <c r="S57" s="358"/>
      <c r="T57" s="358"/>
      <c r="U57" s="358"/>
      <c r="V57" s="358"/>
      <c r="W57" s="358"/>
      <c r="X57" s="358"/>
      <c r="Y57" s="358"/>
      <c r="Z57" s="358"/>
    </row>
    <row r="58" spans="1:26" ht="15.75" customHeight="1" thickBot="1">
      <c r="A58" s="372" t="s">
        <v>82</v>
      </c>
      <c r="B58" s="373"/>
      <c r="C58" s="373"/>
      <c r="D58" s="373"/>
      <c r="E58" s="373"/>
      <c r="F58" s="373"/>
      <c r="G58" s="358"/>
      <c r="H58" s="358"/>
      <c r="I58" s="358"/>
      <c r="J58" s="358"/>
      <c r="K58" s="358"/>
      <c r="L58" s="358"/>
      <c r="M58" s="358"/>
      <c r="N58" s="358"/>
      <c r="O58" s="358"/>
      <c r="P58" s="358"/>
      <c r="Q58" s="358"/>
      <c r="R58" s="358"/>
      <c r="S58" s="358"/>
      <c r="T58" s="358"/>
      <c r="U58" s="358"/>
      <c r="V58" s="358"/>
      <c r="W58" s="358"/>
      <c r="X58" s="358"/>
      <c r="Y58" s="358"/>
      <c r="Z58" s="358"/>
    </row>
    <row r="59" spans="1:26" ht="15.75" customHeight="1" thickBot="1">
      <c r="A59" s="369">
        <v>46</v>
      </c>
      <c r="B59" s="371" t="s">
        <v>883</v>
      </c>
      <c r="C59" s="371" t="s">
        <v>883</v>
      </c>
      <c r="D59" s="370"/>
      <c r="E59" s="370"/>
      <c r="F59" s="370"/>
      <c r="G59" s="358"/>
      <c r="H59" s="358"/>
      <c r="I59" s="358"/>
      <c r="J59" s="358"/>
      <c r="K59" s="358"/>
      <c r="L59" s="358"/>
      <c r="M59" s="358"/>
      <c r="N59" s="358"/>
      <c r="O59" s="358"/>
      <c r="P59" s="358"/>
      <c r="Q59" s="358"/>
      <c r="R59" s="358"/>
      <c r="S59" s="358"/>
      <c r="T59" s="358"/>
      <c r="U59" s="358"/>
      <c r="V59" s="358"/>
      <c r="W59" s="358"/>
      <c r="X59" s="358"/>
      <c r="Y59" s="358"/>
      <c r="Z59" s="358"/>
    </row>
    <row r="60" spans="1:26" ht="15.75" customHeight="1" thickBot="1">
      <c r="A60" s="369">
        <v>47</v>
      </c>
      <c r="B60" s="371" t="s">
        <v>883</v>
      </c>
      <c r="C60" s="371" t="s">
        <v>883</v>
      </c>
      <c r="D60" s="370"/>
      <c r="E60" s="370"/>
      <c r="F60" s="370"/>
      <c r="G60" s="358"/>
      <c r="H60" s="358"/>
      <c r="I60" s="358"/>
      <c r="J60" s="358"/>
      <c r="K60" s="358"/>
      <c r="L60" s="358"/>
      <c r="M60" s="358"/>
      <c r="N60" s="358"/>
      <c r="O60" s="358"/>
      <c r="P60" s="358"/>
      <c r="Q60" s="358"/>
      <c r="R60" s="358"/>
      <c r="S60" s="358"/>
      <c r="T60" s="358"/>
      <c r="U60" s="358"/>
      <c r="V60" s="358"/>
      <c r="W60" s="358"/>
      <c r="X60" s="358"/>
      <c r="Y60" s="358"/>
      <c r="Z60" s="358"/>
    </row>
    <row r="61" spans="1:26" ht="15.75" customHeight="1" thickBot="1">
      <c r="A61" s="369">
        <v>48</v>
      </c>
      <c r="B61" s="371" t="s">
        <v>883</v>
      </c>
      <c r="C61" s="371" t="s">
        <v>883</v>
      </c>
      <c r="D61" s="370"/>
      <c r="E61" s="370"/>
      <c r="F61" s="370"/>
      <c r="G61" s="358"/>
      <c r="H61" s="358"/>
      <c r="I61" s="358"/>
      <c r="J61" s="358"/>
      <c r="K61" s="358"/>
      <c r="L61" s="358"/>
      <c r="M61" s="358"/>
      <c r="N61" s="358"/>
      <c r="O61" s="358"/>
      <c r="P61" s="358"/>
      <c r="Q61" s="358"/>
      <c r="R61" s="358"/>
      <c r="S61" s="358"/>
      <c r="T61" s="358"/>
      <c r="U61" s="358"/>
      <c r="V61" s="358"/>
      <c r="W61" s="358"/>
      <c r="X61" s="358"/>
      <c r="Y61" s="358"/>
      <c r="Z61" s="358"/>
    </row>
    <row r="62" spans="1:26" ht="15.75" customHeight="1" thickBot="1">
      <c r="A62" s="369">
        <v>49</v>
      </c>
      <c r="B62" s="371" t="s">
        <v>883</v>
      </c>
      <c r="C62" s="371" t="s">
        <v>883</v>
      </c>
      <c r="D62" s="370" t="s">
        <v>920</v>
      </c>
      <c r="E62" s="370" t="s">
        <v>921</v>
      </c>
      <c r="F62" s="370"/>
      <c r="G62" s="358"/>
      <c r="H62" s="358"/>
      <c r="I62" s="358"/>
      <c r="J62" s="358"/>
      <c r="K62" s="358"/>
      <c r="L62" s="358"/>
      <c r="M62" s="358"/>
      <c r="N62" s="358"/>
      <c r="O62" s="358"/>
      <c r="P62" s="358"/>
      <c r="Q62" s="358"/>
      <c r="R62" s="358"/>
      <c r="S62" s="358"/>
      <c r="T62" s="358"/>
      <c r="U62" s="358"/>
      <c r="V62" s="358"/>
      <c r="W62" s="358"/>
      <c r="X62" s="358"/>
      <c r="Y62" s="358"/>
      <c r="Z62" s="358"/>
    </row>
    <row r="63" spans="1:26" ht="15.75" customHeight="1" thickBot="1">
      <c r="A63" s="369">
        <v>50</v>
      </c>
      <c r="B63" s="371" t="s">
        <v>883</v>
      </c>
      <c r="C63" s="371" t="s">
        <v>883</v>
      </c>
      <c r="D63" s="370" t="s">
        <v>922</v>
      </c>
      <c r="E63" s="370" t="s">
        <v>923</v>
      </c>
      <c r="F63" s="370"/>
      <c r="G63" s="358"/>
      <c r="H63" s="358"/>
      <c r="I63" s="358"/>
      <c r="J63" s="358"/>
      <c r="K63" s="358"/>
      <c r="L63" s="358"/>
      <c r="M63" s="358"/>
      <c r="N63" s="358"/>
      <c r="O63" s="358"/>
      <c r="P63" s="358"/>
      <c r="Q63" s="358"/>
      <c r="R63" s="358"/>
      <c r="S63" s="358"/>
      <c r="T63" s="358"/>
      <c r="U63" s="358"/>
      <c r="V63" s="358"/>
      <c r="W63" s="358"/>
      <c r="X63" s="358"/>
      <c r="Y63" s="358"/>
      <c r="Z63" s="358"/>
    </row>
    <row r="64" spans="1:26" ht="15.75" customHeight="1" thickBot="1">
      <c r="A64" s="369">
        <v>51</v>
      </c>
      <c r="B64" s="371" t="s">
        <v>883</v>
      </c>
      <c r="C64" s="371" t="s">
        <v>883</v>
      </c>
      <c r="D64" s="370"/>
      <c r="E64" s="370"/>
      <c r="F64" s="370"/>
      <c r="G64" s="358"/>
      <c r="H64" s="358"/>
      <c r="I64" s="358"/>
      <c r="J64" s="358"/>
      <c r="K64" s="358"/>
      <c r="L64" s="358"/>
      <c r="M64" s="358"/>
      <c r="N64" s="358"/>
      <c r="O64" s="358"/>
      <c r="P64" s="358"/>
      <c r="Q64" s="358"/>
      <c r="R64" s="358"/>
      <c r="S64" s="358"/>
      <c r="T64" s="358"/>
      <c r="U64" s="358"/>
      <c r="V64" s="358"/>
      <c r="W64" s="358"/>
      <c r="X64" s="358"/>
      <c r="Y64" s="358"/>
      <c r="Z64" s="358"/>
    </row>
    <row r="65" spans="1:26" ht="15.75" customHeight="1" thickBot="1">
      <c r="A65" s="369">
        <v>52</v>
      </c>
      <c r="B65" s="371" t="s">
        <v>883</v>
      </c>
      <c r="C65" s="371" t="s">
        <v>883</v>
      </c>
      <c r="D65" s="370"/>
      <c r="E65" s="370"/>
      <c r="F65" s="370"/>
      <c r="G65" s="358"/>
      <c r="H65" s="358"/>
      <c r="I65" s="358"/>
      <c r="J65" s="358"/>
      <c r="K65" s="358"/>
      <c r="L65" s="358"/>
      <c r="M65" s="358"/>
      <c r="N65" s="358"/>
      <c r="O65" s="358"/>
      <c r="P65" s="358"/>
      <c r="Q65" s="358"/>
      <c r="R65" s="358"/>
      <c r="S65" s="358"/>
      <c r="T65" s="358"/>
      <c r="U65" s="358"/>
      <c r="V65" s="358"/>
      <c r="W65" s="358"/>
      <c r="X65" s="358"/>
      <c r="Y65" s="358"/>
      <c r="Z65" s="358"/>
    </row>
    <row r="66" spans="1:26" ht="15.75" customHeight="1" thickBot="1">
      <c r="A66" s="369">
        <v>53</v>
      </c>
      <c r="B66" s="371" t="s">
        <v>883</v>
      </c>
      <c r="C66" s="371" t="s">
        <v>883</v>
      </c>
      <c r="D66" s="370"/>
      <c r="E66" s="370"/>
      <c r="F66" s="370"/>
      <c r="G66" s="358"/>
      <c r="H66" s="358"/>
      <c r="I66" s="358"/>
      <c r="J66" s="358"/>
      <c r="K66" s="358"/>
      <c r="L66" s="358"/>
      <c r="M66" s="358"/>
      <c r="N66" s="358"/>
      <c r="O66" s="358"/>
      <c r="P66" s="358"/>
      <c r="Q66" s="358"/>
      <c r="R66" s="358"/>
      <c r="S66" s="358"/>
      <c r="T66" s="358"/>
      <c r="U66" s="358"/>
      <c r="V66" s="358"/>
      <c r="W66" s="358"/>
      <c r="X66" s="358"/>
      <c r="Y66" s="358"/>
      <c r="Z66" s="358"/>
    </row>
    <row r="67" spans="1:26" ht="15.75" customHeight="1" thickBot="1">
      <c r="A67" s="369">
        <v>54</v>
      </c>
      <c r="B67" s="371" t="s">
        <v>883</v>
      </c>
      <c r="C67" s="371" t="s">
        <v>883</v>
      </c>
      <c r="D67" s="370"/>
      <c r="E67" s="370"/>
      <c r="F67" s="370"/>
      <c r="G67" s="358"/>
      <c r="H67" s="358"/>
      <c r="I67" s="358"/>
      <c r="J67" s="358"/>
      <c r="K67" s="358"/>
      <c r="L67" s="358"/>
      <c r="M67" s="358"/>
      <c r="N67" s="358"/>
      <c r="O67" s="358"/>
      <c r="P67" s="358"/>
      <c r="Q67" s="358"/>
      <c r="R67" s="358"/>
      <c r="S67" s="358"/>
      <c r="T67" s="358"/>
      <c r="U67" s="358"/>
      <c r="V67" s="358"/>
      <c r="W67" s="358"/>
      <c r="X67" s="358"/>
      <c r="Y67" s="358"/>
      <c r="Z67" s="358"/>
    </row>
    <row r="68" spans="1:26" ht="15.75" customHeight="1" thickBot="1">
      <c r="A68" s="372" t="s">
        <v>92</v>
      </c>
      <c r="B68" s="373"/>
      <c r="C68" s="373"/>
      <c r="D68" s="373"/>
      <c r="E68" s="373"/>
      <c r="F68" s="373"/>
      <c r="G68" s="358"/>
      <c r="H68" s="358"/>
      <c r="I68" s="358"/>
      <c r="J68" s="358"/>
      <c r="K68" s="358"/>
      <c r="L68" s="358"/>
      <c r="M68" s="358"/>
      <c r="N68" s="358"/>
      <c r="O68" s="358"/>
      <c r="P68" s="358"/>
      <c r="Q68" s="358"/>
      <c r="R68" s="358"/>
      <c r="S68" s="358"/>
      <c r="T68" s="358"/>
      <c r="U68" s="358"/>
      <c r="V68" s="358"/>
      <c r="W68" s="358"/>
      <c r="X68" s="358"/>
      <c r="Y68" s="358"/>
      <c r="Z68" s="358"/>
    </row>
    <row r="69" spans="1:26" ht="15.75" customHeight="1" thickBot="1">
      <c r="A69" s="369">
        <v>55</v>
      </c>
      <c r="B69" s="371" t="s">
        <v>883</v>
      </c>
      <c r="C69" s="371" t="s">
        <v>883</v>
      </c>
      <c r="D69" s="370"/>
      <c r="E69" s="370"/>
      <c r="F69" s="370"/>
      <c r="G69" s="358"/>
      <c r="H69" s="358"/>
      <c r="I69" s="358"/>
      <c r="J69" s="358"/>
      <c r="K69" s="358"/>
      <c r="L69" s="358"/>
      <c r="M69" s="358"/>
      <c r="N69" s="358"/>
      <c r="O69" s="358"/>
      <c r="P69" s="358"/>
      <c r="Q69" s="358"/>
      <c r="R69" s="358"/>
      <c r="S69" s="358"/>
      <c r="T69" s="358"/>
      <c r="U69" s="358"/>
      <c r="V69" s="358"/>
      <c r="W69" s="358"/>
      <c r="X69" s="358"/>
      <c r="Y69" s="358"/>
      <c r="Z69" s="358"/>
    </row>
    <row r="70" spans="1:26" ht="15.75" customHeight="1" thickBot="1">
      <c r="A70" s="369">
        <v>56</v>
      </c>
      <c r="B70" s="371" t="s">
        <v>883</v>
      </c>
      <c r="C70" s="371" t="s">
        <v>883</v>
      </c>
      <c r="D70" s="370"/>
      <c r="E70" s="370"/>
      <c r="F70" s="370"/>
      <c r="G70" s="358"/>
      <c r="H70" s="358"/>
      <c r="I70" s="358"/>
      <c r="J70" s="358"/>
      <c r="K70" s="358"/>
      <c r="L70" s="358"/>
      <c r="M70" s="358"/>
      <c r="N70" s="358"/>
      <c r="O70" s="358"/>
      <c r="P70" s="358"/>
      <c r="Q70" s="358"/>
      <c r="R70" s="358"/>
      <c r="S70" s="358"/>
      <c r="T70" s="358"/>
      <c r="U70" s="358"/>
      <c r="V70" s="358"/>
      <c r="W70" s="358"/>
      <c r="X70" s="358"/>
      <c r="Y70" s="358"/>
      <c r="Z70" s="358"/>
    </row>
    <row r="71" spans="1:26" ht="15.75" customHeight="1" thickBot="1">
      <c r="A71" s="369">
        <v>57</v>
      </c>
      <c r="B71" s="371" t="s">
        <v>883</v>
      </c>
      <c r="C71" s="371" t="s">
        <v>883</v>
      </c>
      <c r="D71" s="370"/>
      <c r="E71" s="370"/>
      <c r="F71" s="370"/>
      <c r="G71" s="358"/>
      <c r="H71" s="358"/>
      <c r="I71" s="358"/>
      <c r="J71" s="358"/>
      <c r="K71" s="358"/>
      <c r="L71" s="358"/>
      <c r="M71" s="358"/>
      <c r="N71" s="358"/>
      <c r="O71" s="358"/>
      <c r="P71" s="358"/>
      <c r="Q71" s="358"/>
      <c r="R71" s="358"/>
      <c r="S71" s="358"/>
      <c r="T71" s="358"/>
      <c r="U71" s="358"/>
      <c r="V71" s="358"/>
      <c r="W71" s="358"/>
      <c r="X71" s="358"/>
      <c r="Y71" s="358"/>
      <c r="Z71" s="358"/>
    </row>
    <row r="72" spans="1:26" ht="15.75" customHeight="1" thickBot="1">
      <c r="A72" s="369">
        <v>58</v>
      </c>
      <c r="B72" s="371" t="s">
        <v>883</v>
      </c>
      <c r="C72" s="371" t="s">
        <v>883</v>
      </c>
      <c r="D72" s="370"/>
      <c r="E72" s="370"/>
      <c r="F72" s="370"/>
      <c r="G72" s="358"/>
      <c r="H72" s="358"/>
      <c r="I72" s="358"/>
      <c r="J72" s="358"/>
      <c r="K72" s="358"/>
      <c r="L72" s="358"/>
      <c r="M72" s="358"/>
      <c r="N72" s="358"/>
      <c r="O72" s="358"/>
      <c r="P72" s="358"/>
      <c r="Q72" s="358"/>
      <c r="R72" s="358"/>
      <c r="S72" s="358"/>
      <c r="T72" s="358"/>
      <c r="U72" s="358"/>
      <c r="V72" s="358"/>
      <c r="W72" s="358"/>
      <c r="X72" s="358"/>
      <c r="Y72" s="358"/>
      <c r="Z72" s="358"/>
    </row>
    <row r="73" spans="1:26" ht="15.75" customHeight="1" thickBot="1">
      <c r="A73" s="369">
        <v>59</v>
      </c>
      <c r="B73" s="371" t="s">
        <v>883</v>
      </c>
      <c r="C73" s="371" t="s">
        <v>883</v>
      </c>
      <c r="D73" s="370"/>
      <c r="E73" s="370"/>
      <c r="F73" s="370"/>
      <c r="G73" s="358"/>
      <c r="H73" s="358"/>
      <c r="I73" s="358"/>
      <c r="J73" s="358"/>
      <c r="K73" s="358"/>
      <c r="L73" s="358"/>
      <c r="M73" s="358"/>
      <c r="N73" s="358"/>
      <c r="O73" s="358"/>
      <c r="P73" s="358"/>
      <c r="Q73" s="358"/>
      <c r="R73" s="358"/>
      <c r="S73" s="358"/>
      <c r="T73" s="358"/>
      <c r="U73" s="358"/>
      <c r="V73" s="358"/>
      <c r="W73" s="358"/>
      <c r="X73" s="358"/>
      <c r="Y73" s="358"/>
      <c r="Z73" s="358"/>
    </row>
    <row r="74" spans="1:26" ht="15.75" customHeight="1" thickBot="1">
      <c r="A74" s="369">
        <v>60</v>
      </c>
      <c r="B74" s="371" t="s">
        <v>883</v>
      </c>
      <c r="C74" s="371" t="s">
        <v>883</v>
      </c>
      <c r="D74" s="370"/>
      <c r="E74" s="370"/>
      <c r="F74" s="370"/>
      <c r="G74" s="358"/>
      <c r="H74" s="358"/>
      <c r="I74" s="358"/>
      <c r="J74" s="358"/>
      <c r="K74" s="358"/>
      <c r="L74" s="358"/>
      <c r="M74" s="358"/>
      <c r="N74" s="358"/>
      <c r="O74" s="358"/>
      <c r="P74" s="358"/>
      <c r="Q74" s="358"/>
      <c r="R74" s="358"/>
      <c r="S74" s="358"/>
      <c r="T74" s="358"/>
      <c r="U74" s="358"/>
      <c r="V74" s="358"/>
      <c r="W74" s="358"/>
      <c r="X74" s="358"/>
      <c r="Y74" s="358"/>
      <c r="Z74" s="358"/>
    </row>
    <row r="75" spans="1:26" ht="15.75" customHeight="1" thickBot="1">
      <c r="A75" s="372" t="s">
        <v>98</v>
      </c>
      <c r="B75" s="373"/>
      <c r="C75" s="373"/>
      <c r="D75" s="373"/>
      <c r="E75" s="373"/>
      <c r="F75" s="373"/>
      <c r="G75" s="358"/>
      <c r="H75" s="358"/>
      <c r="I75" s="358"/>
      <c r="J75" s="358"/>
      <c r="K75" s="358"/>
      <c r="L75" s="358"/>
      <c r="M75" s="358"/>
      <c r="N75" s="358"/>
      <c r="O75" s="358"/>
      <c r="P75" s="358"/>
      <c r="Q75" s="358"/>
      <c r="R75" s="358"/>
      <c r="S75" s="358"/>
      <c r="T75" s="358"/>
      <c r="U75" s="358"/>
      <c r="V75" s="358"/>
      <c r="W75" s="358"/>
      <c r="X75" s="358"/>
      <c r="Y75" s="358"/>
      <c r="Z75" s="358"/>
    </row>
    <row r="76" spans="1:26" ht="15.75" customHeight="1" thickBot="1">
      <c r="A76" s="369">
        <v>61</v>
      </c>
      <c r="B76" s="371" t="s">
        <v>883</v>
      </c>
      <c r="C76" s="371" t="s">
        <v>883</v>
      </c>
      <c r="D76" s="370" t="s">
        <v>924</v>
      </c>
      <c r="E76" s="370"/>
      <c r="F76" s="370"/>
      <c r="G76" s="358"/>
      <c r="H76" s="358"/>
      <c r="I76" s="358"/>
      <c r="J76" s="358"/>
      <c r="K76" s="358"/>
      <c r="L76" s="358"/>
      <c r="M76" s="358"/>
      <c r="N76" s="358"/>
      <c r="O76" s="358"/>
      <c r="P76" s="358"/>
      <c r="Q76" s="358"/>
      <c r="R76" s="358"/>
      <c r="S76" s="358"/>
      <c r="T76" s="358"/>
      <c r="U76" s="358"/>
      <c r="V76" s="358"/>
      <c r="W76" s="358"/>
      <c r="X76" s="358"/>
      <c r="Y76" s="358"/>
      <c r="Z76" s="358"/>
    </row>
    <row r="77" spans="1:26" ht="15.75" customHeight="1" thickBot="1">
      <c r="A77" s="369">
        <v>62</v>
      </c>
      <c r="B77" s="371" t="s">
        <v>883</v>
      </c>
      <c r="C77" s="371" t="s">
        <v>883</v>
      </c>
      <c r="D77" s="370"/>
      <c r="E77" s="370"/>
      <c r="F77" s="370"/>
      <c r="G77" s="358"/>
      <c r="H77" s="358"/>
      <c r="I77" s="358"/>
      <c r="J77" s="358"/>
      <c r="K77" s="358"/>
      <c r="L77" s="358"/>
      <c r="M77" s="358"/>
      <c r="N77" s="358"/>
      <c r="O77" s="358"/>
      <c r="P77" s="358"/>
      <c r="Q77" s="358"/>
      <c r="R77" s="358"/>
      <c r="S77" s="358"/>
      <c r="T77" s="358"/>
      <c r="U77" s="358"/>
      <c r="V77" s="358"/>
      <c r="W77" s="358"/>
      <c r="X77" s="358"/>
      <c r="Y77" s="358"/>
      <c r="Z77" s="358"/>
    </row>
    <row r="78" spans="1:26" ht="15.75" customHeight="1" thickBot="1">
      <c r="A78" s="369">
        <v>63</v>
      </c>
      <c r="B78" s="371" t="s">
        <v>883</v>
      </c>
      <c r="C78" s="371" t="s">
        <v>883</v>
      </c>
      <c r="D78" s="370"/>
      <c r="E78" s="370"/>
      <c r="F78" s="370"/>
      <c r="G78" s="358"/>
      <c r="H78" s="358"/>
      <c r="I78" s="358"/>
      <c r="J78" s="358"/>
      <c r="K78" s="358"/>
      <c r="L78" s="358"/>
      <c r="M78" s="358"/>
      <c r="N78" s="358"/>
      <c r="O78" s="358"/>
      <c r="P78" s="358"/>
      <c r="Q78" s="358"/>
      <c r="R78" s="358"/>
      <c r="S78" s="358"/>
      <c r="T78" s="358"/>
      <c r="U78" s="358"/>
      <c r="V78" s="358"/>
      <c r="W78" s="358"/>
      <c r="X78" s="358"/>
      <c r="Y78" s="358"/>
      <c r="Z78" s="358"/>
    </row>
    <row r="79" spans="1:26" ht="15.75" customHeight="1" thickBot="1">
      <c r="A79" s="369">
        <v>64</v>
      </c>
      <c r="B79" s="371" t="s">
        <v>883</v>
      </c>
      <c r="C79" s="371" t="s">
        <v>883</v>
      </c>
      <c r="D79" s="370"/>
      <c r="E79" s="370"/>
      <c r="F79" s="370"/>
      <c r="G79" s="358"/>
      <c r="H79" s="358"/>
      <c r="I79" s="358"/>
      <c r="J79" s="358"/>
      <c r="K79" s="358"/>
      <c r="L79" s="358"/>
      <c r="M79" s="358"/>
      <c r="N79" s="358"/>
      <c r="O79" s="358"/>
      <c r="P79" s="358"/>
      <c r="Q79" s="358"/>
      <c r="R79" s="358"/>
      <c r="S79" s="358"/>
      <c r="T79" s="358"/>
      <c r="U79" s="358"/>
      <c r="V79" s="358"/>
      <c r="W79" s="358"/>
      <c r="X79" s="358"/>
      <c r="Y79" s="358"/>
      <c r="Z79" s="358"/>
    </row>
    <row r="80" spans="1:26" ht="15.75" customHeight="1" thickBot="1">
      <c r="A80" s="369">
        <v>65</v>
      </c>
      <c r="B80" s="371" t="s">
        <v>883</v>
      </c>
      <c r="C80" s="371" t="s">
        <v>883</v>
      </c>
      <c r="D80" s="370" t="s">
        <v>925</v>
      </c>
      <c r="E80" s="370" t="s">
        <v>925</v>
      </c>
      <c r="F80" s="370"/>
      <c r="G80" s="358"/>
      <c r="H80" s="358"/>
      <c r="I80" s="358"/>
      <c r="J80" s="358"/>
      <c r="K80" s="358"/>
      <c r="L80" s="358"/>
      <c r="M80" s="358"/>
      <c r="N80" s="358"/>
      <c r="O80" s="358"/>
      <c r="P80" s="358"/>
      <c r="Q80" s="358"/>
      <c r="R80" s="358"/>
      <c r="S80" s="358"/>
      <c r="T80" s="358"/>
      <c r="U80" s="358"/>
      <c r="V80" s="358"/>
      <c r="W80" s="358"/>
      <c r="X80" s="358"/>
      <c r="Y80" s="358"/>
      <c r="Z80" s="358"/>
    </row>
    <row r="81" spans="1:26" ht="15.75" customHeight="1" thickBot="1">
      <c r="A81" s="369"/>
      <c r="B81" s="371"/>
      <c r="C81" s="371"/>
      <c r="D81" s="370"/>
      <c r="E81" s="370"/>
      <c r="F81" s="370"/>
      <c r="G81" s="358"/>
      <c r="H81" s="358"/>
      <c r="I81" s="358"/>
      <c r="J81" s="358"/>
      <c r="K81" s="358"/>
      <c r="L81" s="358"/>
      <c r="M81" s="358"/>
      <c r="N81" s="358"/>
      <c r="O81" s="358"/>
      <c r="P81" s="358"/>
      <c r="Q81" s="358"/>
      <c r="R81" s="358"/>
      <c r="S81" s="358"/>
      <c r="T81" s="358"/>
      <c r="U81" s="358"/>
      <c r="V81" s="358"/>
      <c r="W81" s="358"/>
      <c r="X81" s="358"/>
      <c r="Y81" s="358"/>
      <c r="Z81" s="358"/>
    </row>
    <row r="82" spans="1:26" ht="15.75" customHeight="1" thickBot="1">
      <c r="A82" s="356"/>
      <c r="B82" s="356"/>
      <c r="C82" s="356"/>
      <c r="D82" s="356"/>
      <c r="E82" s="356"/>
      <c r="F82" s="356"/>
      <c r="G82" s="358"/>
      <c r="H82" s="358"/>
      <c r="I82" s="358"/>
      <c r="J82" s="358"/>
      <c r="K82" s="358"/>
      <c r="L82" s="358"/>
      <c r="M82" s="358"/>
      <c r="N82" s="358"/>
      <c r="O82" s="358"/>
      <c r="P82" s="358"/>
      <c r="Q82" s="358"/>
      <c r="R82" s="358"/>
      <c r="S82" s="358"/>
      <c r="T82" s="358"/>
      <c r="U82" s="358"/>
      <c r="V82" s="358"/>
      <c r="W82" s="358"/>
      <c r="X82" s="358"/>
      <c r="Y82" s="358"/>
      <c r="Z82" s="358"/>
    </row>
    <row r="83" spans="1:26" ht="15.75" customHeight="1" thickBot="1">
      <c r="A83" s="356"/>
      <c r="B83" s="356"/>
      <c r="C83" s="356"/>
      <c r="D83" s="356"/>
      <c r="E83" s="356"/>
      <c r="F83" s="356"/>
      <c r="G83" s="358"/>
      <c r="H83" s="358"/>
      <c r="I83" s="358"/>
      <c r="J83" s="358"/>
      <c r="K83" s="358"/>
      <c r="L83" s="358"/>
      <c r="M83" s="358"/>
      <c r="N83" s="358"/>
      <c r="O83" s="358"/>
      <c r="P83" s="358"/>
      <c r="Q83" s="358"/>
      <c r="R83" s="358"/>
      <c r="S83" s="358"/>
      <c r="T83" s="358"/>
      <c r="U83" s="358"/>
      <c r="V83" s="358"/>
      <c r="W83" s="358"/>
      <c r="X83" s="358"/>
      <c r="Y83" s="358"/>
      <c r="Z83" s="358"/>
    </row>
    <row r="84" spans="1:26" ht="15.75" customHeight="1" thickBot="1">
      <c r="A84" s="356"/>
      <c r="B84" s="356"/>
      <c r="C84" s="356"/>
      <c r="D84" s="356"/>
      <c r="E84" s="356"/>
      <c r="F84" s="356"/>
      <c r="G84" s="358"/>
      <c r="H84" s="358"/>
      <c r="I84" s="358"/>
      <c r="J84" s="358"/>
      <c r="K84" s="358"/>
      <c r="L84" s="358"/>
      <c r="M84" s="358"/>
      <c r="N84" s="358"/>
      <c r="O84" s="358"/>
      <c r="P84" s="358"/>
      <c r="Q84" s="358"/>
      <c r="R84" s="358"/>
      <c r="S84" s="358"/>
      <c r="T84" s="358"/>
      <c r="U84" s="358"/>
      <c r="V84" s="358"/>
      <c r="W84" s="358"/>
      <c r="X84" s="358"/>
      <c r="Y84" s="358"/>
      <c r="Z84" s="358"/>
    </row>
    <row r="85" spans="1:26" ht="15.75" customHeight="1" thickBot="1">
      <c r="A85" s="356"/>
      <c r="B85" s="356"/>
      <c r="C85" s="356"/>
      <c r="D85" s="356"/>
      <c r="E85" s="356"/>
      <c r="F85" s="356"/>
      <c r="G85" s="358"/>
      <c r="H85" s="358"/>
      <c r="I85" s="358"/>
      <c r="J85" s="358"/>
      <c r="K85" s="358"/>
      <c r="L85" s="358"/>
      <c r="M85" s="358"/>
      <c r="N85" s="358"/>
      <c r="O85" s="358"/>
      <c r="P85" s="358"/>
      <c r="Q85" s="358"/>
      <c r="R85" s="358"/>
      <c r="S85" s="358"/>
      <c r="T85" s="358"/>
      <c r="U85" s="358"/>
      <c r="V85" s="358"/>
      <c r="W85" s="358"/>
      <c r="X85" s="358"/>
      <c r="Y85" s="358"/>
      <c r="Z85" s="358"/>
    </row>
    <row r="86" spans="1:26" ht="15.75" customHeight="1" thickBot="1">
      <c r="A86" s="356"/>
      <c r="B86" s="356"/>
      <c r="C86" s="356"/>
      <c r="D86" s="356"/>
      <c r="E86" s="356"/>
      <c r="F86" s="356"/>
      <c r="G86" s="358"/>
      <c r="H86" s="358"/>
      <c r="I86" s="358"/>
      <c r="J86" s="358"/>
      <c r="K86" s="358"/>
      <c r="L86" s="358"/>
      <c r="M86" s="358"/>
      <c r="N86" s="358"/>
      <c r="O86" s="358"/>
      <c r="P86" s="358"/>
      <c r="Q86" s="358"/>
      <c r="R86" s="358"/>
      <c r="S86" s="358"/>
      <c r="T86" s="358"/>
      <c r="U86" s="358"/>
      <c r="V86" s="358"/>
      <c r="W86" s="358"/>
      <c r="X86" s="358"/>
      <c r="Y86" s="358"/>
      <c r="Z86" s="358"/>
    </row>
    <row r="87" spans="1:26" ht="15.75" customHeight="1" thickBot="1">
      <c r="A87" s="356"/>
      <c r="B87" s="356"/>
      <c r="C87" s="356"/>
      <c r="D87" s="356"/>
      <c r="E87" s="356"/>
      <c r="F87" s="356"/>
      <c r="G87" s="358"/>
      <c r="H87" s="358"/>
      <c r="I87" s="358"/>
      <c r="J87" s="358"/>
      <c r="K87" s="358"/>
      <c r="L87" s="358"/>
      <c r="M87" s="358"/>
      <c r="N87" s="358"/>
      <c r="O87" s="358"/>
      <c r="P87" s="358"/>
      <c r="Q87" s="358"/>
      <c r="R87" s="358"/>
      <c r="S87" s="358"/>
      <c r="T87" s="358"/>
      <c r="U87" s="358"/>
      <c r="V87" s="358"/>
      <c r="W87" s="358"/>
      <c r="X87" s="358"/>
      <c r="Y87" s="358"/>
      <c r="Z87" s="358"/>
    </row>
    <row r="88" spans="1:26" ht="15.75" customHeight="1" thickBot="1">
      <c r="A88" s="356"/>
      <c r="B88" s="356"/>
      <c r="C88" s="356"/>
      <c r="D88" s="356"/>
      <c r="E88" s="356"/>
      <c r="F88" s="356"/>
      <c r="G88" s="358"/>
      <c r="H88" s="358"/>
      <c r="I88" s="358"/>
      <c r="J88" s="358"/>
      <c r="K88" s="358"/>
      <c r="L88" s="358"/>
      <c r="M88" s="358"/>
      <c r="N88" s="358"/>
      <c r="O88" s="358"/>
      <c r="P88" s="358"/>
      <c r="Q88" s="358"/>
      <c r="R88" s="358"/>
      <c r="S88" s="358"/>
      <c r="T88" s="358"/>
      <c r="U88" s="358"/>
      <c r="V88" s="358"/>
      <c r="W88" s="358"/>
      <c r="X88" s="358"/>
      <c r="Y88" s="358"/>
      <c r="Z88" s="358"/>
    </row>
    <row r="89" spans="1:26" ht="15.75" customHeight="1" thickBot="1">
      <c r="A89" s="356"/>
      <c r="B89" s="356"/>
      <c r="C89" s="356"/>
      <c r="D89" s="356"/>
      <c r="E89" s="356"/>
      <c r="F89" s="356"/>
      <c r="G89" s="358"/>
      <c r="H89" s="358"/>
      <c r="I89" s="358"/>
      <c r="J89" s="358"/>
      <c r="K89" s="358"/>
      <c r="L89" s="358"/>
      <c r="M89" s="358"/>
      <c r="N89" s="358"/>
      <c r="O89" s="358"/>
      <c r="P89" s="358"/>
      <c r="Q89" s="358"/>
      <c r="R89" s="358"/>
      <c r="S89" s="358"/>
      <c r="T89" s="358"/>
      <c r="U89" s="358"/>
      <c r="V89" s="358"/>
      <c r="W89" s="358"/>
      <c r="X89" s="358"/>
      <c r="Y89" s="358"/>
      <c r="Z89" s="358"/>
    </row>
    <row r="90" spans="1:26" ht="15.75" customHeight="1" thickBot="1">
      <c r="A90" s="356"/>
      <c r="B90" s="356"/>
      <c r="C90" s="356"/>
      <c r="D90" s="356"/>
      <c r="E90" s="356"/>
      <c r="F90" s="356"/>
      <c r="G90" s="358"/>
      <c r="H90" s="358"/>
      <c r="I90" s="358"/>
      <c r="J90" s="358"/>
      <c r="K90" s="358"/>
      <c r="L90" s="358"/>
      <c r="M90" s="358"/>
      <c r="N90" s="358"/>
      <c r="O90" s="358"/>
      <c r="P90" s="358"/>
      <c r="Q90" s="358"/>
      <c r="R90" s="358"/>
      <c r="S90" s="358"/>
      <c r="T90" s="358"/>
      <c r="U90" s="358"/>
      <c r="V90" s="358"/>
      <c r="W90" s="358"/>
      <c r="X90" s="358"/>
      <c r="Y90" s="358"/>
      <c r="Z90" s="358"/>
    </row>
    <row r="91" spans="1:26" ht="15.75" customHeight="1" thickBot="1">
      <c r="A91" s="356"/>
      <c r="B91" s="356"/>
      <c r="C91" s="356"/>
      <c r="D91" s="356"/>
      <c r="E91" s="356"/>
      <c r="F91" s="356"/>
      <c r="G91" s="358"/>
      <c r="H91" s="358"/>
      <c r="I91" s="358"/>
      <c r="J91" s="358"/>
      <c r="K91" s="358"/>
      <c r="L91" s="358"/>
      <c r="M91" s="358"/>
      <c r="N91" s="358"/>
      <c r="O91" s="358"/>
      <c r="P91" s="358"/>
      <c r="Q91" s="358"/>
      <c r="R91" s="358"/>
      <c r="S91" s="358"/>
      <c r="T91" s="358"/>
      <c r="U91" s="358"/>
      <c r="V91" s="358"/>
      <c r="W91" s="358"/>
      <c r="X91" s="358"/>
      <c r="Y91" s="358"/>
      <c r="Z91" s="358"/>
    </row>
    <row r="92" spans="1:26" ht="15.75" customHeight="1" thickBot="1">
      <c r="A92" s="356"/>
      <c r="B92" s="356"/>
      <c r="C92" s="356"/>
      <c r="D92" s="356"/>
      <c r="E92" s="356"/>
      <c r="F92" s="356"/>
      <c r="G92" s="358"/>
      <c r="H92" s="358"/>
      <c r="I92" s="358"/>
      <c r="J92" s="358"/>
      <c r="K92" s="358"/>
      <c r="L92" s="358"/>
      <c r="M92" s="358"/>
      <c r="N92" s="358"/>
      <c r="O92" s="358"/>
      <c r="P92" s="358"/>
      <c r="Q92" s="358"/>
      <c r="R92" s="358"/>
      <c r="S92" s="358"/>
      <c r="T92" s="358"/>
      <c r="U92" s="358"/>
      <c r="V92" s="358"/>
      <c r="W92" s="358"/>
      <c r="X92" s="358"/>
      <c r="Y92" s="358"/>
      <c r="Z92" s="358"/>
    </row>
    <row r="93" spans="1:26" ht="15.75" customHeight="1" thickBot="1">
      <c r="A93" s="356"/>
      <c r="B93" s="356"/>
      <c r="C93" s="356"/>
      <c r="D93" s="356"/>
      <c r="E93" s="356"/>
      <c r="F93" s="356"/>
      <c r="G93" s="358"/>
      <c r="H93" s="358"/>
      <c r="I93" s="358"/>
      <c r="J93" s="358"/>
      <c r="K93" s="358"/>
      <c r="L93" s="358"/>
      <c r="M93" s="358"/>
      <c r="N93" s="358"/>
      <c r="O93" s="358"/>
      <c r="P93" s="358"/>
      <c r="Q93" s="358"/>
      <c r="R93" s="358"/>
      <c r="S93" s="358"/>
      <c r="T93" s="358"/>
      <c r="U93" s="358"/>
      <c r="V93" s="358"/>
      <c r="W93" s="358"/>
      <c r="X93" s="358"/>
      <c r="Y93" s="358"/>
      <c r="Z93" s="358"/>
    </row>
    <row r="94" spans="1:26" ht="15.75" customHeight="1" thickBot="1">
      <c r="A94" s="356"/>
      <c r="B94" s="356"/>
      <c r="C94" s="356"/>
      <c r="D94" s="356"/>
      <c r="E94" s="356"/>
      <c r="F94" s="356"/>
      <c r="G94" s="358"/>
      <c r="H94" s="358"/>
      <c r="I94" s="358"/>
      <c r="J94" s="358"/>
      <c r="K94" s="358"/>
      <c r="L94" s="358"/>
      <c r="M94" s="358"/>
      <c r="N94" s="358"/>
      <c r="O94" s="358"/>
      <c r="P94" s="358"/>
      <c r="Q94" s="358"/>
      <c r="R94" s="358"/>
      <c r="S94" s="358"/>
      <c r="T94" s="358"/>
      <c r="U94" s="358"/>
      <c r="V94" s="358"/>
      <c r="W94" s="358"/>
      <c r="X94" s="358"/>
      <c r="Y94" s="358"/>
      <c r="Z94" s="358"/>
    </row>
    <row r="95" spans="1:26" ht="15.75" customHeight="1" thickBot="1">
      <c r="A95" s="356"/>
      <c r="B95" s="356"/>
      <c r="C95" s="356"/>
      <c r="D95" s="356"/>
      <c r="E95" s="356"/>
      <c r="F95" s="356"/>
      <c r="G95" s="358"/>
      <c r="H95" s="358"/>
      <c r="I95" s="358"/>
      <c r="J95" s="358"/>
      <c r="K95" s="358"/>
      <c r="L95" s="358"/>
      <c r="M95" s="358"/>
      <c r="N95" s="358"/>
      <c r="O95" s="358"/>
      <c r="P95" s="358"/>
      <c r="Q95" s="358"/>
      <c r="R95" s="358"/>
      <c r="S95" s="358"/>
      <c r="T95" s="358"/>
      <c r="U95" s="358"/>
      <c r="V95" s="358"/>
      <c r="W95" s="358"/>
      <c r="X95" s="358"/>
      <c r="Y95" s="358"/>
      <c r="Z95" s="358"/>
    </row>
    <row r="96" spans="1:26" ht="15.75" customHeight="1" thickBot="1">
      <c r="A96" s="356"/>
      <c r="B96" s="356"/>
      <c r="C96" s="356"/>
      <c r="D96" s="356"/>
      <c r="E96" s="356"/>
      <c r="F96" s="356"/>
      <c r="G96" s="358"/>
      <c r="H96" s="358"/>
      <c r="I96" s="358"/>
      <c r="J96" s="358"/>
      <c r="K96" s="358"/>
      <c r="L96" s="358"/>
      <c r="M96" s="358"/>
      <c r="N96" s="358"/>
      <c r="O96" s="358"/>
      <c r="P96" s="358"/>
      <c r="Q96" s="358"/>
      <c r="R96" s="358"/>
      <c r="S96" s="358"/>
      <c r="T96" s="358"/>
      <c r="U96" s="358"/>
      <c r="V96" s="358"/>
      <c r="W96" s="358"/>
      <c r="X96" s="358"/>
      <c r="Y96" s="358"/>
      <c r="Z96" s="358"/>
    </row>
    <row r="97" spans="1:26" ht="15.75" customHeight="1" thickBot="1">
      <c r="A97" s="356"/>
      <c r="B97" s="356"/>
      <c r="C97" s="356"/>
      <c r="D97" s="356"/>
      <c r="E97" s="356"/>
      <c r="F97" s="356"/>
      <c r="G97" s="358"/>
      <c r="H97" s="358"/>
      <c r="I97" s="358"/>
      <c r="J97" s="358"/>
      <c r="K97" s="358"/>
      <c r="L97" s="358"/>
      <c r="M97" s="358"/>
      <c r="N97" s="358"/>
      <c r="O97" s="358"/>
      <c r="P97" s="358"/>
      <c r="Q97" s="358"/>
      <c r="R97" s="358"/>
      <c r="S97" s="358"/>
      <c r="T97" s="358"/>
      <c r="U97" s="358"/>
      <c r="V97" s="358"/>
      <c r="W97" s="358"/>
      <c r="X97" s="358"/>
      <c r="Y97" s="358"/>
      <c r="Z97" s="358"/>
    </row>
    <row r="98" spans="1:26" ht="15.75" customHeight="1" thickBot="1">
      <c r="A98" s="356"/>
      <c r="B98" s="356"/>
      <c r="C98" s="356"/>
      <c r="D98" s="356"/>
      <c r="E98" s="356"/>
      <c r="F98" s="356"/>
      <c r="G98" s="358"/>
      <c r="H98" s="358"/>
      <c r="I98" s="358"/>
      <c r="J98" s="358"/>
      <c r="K98" s="358"/>
      <c r="L98" s="358"/>
      <c r="M98" s="358"/>
      <c r="N98" s="358"/>
      <c r="O98" s="358"/>
      <c r="P98" s="358"/>
      <c r="Q98" s="358"/>
      <c r="R98" s="358"/>
      <c r="S98" s="358"/>
      <c r="T98" s="358"/>
      <c r="U98" s="358"/>
      <c r="V98" s="358"/>
      <c r="W98" s="358"/>
      <c r="X98" s="358"/>
      <c r="Y98" s="358"/>
      <c r="Z98" s="358"/>
    </row>
    <row r="99" spans="1:26" ht="15.75" customHeight="1" thickBot="1">
      <c r="A99" s="356"/>
      <c r="B99" s="356"/>
      <c r="C99" s="356"/>
      <c r="D99" s="356"/>
      <c r="E99" s="356"/>
      <c r="F99" s="356"/>
      <c r="G99" s="358"/>
      <c r="H99" s="358"/>
      <c r="I99" s="358"/>
      <c r="J99" s="358"/>
      <c r="K99" s="358"/>
      <c r="L99" s="358"/>
      <c r="M99" s="358"/>
      <c r="N99" s="358"/>
      <c r="O99" s="358"/>
      <c r="P99" s="358"/>
      <c r="Q99" s="358"/>
      <c r="R99" s="358"/>
      <c r="S99" s="358"/>
      <c r="T99" s="358"/>
      <c r="U99" s="358"/>
      <c r="V99" s="358"/>
      <c r="W99" s="358"/>
      <c r="X99" s="358"/>
      <c r="Y99" s="358"/>
      <c r="Z99" s="358"/>
    </row>
    <row r="100" spans="1:26" ht="15.75" customHeight="1" thickBot="1">
      <c r="A100" s="356"/>
      <c r="B100" s="356"/>
      <c r="C100" s="356"/>
      <c r="D100" s="356"/>
      <c r="E100" s="356"/>
      <c r="F100" s="356"/>
      <c r="G100" s="358"/>
      <c r="H100" s="358"/>
      <c r="I100" s="358"/>
      <c r="J100" s="358"/>
      <c r="K100" s="358"/>
      <c r="L100" s="358"/>
      <c r="M100" s="358"/>
      <c r="N100" s="358"/>
      <c r="O100" s="358"/>
      <c r="P100" s="358"/>
      <c r="Q100" s="358"/>
      <c r="R100" s="358"/>
      <c r="S100" s="358"/>
      <c r="T100" s="358"/>
      <c r="U100" s="358"/>
      <c r="V100" s="358"/>
      <c r="W100" s="358"/>
      <c r="X100" s="358"/>
      <c r="Y100" s="358"/>
      <c r="Z100" s="358"/>
    </row>
    <row r="101" spans="1:26" ht="15.75" customHeight="1" thickBot="1">
      <c r="A101" s="356"/>
      <c r="B101" s="356"/>
      <c r="C101" s="356"/>
      <c r="D101" s="356"/>
      <c r="E101" s="356"/>
      <c r="F101" s="356"/>
      <c r="G101" s="358"/>
      <c r="H101" s="358"/>
      <c r="I101" s="358"/>
      <c r="J101" s="358"/>
      <c r="K101" s="358"/>
      <c r="L101" s="358"/>
      <c r="M101" s="358"/>
      <c r="N101" s="358"/>
      <c r="O101" s="358"/>
      <c r="P101" s="358"/>
      <c r="Q101" s="358"/>
      <c r="R101" s="358"/>
      <c r="S101" s="358"/>
      <c r="T101" s="358"/>
      <c r="U101" s="358"/>
      <c r="V101" s="358"/>
      <c r="W101" s="358"/>
      <c r="X101" s="358"/>
      <c r="Y101" s="358"/>
      <c r="Z101" s="358"/>
    </row>
    <row r="102" spans="1:26" ht="15.75" customHeight="1" thickBot="1">
      <c r="A102" s="356"/>
      <c r="B102" s="356"/>
      <c r="C102" s="356"/>
      <c r="D102" s="356"/>
      <c r="E102" s="356"/>
      <c r="F102" s="356"/>
      <c r="G102" s="358"/>
      <c r="H102" s="358"/>
      <c r="I102" s="358"/>
      <c r="J102" s="358"/>
      <c r="K102" s="358"/>
      <c r="L102" s="358"/>
      <c r="M102" s="358"/>
      <c r="N102" s="358"/>
      <c r="O102" s="358"/>
      <c r="P102" s="358"/>
      <c r="Q102" s="358"/>
      <c r="R102" s="358"/>
      <c r="S102" s="358"/>
      <c r="T102" s="358"/>
      <c r="U102" s="358"/>
      <c r="V102" s="358"/>
      <c r="W102" s="358"/>
      <c r="X102" s="358"/>
      <c r="Y102" s="358"/>
      <c r="Z102" s="358"/>
    </row>
    <row r="103" spans="1:26" ht="15.75" customHeight="1" thickBot="1">
      <c r="A103" s="356"/>
      <c r="B103" s="356"/>
      <c r="C103" s="356"/>
      <c r="D103" s="356"/>
      <c r="E103" s="356"/>
      <c r="F103" s="356"/>
      <c r="G103" s="358"/>
      <c r="H103" s="358"/>
      <c r="I103" s="358"/>
      <c r="J103" s="358"/>
      <c r="K103" s="358"/>
      <c r="L103" s="358"/>
      <c r="M103" s="358"/>
      <c r="N103" s="358"/>
      <c r="O103" s="358"/>
      <c r="P103" s="358"/>
      <c r="Q103" s="358"/>
      <c r="R103" s="358"/>
      <c r="S103" s="358"/>
      <c r="T103" s="358"/>
      <c r="U103" s="358"/>
      <c r="V103" s="358"/>
      <c r="W103" s="358"/>
      <c r="X103" s="358"/>
      <c r="Y103" s="358"/>
      <c r="Z103" s="358"/>
    </row>
    <row r="104" spans="1:26" ht="15.75" customHeight="1" thickBot="1">
      <c r="A104" s="356"/>
      <c r="B104" s="356"/>
      <c r="C104" s="356"/>
      <c r="D104" s="356"/>
      <c r="E104" s="356"/>
      <c r="F104" s="356"/>
      <c r="G104" s="358"/>
      <c r="H104" s="358"/>
      <c r="I104" s="358"/>
      <c r="J104" s="358"/>
      <c r="K104" s="358"/>
      <c r="L104" s="358"/>
      <c r="M104" s="358"/>
      <c r="N104" s="358"/>
      <c r="O104" s="358"/>
      <c r="P104" s="358"/>
      <c r="Q104" s="358"/>
      <c r="R104" s="358"/>
      <c r="S104" s="358"/>
      <c r="T104" s="358"/>
      <c r="U104" s="358"/>
      <c r="V104" s="358"/>
      <c r="W104" s="358"/>
      <c r="X104" s="358"/>
      <c r="Y104" s="358"/>
      <c r="Z104" s="358"/>
    </row>
    <row r="105" spans="1:26" ht="15.75" customHeight="1" thickBot="1">
      <c r="A105" s="356"/>
      <c r="B105" s="356"/>
      <c r="C105" s="356"/>
      <c r="D105" s="356"/>
      <c r="E105" s="356"/>
      <c r="F105" s="356"/>
      <c r="G105" s="358"/>
      <c r="H105" s="358"/>
      <c r="I105" s="358"/>
      <c r="J105" s="358"/>
      <c r="K105" s="358"/>
      <c r="L105" s="358"/>
      <c r="M105" s="358"/>
      <c r="N105" s="358"/>
      <c r="O105" s="358"/>
      <c r="P105" s="358"/>
      <c r="Q105" s="358"/>
      <c r="R105" s="358"/>
      <c r="S105" s="358"/>
      <c r="T105" s="358"/>
      <c r="U105" s="358"/>
      <c r="V105" s="358"/>
      <c r="W105" s="358"/>
      <c r="X105" s="358"/>
      <c r="Y105" s="358"/>
      <c r="Z105" s="358"/>
    </row>
    <row r="106" spans="1:26" ht="15.75" customHeight="1" thickBot="1">
      <c r="A106" s="356"/>
      <c r="B106" s="356"/>
      <c r="C106" s="356"/>
      <c r="D106" s="356"/>
      <c r="E106" s="356"/>
      <c r="F106" s="356"/>
      <c r="G106" s="358"/>
      <c r="H106" s="358"/>
      <c r="I106" s="358"/>
      <c r="J106" s="358"/>
      <c r="K106" s="358"/>
      <c r="L106" s="358"/>
      <c r="M106" s="358"/>
      <c r="N106" s="358"/>
      <c r="O106" s="358"/>
      <c r="P106" s="358"/>
      <c r="Q106" s="358"/>
      <c r="R106" s="358"/>
      <c r="S106" s="358"/>
      <c r="T106" s="358"/>
      <c r="U106" s="358"/>
      <c r="V106" s="358"/>
      <c r="W106" s="358"/>
      <c r="X106" s="358"/>
      <c r="Y106" s="358"/>
      <c r="Z106" s="358"/>
    </row>
    <row r="107" spans="1:26" ht="15.75" customHeight="1" thickBot="1">
      <c r="A107" s="356"/>
      <c r="B107" s="356"/>
      <c r="C107" s="356"/>
      <c r="D107" s="356"/>
      <c r="E107" s="356"/>
      <c r="F107" s="356"/>
      <c r="G107" s="358"/>
      <c r="H107" s="358"/>
      <c r="I107" s="358"/>
      <c r="J107" s="358"/>
      <c r="K107" s="358"/>
      <c r="L107" s="358"/>
      <c r="M107" s="358"/>
      <c r="N107" s="358"/>
      <c r="O107" s="358"/>
      <c r="P107" s="358"/>
      <c r="Q107" s="358"/>
      <c r="R107" s="358"/>
      <c r="S107" s="358"/>
      <c r="T107" s="358"/>
      <c r="U107" s="358"/>
      <c r="V107" s="358"/>
      <c r="W107" s="358"/>
      <c r="X107" s="358"/>
      <c r="Y107" s="358"/>
      <c r="Z107" s="358"/>
    </row>
    <row r="108" spans="1:26" ht="15.75" customHeight="1" thickBot="1">
      <c r="A108" s="356"/>
      <c r="B108" s="356"/>
      <c r="C108" s="356"/>
      <c r="D108" s="356"/>
      <c r="E108" s="356"/>
      <c r="F108" s="356"/>
      <c r="G108" s="358"/>
      <c r="H108" s="358"/>
      <c r="I108" s="358"/>
      <c r="J108" s="358"/>
      <c r="K108" s="358"/>
      <c r="L108" s="358"/>
      <c r="M108" s="358"/>
      <c r="N108" s="358"/>
      <c r="O108" s="358"/>
      <c r="P108" s="358"/>
      <c r="Q108" s="358"/>
      <c r="R108" s="358"/>
      <c r="S108" s="358"/>
      <c r="T108" s="358"/>
      <c r="U108" s="358"/>
      <c r="V108" s="358"/>
      <c r="W108" s="358"/>
      <c r="X108" s="358"/>
      <c r="Y108" s="358"/>
      <c r="Z108" s="358"/>
    </row>
    <row r="109" spans="1:26" ht="15.75" customHeight="1" thickBot="1">
      <c r="A109" s="356"/>
      <c r="B109" s="356"/>
      <c r="C109" s="356"/>
      <c r="D109" s="356"/>
      <c r="E109" s="356"/>
      <c r="F109" s="356"/>
      <c r="G109" s="358"/>
      <c r="H109" s="358"/>
      <c r="I109" s="358"/>
      <c r="J109" s="358"/>
      <c r="K109" s="358"/>
      <c r="L109" s="358"/>
      <c r="M109" s="358"/>
      <c r="N109" s="358"/>
      <c r="O109" s="358"/>
      <c r="P109" s="358"/>
      <c r="Q109" s="358"/>
      <c r="R109" s="358"/>
      <c r="S109" s="358"/>
      <c r="T109" s="358"/>
      <c r="U109" s="358"/>
      <c r="V109" s="358"/>
      <c r="W109" s="358"/>
      <c r="X109" s="358"/>
      <c r="Y109" s="358"/>
      <c r="Z109" s="358"/>
    </row>
    <row r="110" spans="1:26" ht="15.75" customHeight="1" thickBot="1">
      <c r="A110" s="356"/>
      <c r="B110" s="356"/>
      <c r="C110" s="356"/>
      <c r="D110" s="356"/>
      <c r="E110" s="356"/>
      <c r="F110" s="356"/>
      <c r="G110" s="358"/>
      <c r="H110" s="358"/>
      <c r="I110" s="358"/>
      <c r="J110" s="358"/>
      <c r="K110" s="358"/>
      <c r="L110" s="358"/>
      <c r="M110" s="358"/>
      <c r="N110" s="358"/>
      <c r="O110" s="358"/>
      <c r="P110" s="358"/>
      <c r="Q110" s="358"/>
      <c r="R110" s="358"/>
      <c r="S110" s="358"/>
      <c r="T110" s="358"/>
      <c r="U110" s="358"/>
      <c r="V110" s="358"/>
      <c r="W110" s="358"/>
      <c r="X110" s="358"/>
      <c r="Y110" s="358"/>
      <c r="Z110" s="358"/>
    </row>
    <row r="111" spans="1:26" ht="15.75" customHeight="1" thickBot="1">
      <c r="A111" s="356"/>
      <c r="B111" s="356"/>
      <c r="C111" s="356"/>
      <c r="D111" s="356"/>
      <c r="E111" s="356"/>
      <c r="F111" s="356"/>
      <c r="G111" s="358"/>
      <c r="H111" s="358"/>
      <c r="I111" s="358"/>
      <c r="J111" s="358"/>
      <c r="K111" s="358"/>
      <c r="L111" s="358"/>
      <c r="M111" s="358"/>
      <c r="N111" s="358"/>
      <c r="O111" s="358"/>
      <c r="P111" s="358"/>
      <c r="Q111" s="358"/>
      <c r="R111" s="358"/>
      <c r="S111" s="358"/>
      <c r="T111" s="358"/>
      <c r="U111" s="358"/>
      <c r="V111" s="358"/>
      <c r="W111" s="358"/>
      <c r="X111" s="358"/>
      <c r="Y111" s="358"/>
      <c r="Z111" s="358"/>
    </row>
    <row r="112" spans="1:26" ht="15.75" customHeight="1" thickBot="1">
      <c r="A112" s="356"/>
      <c r="B112" s="356"/>
      <c r="C112" s="356"/>
      <c r="D112" s="356"/>
      <c r="E112" s="356"/>
      <c r="F112" s="356"/>
      <c r="G112" s="358"/>
      <c r="H112" s="358"/>
      <c r="I112" s="358"/>
      <c r="J112" s="358"/>
      <c r="K112" s="358"/>
      <c r="L112" s="358"/>
      <c r="M112" s="358"/>
      <c r="N112" s="358"/>
      <c r="O112" s="358"/>
      <c r="P112" s="358"/>
      <c r="Q112" s="358"/>
      <c r="R112" s="358"/>
      <c r="S112" s="358"/>
      <c r="T112" s="358"/>
      <c r="U112" s="358"/>
      <c r="V112" s="358"/>
      <c r="W112" s="358"/>
      <c r="X112" s="358"/>
      <c r="Y112" s="358"/>
      <c r="Z112" s="358"/>
    </row>
    <row r="113" spans="1:26" ht="15.75" customHeight="1" thickBot="1">
      <c r="A113" s="356"/>
      <c r="B113" s="356"/>
      <c r="C113" s="356"/>
      <c r="D113" s="356"/>
      <c r="E113" s="356"/>
      <c r="F113" s="356"/>
      <c r="G113" s="358"/>
      <c r="H113" s="358"/>
      <c r="I113" s="358"/>
      <c r="J113" s="358"/>
      <c r="K113" s="358"/>
      <c r="L113" s="358"/>
      <c r="M113" s="358"/>
      <c r="N113" s="358"/>
      <c r="O113" s="358"/>
      <c r="P113" s="358"/>
      <c r="Q113" s="358"/>
      <c r="R113" s="358"/>
      <c r="S113" s="358"/>
      <c r="T113" s="358"/>
      <c r="U113" s="358"/>
      <c r="V113" s="358"/>
      <c r="W113" s="358"/>
      <c r="X113" s="358"/>
      <c r="Y113" s="358"/>
      <c r="Z113" s="358"/>
    </row>
    <row r="114" spans="1:26" ht="15.75" customHeight="1" thickBot="1">
      <c r="A114" s="356"/>
      <c r="B114" s="356"/>
      <c r="C114" s="356"/>
      <c r="D114" s="356"/>
      <c r="E114" s="356"/>
      <c r="F114" s="356"/>
      <c r="G114" s="358"/>
      <c r="H114" s="358"/>
      <c r="I114" s="358"/>
      <c r="J114" s="358"/>
      <c r="K114" s="358"/>
      <c r="L114" s="358"/>
      <c r="M114" s="358"/>
      <c r="N114" s="358"/>
      <c r="O114" s="358"/>
      <c r="P114" s="358"/>
      <c r="Q114" s="358"/>
      <c r="R114" s="358"/>
      <c r="S114" s="358"/>
      <c r="T114" s="358"/>
      <c r="U114" s="358"/>
      <c r="V114" s="358"/>
      <c r="W114" s="358"/>
      <c r="X114" s="358"/>
      <c r="Y114" s="358"/>
      <c r="Z114" s="358"/>
    </row>
    <row r="115" spans="1:26" ht="15.75" customHeight="1" thickBot="1">
      <c r="A115" s="356"/>
      <c r="B115" s="356"/>
      <c r="C115" s="356"/>
      <c r="D115" s="356"/>
      <c r="E115" s="356"/>
      <c r="F115" s="356"/>
      <c r="G115" s="358"/>
      <c r="H115" s="358"/>
      <c r="I115" s="358"/>
      <c r="J115" s="358"/>
      <c r="K115" s="358"/>
      <c r="L115" s="358"/>
      <c r="M115" s="358"/>
      <c r="N115" s="358"/>
      <c r="O115" s="358"/>
      <c r="P115" s="358"/>
      <c r="Q115" s="358"/>
      <c r="R115" s="358"/>
      <c r="S115" s="358"/>
      <c r="T115" s="358"/>
      <c r="U115" s="358"/>
      <c r="V115" s="358"/>
      <c r="W115" s="358"/>
      <c r="X115" s="358"/>
      <c r="Y115" s="358"/>
      <c r="Z115" s="358"/>
    </row>
    <row r="116" spans="1:26" ht="15.75" customHeight="1" thickBot="1">
      <c r="A116" s="356"/>
      <c r="B116" s="356"/>
      <c r="C116" s="356"/>
      <c r="D116" s="356"/>
      <c r="E116" s="356"/>
      <c r="F116" s="356"/>
      <c r="G116" s="358"/>
      <c r="H116" s="358"/>
      <c r="I116" s="358"/>
      <c r="J116" s="358"/>
      <c r="K116" s="358"/>
      <c r="L116" s="358"/>
      <c r="M116" s="358"/>
      <c r="N116" s="358"/>
      <c r="O116" s="358"/>
      <c r="P116" s="358"/>
      <c r="Q116" s="358"/>
      <c r="R116" s="358"/>
      <c r="S116" s="358"/>
      <c r="T116" s="358"/>
      <c r="U116" s="358"/>
      <c r="V116" s="358"/>
      <c r="W116" s="358"/>
      <c r="X116" s="358"/>
      <c r="Y116" s="358"/>
      <c r="Z116" s="358"/>
    </row>
    <row r="117" spans="1:26" ht="15.75" customHeight="1" thickBot="1">
      <c r="A117" s="356"/>
      <c r="B117" s="356"/>
      <c r="C117" s="356"/>
      <c r="D117" s="356"/>
      <c r="E117" s="356"/>
      <c r="F117" s="356"/>
      <c r="G117" s="358"/>
      <c r="H117" s="358"/>
      <c r="I117" s="358"/>
      <c r="J117" s="358"/>
      <c r="K117" s="358"/>
      <c r="L117" s="358"/>
      <c r="M117" s="358"/>
      <c r="N117" s="358"/>
      <c r="O117" s="358"/>
      <c r="P117" s="358"/>
      <c r="Q117" s="358"/>
      <c r="R117" s="358"/>
      <c r="S117" s="358"/>
      <c r="T117" s="358"/>
      <c r="U117" s="358"/>
      <c r="V117" s="358"/>
      <c r="W117" s="358"/>
      <c r="X117" s="358"/>
      <c r="Y117" s="358"/>
      <c r="Z117" s="358"/>
    </row>
    <row r="118" spans="1:26" ht="15.75" customHeight="1" thickBot="1">
      <c r="A118" s="356"/>
      <c r="B118" s="356"/>
      <c r="C118" s="356"/>
      <c r="D118" s="356"/>
      <c r="E118" s="356"/>
      <c r="F118" s="356"/>
      <c r="G118" s="358"/>
      <c r="H118" s="358"/>
      <c r="I118" s="358"/>
      <c r="J118" s="358"/>
      <c r="K118" s="358"/>
      <c r="L118" s="358"/>
      <c r="M118" s="358"/>
      <c r="N118" s="358"/>
      <c r="O118" s="358"/>
      <c r="P118" s="358"/>
      <c r="Q118" s="358"/>
      <c r="R118" s="358"/>
      <c r="S118" s="358"/>
      <c r="T118" s="358"/>
      <c r="U118" s="358"/>
      <c r="V118" s="358"/>
      <c r="W118" s="358"/>
      <c r="X118" s="358"/>
      <c r="Y118" s="358"/>
      <c r="Z118" s="358"/>
    </row>
    <row r="119" spans="1:26" ht="15.75" customHeight="1" thickBot="1">
      <c r="A119" s="356"/>
      <c r="B119" s="356"/>
      <c r="C119" s="356"/>
      <c r="D119" s="356"/>
      <c r="E119" s="356"/>
      <c r="F119" s="356"/>
      <c r="G119" s="358"/>
      <c r="H119" s="358"/>
      <c r="I119" s="358"/>
      <c r="J119" s="358"/>
      <c r="K119" s="358"/>
      <c r="L119" s="358"/>
      <c r="M119" s="358"/>
      <c r="N119" s="358"/>
      <c r="O119" s="358"/>
      <c r="P119" s="358"/>
      <c r="Q119" s="358"/>
      <c r="R119" s="358"/>
      <c r="S119" s="358"/>
      <c r="T119" s="358"/>
      <c r="U119" s="358"/>
      <c r="V119" s="358"/>
      <c r="W119" s="358"/>
      <c r="X119" s="358"/>
      <c r="Y119" s="358"/>
      <c r="Z119" s="358"/>
    </row>
    <row r="120" spans="1:26" ht="15.75" customHeight="1" thickBot="1">
      <c r="A120" s="356"/>
      <c r="B120" s="356"/>
      <c r="C120" s="356"/>
      <c r="D120" s="356"/>
      <c r="E120" s="356"/>
      <c r="F120" s="356"/>
      <c r="G120" s="358"/>
      <c r="H120" s="358"/>
      <c r="I120" s="358"/>
      <c r="J120" s="358"/>
      <c r="K120" s="358"/>
      <c r="L120" s="358"/>
      <c r="M120" s="358"/>
      <c r="N120" s="358"/>
      <c r="O120" s="358"/>
      <c r="P120" s="358"/>
      <c r="Q120" s="358"/>
      <c r="R120" s="358"/>
      <c r="S120" s="358"/>
      <c r="T120" s="358"/>
      <c r="U120" s="358"/>
      <c r="V120" s="358"/>
      <c r="W120" s="358"/>
      <c r="X120" s="358"/>
      <c r="Y120" s="358"/>
      <c r="Z120" s="358"/>
    </row>
    <row r="121" spans="1:26" ht="15.75" customHeight="1" thickBot="1">
      <c r="A121" s="356"/>
      <c r="B121" s="356"/>
      <c r="C121" s="356"/>
      <c r="D121" s="356"/>
      <c r="E121" s="356"/>
      <c r="F121" s="356"/>
      <c r="G121" s="358"/>
      <c r="H121" s="358"/>
      <c r="I121" s="358"/>
      <c r="J121" s="358"/>
      <c r="K121" s="358"/>
      <c r="L121" s="358"/>
      <c r="M121" s="358"/>
      <c r="N121" s="358"/>
      <c r="O121" s="358"/>
      <c r="P121" s="358"/>
      <c r="Q121" s="358"/>
      <c r="R121" s="358"/>
      <c r="S121" s="358"/>
      <c r="T121" s="358"/>
      <c r="U121" s="358"/>
      <c r="V121" s="358"/>
      <c r="W121" s="358"/>
      <c r="X121" s="358"/>
      <c r="Y121" s="358"/>
      <c r="Z121" s="358"/>
    </row>
    <row r="122" spans="1:26" ht="15.75" customHeight="1" thickBot="1">
      <c r="A122" s="356"/>
      <c r="B122" s="356"/>
      <c r="C122" s="356"/>
      <c r="D122" s="356"/>
      <c r="E122" s="356"/>
      <c r="F122" s="356"/>
      <c r="G122" s="358"/>
      <c r="H122" s="358"/>
      <c r="I122" s="358"/>
      <c r="J122" s="358"/>
      <c r="K122" s="358"/>
      <c r="L122" s="358"/>
      <c r="M122" s="358"/>
      <c r="N122" s="358"/>
      <c r="O122" s="358"/>
      <c r="P122" s="358"/>
      <c r="Q122" s="358"/>
      <c r="R122" s="358"/>
      <c r="S122" s="358"/>
      <c r="T122" s="358"/>
      <c r="U122" s="358"/>
      <c r="V122" s="358"/>
      <c r="W122" s="358"/>
      <c r="X122" s="358"/>
      <c r="Y122" s="358"/>
      <c r="Z122" s="358"/>
    </row>
    <row r="123" spans="1:26" ht="15.75" customHeight="1" thickBot="1">
      <c r="A123" s="356"/>
      <c r="B123" s="356"/>
      <c r="C123" s="356"/>
      <c r="D123" s="356"/>
      <c r="E123" s="356"/>
      <c r="F123" s="356"/>
      <c r="G123" s="358"/>
      <c r="H123" s="358"/>
      <c r="I123" s="358"/>
      <c r="J123" s="358"/>
      <c r="K123" s="358"/>
      <c r="L123" s="358"/>
      <c r="M123" s="358"/>
      <c r="N123" s="358"/>
      <c r="O123" s="358"/>
      <c r="P123" s="358"/>
      <c r="Q123" s="358"/>
      <c r="R123" s="358"/>
      <c r="S123" s="358"/>
      <c r="T123" s="358"/>
      <c r="U123" s="358"/>
      <c r="V123" s="358"/>
      <c r="W123" s="358"/>
      <c r="X123" s="358"/>
      <c r="Y123" s="358"/>
      <c r="Z123" s="358"/>
    </row>
    <row r="124" spans="1:26" ht="15.75" customHeight="1" thickBot="1">
      <c r="A124" s="356"/>
      <c r="B124" s="356"/>
      <c r="C124" s="356"/>
      <c r="D124" s="356"/>
      <c r="E124" s="356"/>
      <c r="F124" s="356"/>
      <c r="G124" s="358"/>
      <c r="H124" s="358"/>
      <c r="I124" s="358"/>
      <c r="J124" s="358"/>
      <c r="K124" s="358"/>
      <c r="L124" s="358"/>
      <c r="M124" s="358"/>
      <c r="N124" s="358"/>
      <c r="O124" s="358"/>
      <c r="P124" s="358"/>
      <c r="Q124" s="358"/>
      <c r="R124" s="358"/>
      <c r="S124" s="358"/>
      <c r="T124" s="358"/>
      <c r="U124" s="358"/>
      <c r="V124" s="358"/>
      <c r="W124" s="358"/>
      <c r="X124" s="358"/>
      <c r="Y124" s="358"/>
      <c r="Z124" s="358"/>
    </row>
    <row r="125" spans="1:26" ht="15.75" customHeight="1" thickBot="1">
      <c r="A125" s="356"/>
      <c r="B125" s="356"/>
      <c r="C125" s="356"/>
      <c r="D125" s="356"/>
      <c r="E125" s="356"/>
      <c r="F125" s="356"/>
      <c r="G125" s="358"/>
      <c r="H125" s="358"/>
      <c r="I125" s="358"/>
      <c r="J125" s="358"/>
      <c r="K125" s="358"/>
      <c r="L125" s="358"/>
      <c r="M125" s="358"/>
      <c r="N125" s="358"/>
      <c r="O125" s="358"/>
      <c r="P125" s="358"/>
      <c r="Q125" s="358"/>
      <c r="R125" s="358"/>
      <c r="S125" s="358"/>
      <c r="T125" s="358"/>
      <c r="U125" s="358"/>
      <c r="V125" s="358"/>
      <c r="W125" s="358"/>
      <c r="X125" s="358"/>
      <c r="Y125" s="358"/>
      <c r="Z125" s="358"/>
    </row>
    <row r="126" spans="1:26" ht="15.75" customHeight="1" thickBot="1">
      <c r="A126" s="356"/>
      <c r="B126" s="356"/>
      <c r="C126" s="356"/>
      <c r="D126" s="356"/>
      <c r="E126" s="356"/>
      <c r="F126" s="356"/>
      <c r="G126" s="358"/>
      <c r="H126" s="358"/>
      <c r="I126" s="358"/>
      <c r="J126" s="358"/>
      <c r="K126" s="358"/>
      <c r="L126" s="358"/>
      <c r="M126" s="358"/>
      <c r="N126" s="358"/>
      <c r="O126" s="358"/>
      <c r="P126" s="358"/>
      <c r="Q126" s="358"/>
      <c r="R126" s="358"/>
      <c r="S126" s="358"/>
      <c r="T126" s="358"/>
      <c r="U126" s="358"/>
      <c r="V126" s="358"/>
      <c r="W126" s="358"/>
      <c r="X126" s="358"/>
      <c r="Y126" s="358"/>
      <c r="Z126" s="358"/>
    </row>
    <row r="127" spans="1:26" ht="15.75" customHeight="1" thickBot="1">
      <c r="A127" s="356"/>
      <c r="B127" s="356"/>
      <c r="C127" s="356"/>
      <c r="D127" s="356"/>
      <c r="E127" s="356"/>
      <c r="F127" s="356"/>
      <c r="G127" s="358"/>
      <c r="H127" s="358"/>
      <c r="I127" s="358"/>
      <c r="J127" s="358"/>
      <c r="K127" s="358"/>
      <c r="L127" s="358"/>
      <c r="M127" s="358"/>
      <c r="N127" s="358"/>
      <c r="O127" s="358"/>
      <c r="P127" s="358"/>
      <c r="Q127" s="358"/>
      <c r="R127" s="358"/>
      <c r="S127" s="358"/>
      <c r="T127" s="358"/>
      <c r="U127" s="358"/>
      <c r="V127" s="358"/>
      <c r="W127" s="358"/>
      <c r="X127" s="358"/>
      <c r="Y127" s="358"/>
      <c r="Z127" s="358"/>
    </row>
    <row r="128" spans="1:26" ht="15.75" customHeight="1" thickBot="1">
      <c r="A128" s="356"/>
      <c r="B128" s="356"/>
      <c r="C128" s="356"/>
      <c r="D128" s="356"/>
      <c r="E128" s="356"/>
      <c r="F128" s="356"/>
      <c r="G128" s="358"/>
      <c r="H128" s="358"/>
      <c r="I128" s="358"/>
      <c r="J128" s="358"/>
      <c r="K128" s="358"/>
      <c r="L128" s="358"/>
      <c r="M128" s="358"/>
      <c r="N128" s="358"/>
      <c r="O128" s="358"/>
      <c r="P128" s="358"/>
      <c r="Q128" s="358"/>
      <c r="R128" s="358"/>
      <c r="S128" s="358"/>
      <c r="T128" s="358"/>
      <c r="U128" s="358"/>
      <c r="V128" s="358"/>
      <c r="W128" s="358"/>
      <c r="X128" s="358"/>
      <c r="Y128" s="358"/>
      <c r="Z128" s="358"/>
    </row>
    <row r="129" spans="1:26" ht="15.75" customHeight="1" thickBot="1">
      <c r="A129" s="356"/>
      <c r="B129" s="356"/>
      <c r="C129" s="356"/>
      <c r="D129" s="356"/>
      <c r="E129" s="356"/>
      <c r="F129" s="356"/>
      <c r="G129" s="358"/>
      <c r="H129" s="358"/>
      <c r="I129" s="358"/>
      <c r="J129" s="358"/>
      <c r="K129" s="358"/>
      <c r="L129" s="358"/>
      <c r="M129" s="358"/>
      <c r="N129" s="358"/>
      <c r="O129" s="358"/>
      <c r="P129" s="358"/>
      <c r="Q129" s="358"/>
      <c r="R129" s="358"/>
      <c r="S129" s="358"/>
      <c r="T129" s="358"/>
      <c r="U129" s="358"/>
      <c r="V129" s="358"/>
      <c r="W129" s="358"/>
      <c r="X129" s="358"/>
      <c r="Y129" s="358"/>
      <c r="Z129" s="358"/>
    </row>
    <row r="130" spans="1:26" ht="15.75" customHeight="1" thickBot="1">
      <c r="A130" s="356"/>
      <c r="B130" s="356"/>
      <c r="C130" s="356"/>
      <c r="D130" s="356"/>
      <c r="E130" s="356"/>
      <c r="F130" s="356"/>
      <c r="G130" s="358"/>
      <c r="H130" s="358"/>
      <c r="I130" s="358"/>
      <c r="J130" s="358"/>
      <c r="K130" s="358"/>
      <c r="L130" s="358"/>
      <c r="M130" s="358"/>
      <c r="N130" s="358"/>
      <c r="O130" s="358"/>
      <c r="P130" s="358"/>
      <c r="Q130" s="358"/>
      <c r="R130" s="358"/>
      <c r="S130" s="358"/>
      <c r="T130" s="358"/>
      <c r="U130" s="358"/>
      <c r="V130" s="358"/>
      <c r="W130" s="358"/>
      <c r="X130" s="358"/>
      <c r="Y130" s="358"/>
      <c r="Z130" s="358"/>
    </row>
    <row r="131" spans="1:26" ht="15.75" customHeight="1" thickBot="1">
      <c r="A131" s="356"/>
      <c r="B131" s="356"/>
      <c r="C131" s="356"/>
      <c r="D131" s="356"/>
      <c r="E131" s="356"/>
      <c r="F131" s="356"/>
      <c r="G131" s="358"/>
      <c r="H131" s="358"/>
      <c r="I131" s="358"/>
      <c r="J131" s="358"/>
      <c r="K131" s="358"/>
      <c r="L131" s="358"/>
      <c r="M131" s="358"/>
      <c r="N131" s="358"/>
      <c r="O131" s="358"/>
      <c r="P131" s="358"/>
      <c r="Q131" s="358"/>
      <c r="R131" s="358"/>
      <c r="S131" s="358"/>
      <c r="T131" s="358"/>
      <c r="U131" s="358"/>
      <c r="V131" s="358"/>
      <c r="W131" s="358"/>
      <c r="X131" s="358"/>
      <c r="Y131" s="358"/>
      <c r="Z131" s="358"/>
    </row>
    <row r="132" spans="1:26" ht="15.75" customHeight="1" thickBot="1">
      <c r="A132" s="356"/>
      <c r="B132" s="356"/>
      <c r="C132" s="356"/>
      <c r="D132" s="356"/>
      <c r="E132" s="356"/>
      <c r="F132" s="356"/>
      <c r="G132" s="358"/>
      <c r="H132" s="358"/>
      <c r="I132" s="358"/>
      <c r="J132" s="358"/>
      <c r="K132" s="358"/>
      <c r="L132" s="358"/>
      <c r="M132" s="358"/>
      <c r="N132" s="358"/>
      <c r="O132" s="358"/>
      <c r="P132" s="358"/>
      <c r="Q132" s="358"/>
      <c r="R132" s="358"/>
      <c r="S132" s="358"/>
      <c r="T132" s="358"/>
      <c r="U132" s="358"/>
      <c r="V132" s="358"/>
      <c r="W132" s="358"/>
      <c r="X132" s="358"/>
      <c r="Y132" s="358"/>
      <c r="Z132" s="358"/>
    </row>
    <row r="133" spans="1:26" ht="15.75" customHeight="1" thickBot="1">
      <c r="A133" s="356"/>
      <c r="B133" s="356"/>
      <c r="C133" s="356"/>
      <c r="D133" s="356"/>
      <c r="E133" s="356"/>
      <c r="F133" s="356"/>
      <c r="G133" s="358"/>
      <c r="H133" s="358"/>
      <c r="I133" s="358"/>
      <c r="J133" s="358"/>
      <c r="K133" s="358"/>
      <c r="L133" s="358"/>
      <c r="M133" s="358"/>
      <c r="N133" s="358"/>
      <c r="O133" s="358"/>
      <c r="P133" s="358"/>
      <c r="Q133" s="358"/>
      <c r="R133" s="358"/>
      <c r="S133" s="358"/>
      <c r="T133" s="358"/>
      <c r="U133" s="358"/>
      <c r="V133" s="358"/>
      <c r="W133" s="358"/>
      <c r="X133" s="358"/>
      <c r="Y133" s="358"/>
      <c r="Z133" s="358"/>
    </row>
    <row r="134" spans="1:26" ht="15.75" customHeight="1" thickBot="1">
      <c r="A134" s="356"/>
      <c r="B134" s="356"/>
      <c r="C134" s="356"/>
      <c r="D134" s="356"/>
      <c r="E134" s="356"/>
      <c r="F134" s="356"/>
      <c r="G134" s="358"/>
      <c r="H134" s="358"/>
      <c r="I134" s="358"/>
      <c r="J134" s="358"/>
      <c r="K134" s="358"/>
      <c r="L134" s="358"/>
      <c r="M134" s="358"/>
      <c r="N134" s="358"/>
      <c r="O134" s="358"/>
      <c r="P134" s="358"/>
      <c r="Q134" s="358"/>
      <c r="R134" s="358"/>
      <c r="S134" s="358"/>
      <c r="T134" s="358"/>
      <c r="U134" s="358"/>
      <c r="V134" s="358"/>
      <c r="W134" s="358"/>
      <c r="X134" s="358"/>
      <c r="Y134" s="358"/>
      <c r="Z134" s="358"/>
    </row>
    <row r="135" spans="1:26" ht="15.75" customHeight="1" thickBot="1">
      <c r="A135" s="356"/>
      <c r="B135" s="356"/>
      <c r="C135" s="356"/>
      <c r="D135" s="356"/>
      <c r="E135" s="356"/>
      <c r="F135" s="356"/>
      <c r="G135" s="358"/>
      <c r="H135" s="358"/>
      <c r="I135" s="358"/>
      <c r="J135" s="358"/>
      <c r="K135" s="358"/>
      <c r="L135" s="358"/>
      <c r="M135" s="358"/>
      <c r="N135" s="358"/>
      <c r="O135" s="358"/>
      <c r="P135" s="358"/>
      <c r="Q135" s="358"/>
      <c r="R135" s="358"/>
      <c r="S135" s="358"/>
      <c r="T135" s="358"/>
      <c r="U135" s="358"/>
      <c r="V135" s="358"/>
      <c r="W135" s="358"/>
      <c r="X135" s="358"/>
      <c r="Y135" s="358"/>
      <c r="Z135" s="358"/>
    </row>
    <row r="136" spans="1:26" ht="15.75" customHeight="1" thickBot="1">
      <c r="A136" s="356"/>
      <c r="B136" s="356"/>
      <c r="C136" s="356"/>
      <c r="D136" s="356"/>
      <c r="E136" s="356"/>
      <c r="F136" s="356"/>
      <c r="G136" s="358"/>
      <c r="H136" s="358"/>
      <c r="I136" s="358"/>
      <c r="J136" s="358"/>
      <c r="K136" s="358"/>
      <c r="L136" s="358"/>
      <c r="M136" s="358"/>
      <c r="N136" s="358"/>
      <c r="O136" s="358"/>
      <c r="P136" s="358"/>
      <c r="Q136" s="358"/>
      <c r="R136" s="358"/>
      <c r="S136" s="358"/>
      <c r="T136" s="358"/>
      <c r="U136" s="358"/>
      <c r="V136" s="358"/>
      <c r="W136" s="358"/>
      <c r="X136" s="358"/>
      <c r="Y136" s="358"/>
      <c r="Z136" s="358"/>
    </row>
    <row r="137" spans="1:26" ht="15.75" customHeight="1" thickBot="1">
      <c r="A137" s="356"/>
      <c r="B137" s="356"/>
      <c r="C137" s="356"/>
      <c r="D137" s="356"/>
      <c r="E137" s="356"/>
      <c r="F137" s="356"/>
      <c r="G137" s="358"/>
      <c r="H137" s="358"/>
      <c r="I137" s="358"/>
      <c r="J137" s="358"/>
      <c r="K137" s="358"/>
      <c r="L137" s="358"/>
      <c r="M137" s="358"/>
      <c r="N137" s="358"/>
      <c r="O137" s="358"/>
      <c r="P137" s="358"/>
      <c r="Q137" s="358"/>
      <c r="R137" s="358"/>
      <c r="S137" s="358"/>
      <c r="T137" s="358"/>
      <c r="U137" s="358"/>
      <c r="V137" s="358"/>
      <c r="W137" s="358"/>
      <c r="X137" s="358"/>
      <c r="Y137" s="358"/>
      <c r="Z137" s="358"/>
    </row>
    <row r="138" spans="1:26" ht="15.75" customHeight="1" thickBot="1">
      <c r="A138" s="356"/>
      <c r="B138" s="356"/>
      <c r="C138" s="356"/>
      <c r="D138" s="356"/>
      <c r="E138" s="356"/>
      <c r="F138" s="356"/>
      <c r="G138" s="358"/>
      <c r="H138" s="358"/>
      <c r="I138" s="358"/>
      <c r="J138" s="358"/>
      <c r="K138" s="358"/>
      <c r="L138" s="358"/>
      <c r="M138" s="358"/>
      <c r="N138" s="358"/>
      <c r="O138" s="358"/>
      <c r="P138" s="358"/>
      <c r="Q138" s="358"/>
      <c r="R138" s="358"/>
      <c r="S138" s="358"/>
      <c r="T138" s="358"/>
      <c r="U138" s="358"/>
      <c r="V138" s="358"/>
      <c r="W138" s="358"/>
      <c r="X138" s="358"/>
      <c r="Y138" s="358"/>
      <c r="Z138" s="358"/>
    </row>
    <row r="139" spans="1:26" ht="15.75" customHeight="1" thickBot="1">
      <c r="A139" s="356"/>
      <c r="B139" s="356"/>
      <c r="C139" s="356"/>
      <c r="D139" s="356"/>
      <c r="E139" s="356"/>
      <c r="F139" s="356"/>
      <c r="G139" s="358"/>
      <c r="H139" s="358"/>
      <c r="I139" s="358"/>
      <c r="J139" s="358"/>
      <c r="K139" s="358"/>
      <c r="L139" s="358"/>
      <c r="M139" s="358"/>
      <c r="N139" s="358"/>
      <c r="O139" s="358"/>
      <c r="P139" s="358"/>
      <c r="Q139" s="358"/>
      <c r="R139" s="358"/>
      <c r="S139" s="358"/>
      <c r="T139" s="358"/>
      <c r="U139" s="358"/>
      <c r="V139" s="358"/>
      <c r="W139" s="358"/>
      <c r="X139" s="358"/>
      <c r="Y139" s="358"/>
      <c r="Z139" s="358"/>
    </row>
    <row r="140" spans="1:26" ht="15.75" customHeight="1" thickBot="1">
      <c r="A140" s="356"/>
      <c r="B140" s="356"/>
      <c r="C140" s="356"/>
      <c r="D140" s="356"/>
      <c r="E140" s="356"/>
      <c r="F140" s="356"/>
      <c r="G140" s="358"/>
      <c r="H140" s="358"/>
      <c r="I140" s="358"/>
      <c r="J140" s="358"/>
      <c r="K140" s="358"/>
      <c r="L140" s="358"/>
      <c r="M140" s="358"/>
      <c r="N140" s="358"/>
      <c r="O140" s="358"/>
      <c r="P140" s="358"/>
      <c r="Q140" s="358"/>
      <c r="R140" s="358"/>
      <c r="S140" s="358"/>
      <c r="T140" s="358"/>
      <c r="U140" s="358"/>
      <c r="V140" s="358"/>
      <c r="W140" s="358"/>
      <c r="X140" s="358"/>
      <c r="Y140" s="358"/>
      <c r="Z140" s="358"/>
    </row>
    <row r="141" spans="1:26" ht="15.75" customHeight="1" thickBot="1">
      <c r="A141" s="356"/>
      <c r="B141" s="356"/>
      <c r="C141" s="356"/>
      <c r="D141" s="356"/>
      <c r="E141" s="356"/>
      <c r="F141" s="356"/>
      <c r="G141" s="358"/>
      <c r="H141" s="358"/>
      <c r="I141" s="358"/>
      <c r="J141" s="358"/>
      <c r="K141" s="358"/>
      <c r="L141" s="358"/>
      <c r="M141" s="358"/>
      <c r="N141" s="358"/>
      <c r="O141" s="358"/>
      <c r="P141" s="358"/>
      <c r="Q141" s="358"/>
      <c r="R141" s="358"/>
      <c r="S141" s="358"/>
      <c r="T141" s="358"/>
      <c r="U141" s="358"/>
      <c r="V141" s="358"/>
      <c r="W141" s="358"/>
      <c r="X141" s="358"/>
      <c r="Y141" s="358"/>
      <c r="Z141" s="358"/>
    </row>
    <row r="142" spans="1:26" ht="15.75" customHeight="1" thickBot="1">
      <c r="A142" s="356"/>
      <c r="B142" s="356"/>
      <c r="C142" s="356"/>
      <c r="D142" s="356"/>
      <c r="E142" s="356"/>
      <c r="F142" s="356"/>
      <c r="G142" s="358"/>
      <c r="H142" s="358"/>
      <c r="I142" s="358"/>
      <c r="J142" s="358"/>
      <c r="K142" s="358"/>
      <c r="L142" s="358"/>
      <c r="M142" s="358"/>
      <c r="N142" s="358"/>
      <c r="O142" s="358"/>
      <c r="P142" s="358"/>
      <c r="Q142" s="358"/>
      <c r="R142" s="358"/>
      <c r="S142" s="358"/>
      <c r="T142" s="358"/>
      <c r="U142" s="358"/>
      <c r="V142" s="358"/>
      <c r="W142" s="358"/>
      <c r="X142" s="358"/>
      <c r="Y142" s="358"/>
      <c r="Z142" s="358"/>
    </row>
    <row r="143" spans="1:26" ht="15.75" customHeight="1" thickBot="1">
      <c r="A143" s="356"/>
      <c r="B143" s="356"/>
      <c r="C143" s="356"/>
      <c r="D143" s="356"/>
      <c r="E143" s="356"/>
      <c r="F143" s="356"/>
      <c r="G143" s="358"/>
      <c r="H143" s="358"/>
      <c r="I143" s="358"/>
      <c r="J143" s="358"/>
      <c r="K143" s="358"/>
      <c r="L143" s="358"/>
      <c r="M143" s="358"/>
      <c r="N143" s="358"/>
      <c r="O143" s="358"/>
      <c r="P143" s="358"/>
      <c r="Q143" s="358"/>
      <c r="R143" s="358"/>
      <c r="S143" s="358"/>
      <c r="T143" s="358"/>
      <c r="U143" s="358"/>
      <c r="V143" s="358"/>
      <c r="W143" s="358"/>
      <c r="X143" s="358"/>
      <c r="Y143" s="358"/>
      <c r="Z143" s="358"/>
    </row>
    <row r="144" spans="1:26" ht="15.75" customHeight="1" thickBot="1">
      <c r="A144" s="356"/>
      <c r="B144" s="356"/>
      <c r="C144" s="356"/>
      <c r="D144" s="356"/>
      <c r="E144" s="356"/>
      <c r="F144" s="356"/>
      <c r="G144" s="358"/>
      <c r="H144" s="358"/>
      <c r="I144" s="358"/>
      <c r="J144" s="358"/>
      <c r="K144" s="358"/>
      <c r="L144" s="358"/>
      <c r="M144" s="358"/>
      <c r="N144" s="358"/>
      <c r="O144" s="358"/>
      <c r="P144" s="358"/>
      <c r="Q144" s="358"/>
      <c r="R144" s="358"/>
      <c r="S144" s="358"/>
      <c r="T144" s="358"/>
      <c r="U144" s="358"/>
      <c r="V144" s="358"/>
      <c r="W144" s="358"/>
      <c r="X144" s="358"/>
      <c r="Y144" s="358"/>
      <c r="Z144" s="358"/>
    </row>
    <row r="145" spans="1:26" ht="15.75" customHeight="1" thickBot="1">
      <c r="A145" s="356"/>
      <c r="B145" s="356"/>
      <c r="C145" s="356"/>
      <c r="D145" s="356"/>
      <c r="E145" s="356"/>
      <c r="F145" s="356"/>
      <c r="G145" s="358"/>
      <c r="H145" s="358"/>
      <c r="I145" s="358"/>
      <c r="J145" s="358"/>
      <c r="K145" s="358"/>
      <c r="L145" s="358"/>
      <c r="M145" s="358"/>
      <c r="N145" s="358"/>
      <c r="O145" s="358"/>
      <c r="P145" s="358"/>
      <c r="Q145" s="358"/>
      <c r="R145" s="358"/>
      <c r="S145" s="358"/>
      <c r="T145" s="358"/>
      <c r="U145" s="358"/>
      <c r="V145" s="358"/>
      <c r="W145" s="358"/>
      <c r="X145" s="358"/>
      <c r="Y145" s="358"/>
      <c r="Z145" s="358"/>
    </row>
    <row r="146" spans="1:26" ht="15.75" customHeight="1" thickBot="1">
      <c r="A146" s="356"/>
      <c r="B146" s="356"/>
      <c r="C146" s="356"/>
      <c r="D146" s="356"/>
      <c r="E146" s="356"/>
      <c r="F146" s="356"/>
      <c r="G146" s="358"/>
      <c r="H146" s="358"/>
      <c r="I146" s="358"/>
      <c r="J146" s="358"/>
      <c r="K146" s="358"/>
      <c r="L146" s="358"/>
      <c r="M146" s="358"/>
      <c r="N146" s="358"/>
      <c r="O146" s="358"/>
      <c r="P146" s="358"/>
      <c r="Q146" s="358"/>
      <c r="R146" s="358"/>
      <c r="S146" s="358"/>
      <c r="T146" s="358"/>
      <c r="U146" s="358"/>
      <c r="V146" s="358"/>
      <c r="W146" s="358"/>
      <c r="X146" s="358"/>
      <c r="Y146" s="358"/>
      <c r="Z146" s="358"/>
    </row>
    <row r="147" spans="1:26" ht="15.75" customHeight="1" thickBot="1">
      <c r="A147" s="356"/>
      <c r="B147" s="356"/>
      <c r="C147" s="356"/>
      <c r="D147" s="356"/>
      <c r="E147" s="356"/>
      <c r="F147" s="356"/>
      <c r="G147" s="358"/>
      <c r="H147" s="358"/>
      <c r="I147" s="358"/>
      <c r="J147" s="358"/>
      <c r="K147" s="358"/>
      <c r="L147" s="358"/>
      <c r="M147" s="358"/>
      <c r="N147" s="358"/>
      <c r="O147" s="358"/>
      <c r="P147" s="358"/>
      <c r="Q147" s="358"/>
      <c r="R147" s="358"/>
      <c r="S147" s="358"/>
      <c r="T147" s="358"/>
      <c r="U147" s="358"/>
      <c r="V147" s="358"/>
      <c r="W147" s="358"/>
      <c r="X147" s="358"/>
      <c r="Y147" s="358"/>
      <c r="Z147" s="358"/>
    </row>
    <row r="148" spans="1:26" ht="15.75" customHeight="1" thickBot="1">
      <c r="A148" s="356"/>
      <c r="B148" s="356"/>
      <c r="C148" s="356"/>
      <c r="D148" s="356"/>
      <c r="E148" s="356"/>
      <c r="F148" s="356"/>
      <c r="G148" s="358"/>
      <c r="H148" s="358"/>
      <c r="I148" s="358"/>
      <c r="J148" s="358"/>
      <c r="K148" s="358"/>
      <c r="L148" s="358"/>
      <c r="M148" s="358"/>
      <c r="N148" s="358"/>
      <c r="O148" s="358"/>
      <c r="P148" s="358"/>
      <c r="Q148" s="358"/>
      <c r="R148" s="358"/>
      <c r="S148" s="358"/>
      <c r="T148" s="358"/>
      <c r="U148" s="358"/>
      <c r="V148" s="358"/>
      <c r="W148" s="358"/>
      <c r="X148" s="358"/>
      <c r="Y148" s="358"/>
      <c r="Z148" s="358"/>
    </row>
    <row r="149" spans="1:26" ht="15.75" customHeight="1" thickBot="1">
      <c r="A149" s="356"/>
      <c r="B149" s="356"/>
      <c r="C149" s="356"/>
      <c r="D149" s="356"/>
      <c r="E149" s="356"/>
      <c r="F149" s="356"/>
      <c r="G149" s="358"/>
      <c r="H149" s="358"/>
      <c r="I149" s="358"/>
      <c r="J149" s="358"/>
      <c r="K149" s="358"/>
      <c r="L149" s="358"/>
      <c r="M149" s="358"/>
      <c r="N149" s="358"/>
      <c r="O149" s="358"/>
      <c r="P149" s="358"/>
      <c r="Q149" s="358"/>
      <c r="R149" s="358"/>
      <c r="S149" s="358"/>
      <c r="T149" s="358"/>
      <c r="U149" s="358"/>
      <c r="V149" s="358"/>
      <c r="W149" s="358"/>
      <c r="X149" s="358"/>
      <c r="Y149" s="358"/>
      <c r="Z149" s="358"/>
    </row>
    <row r="150" spans="1:26" ht="15.75" customHeight="1" thickBot="1">
      <c r="A150" s="356"/>
      <c r="B150" s="356"/>
      <c r="C150" s="356"/>
      <c r="D150" s="356"/>
      <c r="E150" s="356"/>
      <c r="F150" s="356"/>
      <c r="G150" s="358"/>
      <c r="H150" s="358"/>
      <c r="I150" s="358"/>
      <c r="J150" s="358"/>
      <c r="K150" s="358"/>
      <c r="L150" s="358"/>
      <c r="M150" s="358"/>
      <c r="N150" s="358"/>
      <c r="O150" s="358"/>
      <c r="P150" s="358"/>
      <c r="Q150" s="358"/>
      <c r="R150" s="358"/>
      <c r="S150" s="358"/>
      <c r="T150" s="358"/>
      <c r="U150" s="358"/>
      <c r="V150" s="358"/>
      <c r="W150" s="358"/>
      <c r="X150" s="358"/>
      <c r="Y150" s="358"/>
      <c r="Z150" s="358"/>
    </row>
    <row r="151" spans="1:26" ht="15.75" customHeight="1" thickBot="1">
      <c r="A151" s="356"/>
      <c r="B151" s="356"/>
      <c r="C151" s="356"/>
      <c r="D151" s="356"/>
      <c r="E151" s="356"/>
      <c r="F151" s="356"/>
      <c r="G151" s="358"/>
      <c r="H151" s="358"/>
      <c r="I151" s="358"/>
      <c r="J151" s="358"/>
      <c r="K151" s="358"/>
      <c r="L151" s="358"/>
      <c r="M151" s="358"/>
      <c r="N151" s="358"/>
      <c r="O151" s="358"/>
      <c r="P151" s="358"/>
      <c r="Q151" s="358"/>
      <c r="R151" s="358"/>
      <c r="S151" s="358"/>
      <c r="T151" s="358"/>
      <c r="U151" s="358"/>
      <c r="V151" s="358"/>
      <c r="W151" s="358"/>
      <c r="X151" s="358"/>
      <c r="Y151" s="358"/>
      <c r="Z151" s="358"/>
    </row>
    <row r="152" spans="1:26" ht="15.75" customHeight="1" thickBot="1">
      <c r="A152" s="356"/>
      <c r="B152" s="356"/>
      <c r="C152" s="356"/>
      <c r="D152" s="356"/>
      <c r="E152" s="356"/>
      <c r="F152" s="356"/>
      <c r="G152" s="358"/>
      <c r="H152" s="358"/>
      <c r="I152" s="358"/>
      <c r="J152" s="358"/>
      <c r="K152" s="358"/>
      <c r="L152" s="358"/>
      <c r="M152" s="358"/>
      <c r="N152" s="358"/>
      <c r="O152" s="358"/>
      <c r="P152" s="358"/>
      <c r="Q152" s="358"/>
      <c r="R152" s="358"/>
      <c r="S152" s="358"/>
      <c r="T152" s="358"/>
      <c r="U152" s="358"/>
      <c r="V152" s="358"/>
      <c r="W152" s="358"/>
      <c r="X152" s="358"/>
      <c r="Y152" s="358"/>
      <c r="Z152" s="358"/>
    </row>
    <row r="153" spans="1:26" ht="15.75" customHeight="1" thickBot="1">
      <c r="A153" s="356"/>
      <c r="B153" s="356"/>
      <c r="C153" s="356"/>
      <c r="D153" s="356"/>
      <c r="E153" s="356"/>
      <c r="F153" s="356"/>
      <c r="G153" s="358"/>
      <c r="H153" s="358"/>
      <c r="I153" s="358"/>
      <c r="J153" s="358"/>
      <c r="K153" s="358"/>
      <c r="L153" s="358"/>
      <c r="M153" s="358"/>
      <c r="N153" s="358"/>
      <c r="O153" s="358"/>
      <c r="P153" s="358"/>
      <c r="Q153" s="358"/>
      <c r="R153" s="358"/>
      <c r="S153" s="358"/>
      <c r="T153" s="358"/>
      <c r="U153" s="358"/>
      <c r="V153" s="358"/>
      <c r="W153" s="358"/>
      <c r="X153" s="358"/>
      <c r="Y153" s="358"/>
      <c r="Z153" s="358"/>
    </row>
    <row r="154" spans="1:26" ht="15.75" customHeight="1" thickBot="1">
      <c r="A154" s="356"/>
      <c r="B154" s="356"/>
      <c r="C154" s="356"/>
      <c r="D154" s="356"/>
      <c r="E154" s="356"/>
      <c r="F154" s="356"/>
      <c r="G154" s="358"/>
      <c r="H154" s="358"/>
      <c r="I154" s="358"/>
      <c r="J154" s="358"/>
      <c r="K154" s="358"/>
      <c r="L154" s="358"/>
      <c r="M154" s="358"/>
      <c r="N154" s="358"/>
      <c r="O154" s="358"/>
      <c r="P154" s="358"/>
      <c r="Q154" s="358"/>
      <c r="R154" s="358"/>
      <c r="S154" s="358"/>
      <c r="T154" s="358"/>
      <c r="U154" s="358"/>
      <c r="V154" s="358"/>
      <c r="W154" s="358"/>
      <c r="X154" s="358"/>
      <c r="Y154" s="358"/>
      <c r="Z154" s="358"/>
    </row>
    <row r="155" spans="1:26" ht="15.75" customHeight="1" thickBot="1">
      <c r="A155" s="356"/>
      <c r="B155" s="356"/>
      <c r="C155" s="356"/>
      <c r="D155" s="356"/>
      <c r="E155" s="356"/>
      <c r="F155" s="356"/>
      <c r="G155" s="358"/>
      <c r="H155" s="358"/>
      <c r="I155" s="358"/>
      <c r="J155" s="358"/>
      <c r="K155" s="358"/>
      <c r="L155" s="358"/>
      <c r="M155" s="358"/>
      <c r="N155" s="358"/>
      <c r="O155" s="358"/>
      <c r="P155" s="358"/>
      <c r="Q155" s="358"/>
      <c r="R155" s="358"/>
      <c r="S155" s="358"/>
      <c r="T155" s="358"/>
      <c r="U155" s="358"/>
      <c r="V155" s="358"/>
      <c r="W155" s="358"/>
      <c r="X155" s="358"/>
      <c r="Y155" s="358"/>
      <c r="Z155" s="358"/>
    </row>
    <row r="156" spans="1:26" ht="15.75" customHeight="1" thickBot="1">
      <c r="A156" s="356"/>
      <c r="B156" s="356"/>
      <c r="C156" s="356"/>
      <c r="D156" s="356"/>
      <c r="E156" s="356"/>
      <c r="F156" s="356"/>
      <c r="G156" s="358"/>
      <c r="H156" s="358"/>
      <c r="I156" s="358"/>
      <c r="J156" s="358"/>
      <c r="K156" s="358"/>
      <c r="L156" s="358"/>
      <c r="M156" s="358"/>
      <c r="N156" s="358"/>
      <c r="O156" s="358"/>
      <c r="P156" s="358"/>
      <c r="Q156" s="358"/>
      <c r="R156" s="358"/>
      <c r="S156" s="358"/>
      <c r="T156" s="358"/>
      <c r="U156" s="358"/>
      <c r="V156" s="358"/>
      <c r="W156" s="358"/>
      <c r="X156" s="358"/>
      <c r="Y156" s="358"/>
      <c r="Z156" s="358"/>
    </row>
    <row r="157" spans="1:26" ht="15.75" customHeight="1" thickBot="1">
      <c r="A157" s="356"/>
      <c r="B157" s="356"/>
      <c r="C157" s="356"/>
      <c r="D157" s="356"/>
      <c r="E157" s="356"/>
      <c r="F157" s="356"/>
      <c r="G157" s="358"/>
      <c r="H157" s="358"/>
      <c r="I157" s="358"/>
      <c r="J157" s="358"/>
      <c r="K157" s="358"/>
      <c r="L157" s="358"/>
      <c r="M157" s="358"/>
      <c r="N157" s="358"/>
      <c r="O157" s="358"/>
      <c r="P157" s="358"/>
      <c r="Q157" s="358"/>
      <c r="R157" s="358"/>
      <c r="S157" s="358"/>
      <c r="T157" s="358"/>
      <c r="U157" s="358"/>
      <c r="V157" s="358"/>
      <c r="W157" s="358"/>
      <c r="X157" s="358"/>
      <c r="Y157" s="358"/>
      <c r="Z157" s="358"/>
    </row>
    <row r="158" spans="1:26" ht="15.75" customHeight="1" thickBot="1">
      <c r="A158" s="356"/>
      <c r="B158" s="356"/>
      <c r="C158" s="356"/>
      <c r="D158" s="356"/>
      <c r="E158" s="356"/>
      <c r="F158" s="356"/>
      <c r="G158" s="358"/>
      <c r="H158" s="358"/>
      <c r="I158" s="358"/>
      <c r="J158" s="358"/>
      <c r="K158" s="358"/>
      <c r="L158" s="358"/>
      <c r="M158" s="358"/>
      <c r="N158" s="358"/>
      <c r="O158" s="358"/>
      <c r="P158" s="358"/>
      <c r="Q158" s="358"/>
      <c r="R158" s="358"/>
      <c r="S158" s="358"/>
      <c r="T158" s="358"/>
      <c r="U158" s="358"/>
      <c r="V158" s="358"/>
      <c r="W158" s="358"/>
      <c r="X158" s="358"/>
      <c r="Y158" s="358"/>
      <c r="Z158" s="358"/>
    </row>
    <row r="159" spans="1:26" ht="15.75" customHeight="1" thickBot="1">
      <c r="A159" s="356"/>
      <c r="B159" s="356"/>
      <c r="C159" s="356"/>
      <c r="D159" s="356"/>
      <c r="E159" s="356"/>
      <c r="F159" s="356"/>
      <c r="G159" s="358"/>
      <c r="H159" s="358"/>
      <c r="I159" s="358"/>
      <c r="J159" s="358"/>
      <c r="K159" s="358"/>
      <c r="L159" s="358"/>
      <c r="M159" s="358"/>
      <c r="N159" s="358"/>
      <c r="O159" s="358"/>
      <c r="P159" s="358"/>
      <c r="Q159" s="358"/>
      <c r="R159" s="358"/>
      <c r="S159" s="358"/>
      <c r="T159" s="358"/>
      <c r="U159" s="358"/>
      <c r="V159" s="358"/>
      <c r="W159" s="358"/>
      <c r="X159" s="358"/>
      <c r="Y159" s="358"/>
      <c r="Z159" s="358"/>
    </row>
    <row r="160" spans="1:26" ht="15.75" customHeight="1" thickBot="1">
      <c r="A160" s="356"/>
      <c r="B160" s="356"/>
      <c r="C160" s="356"/>
      <c r="D160" s="356"/>
      <c r="E160" s="356"/>
      <c r="F160" s="356"/>
      <c r="G160" s="358"/>
      <c r="H160" s="358"/>
      <c r="I160" s="358"/>
      <c r="J160" s="358"/>
      <c r="K160" s="358"/>
      <c r="L160" s="358"/>
      <c r="M160" s="358"/>
      <c r="N160" s="358"/>
      <c r="O160" s="358"/>
      <c r="P160" s="358"/>
      <c r="Q160" s="358"/>
      <c r="R160" s="358"/>
      <c r="S160" s="358"/>
      <c r="T160" s="358"/>
      <c r="U160" s="358"/>
      <c r="V160" s="358"/>
      <c r="W160" s="358"/>
      <c r="X160" s="358"/>
      <c r="Y160" s="358"/>
      <c r="Z160" s="358"/>
    </row>
    <row r="161" spans="1:26" ht="15.75" customHeight="1" thickBot="1">
      <c r="A161" s="356"/>
      <c r="B161" s="356"/>
      <c r="C161" s="356"/>
      <c r="D161" s="356"/>
      <c r="E161" s="356"/>
      <c r="F161" s="356"/>
      <c r="G161" s="358"/>
      <c r="H161" s="358"/>
      <c r="I161" s="358"/>
      <c r="J161" s="358"/>
      <c r="K161" s="358"/>
      <c r="L161" s="358"/>
      <c r="M161" s="358"/>
      <c r="N161" s="358"/>
      <c r="O161" s="358"/>
      <c r="P161" s="358"/>
      <c r="Q161" s="358"/>
      <c r="R161" s="358"/>
      <c r="S161" s="358"/>
      <c r="T161" s="358"/>
      <c r="U161" s="358"/>
      <c r="V161" s="358"/>
      <c r="W161" s="358"/>
      <c r="X161" s="358"/>
      <c r="Y161" s="358"/>
      <c r="Z161" s="358"/>
    </row>
    <row r="162" spans="1:26" ht="15.75" customHeight="1" thickBot="1">
      <c r="A162" s="356"/>
      <c r="B162" s="356"/>
      <c r="C162" s="356"/>
      <c r="D162" s="356"/>
      <c r="E162" s="356"/>
      <c r="F162" s="356"/>
      <c r="G162" s="358"/>
      <c r="H162" s="358"/>
      <c r="I162" s="358"/>
      <c r="J162" s="358"/>
      <c r="K162" s="358"/>
      <c r="L162" s="358"/>
      <c r="M162" s="358"/>
      <c r="N162" s="358"/>
      <c r="O162" s="358"/>
      <c r="P162" s="358"/>
      <c r="Q162" s="358"/>
      <c r="R162" s="358"/>
      <c r="S162" s="358"/>
      <c r="T162" s="358"/>
      <c r="U162" s="358"/>
      <c r="V162" s="358"/>
      <c r="W162" s="358"/>
      <c r="X162" s="358"/>
      <c r="Y162" s="358"/>
      <c r="Z162" s="358"/>
    </row>
    <row r="163" spans="1:26" ht="15.75" customHeight="1" thickBot="1">
      <c r="A163" s="356"/>
      <c r="B163" s="356"/>
      <c r="C163" s="356"/>
      <c r="D163" s="356"/>
      <c r="E163" s="356"/>
      <c r="F163" s="356"/>
      <c r="G163" s="358"/>
      <c r="H163" s="358"/>
      <c r="I163" s="358"/>
      <c r="J163" s="358"/>
      <c r="K163" s="358"/>
      <c r="L163" s="358"/>
      <c r="M163" s="358"/>
      <c r="N163" s="358"/>
      <c r="O163" s="358"/>
      <c r="P163" s="358"/>
      <c r="Q163" s="358"/>
      <c r="R163" s="358"/>
      <c r="S163" s="358"/>
      <c r="T163" s="358"/>
      <c r="U163" s="358"/>
      <c r="V163" s="358"/>
      <c r="W163" s="358"/>
      <c r="X163" s="358"/>
      <c r="Y163" s="358"/>
      <c r="Z163" s="358"/>
    </row>
    <row r="164" spans="1:26" ht="15.75" customHeight="1" thickBot="1">
      <c r="A164" s="356"/>
      <c r="B164" s="356"/>
      <c r="C164" s="356"/>
      <c r="D164" s="356"/>
      <c r="E164" s="356"/>
      <c r="F164" s="356"/>
      <c r="G164" s="358"/>
      <c r="H164" s="358"/>
      <c r="I164" s="358"/>
      <c r="J164" s="358"/>
      <c r="K164" s="358"/>
      <c r="L164" s="358"/>
      <c r="M164" s="358"/>
      <c r="N164" s="358"/>
      <c r="O164" s="358"/>
      <c r="P164" s="358"/>
      <c r="Q164" s="358"/>
      <c r="R164" s="358"/>
      <c r="S164" s="358"/>
      <c r="T164" s="358"/>
      <c r="U164" s="358"/>
      <c r="V164" s="358"/>
      <c r="W164" s="358"/>
      <c r="X164" s="358"/>
      <c r="Y164" s="358"/>
      <c r="Z164" s="358"/>
    </row>
    <row r="165" spans="1:26" ht="15.75" customHeight="1" thickBot="1">
      <c r="A165" s="356"/>
      <c r="B165" s="356"/>
      <c r="C165" s="356"/>
      <c r="D165" s="356"/>
      <c r="E165" s="356"/>
      <c r="F165" s="356"/>
      <c r="G165" s="358"/>
      <c r="H165" s="358"/>
      <c r="I165" s="358"/>
      <c r="J165" s="358"/>
      <c r="K165" s="358"/>
      <c r="L165" s="358"/>
      <c r="M165" s="358"/>
      <c r="N165" s="358"/>
      <c r="O165" s="358"/>
      <c r="P165" s="358"/>
      <c r="Q165" s="358"/>
      <c r="R165" s="358"/>
      <c r="S165" s="358"/>
      <c r="T165" s="358"/>
      <c r="U165" s="358"/>
      <c r="V165" s="358"/>
      <c r="W165" s="358"/>
      <c r="X165" s="358"/>
      <c r="Y165" s="358"/>
      <c r="Z165" s="358"/>
    </row>
    <row r="166" spans="1:26" ht="15.75" customHeight="1" thickBot="1">
      <c r="A166" s="356"/>
      <c r="B166" s="356"/>
      <c r="C166" s="356"/>
      <c r="D166" s="356"/>
      <c r="E166" s="356"/>
      <c r="F166" s="356"/>
      <c r="G166" s="358"/>
      <c r="H166" s="358"/>
      <c r="I166" s="358"/>
      <c r="J166" s="358"/>
      <c r="K166" s="358"/>
      <c r="L166" s="358"/>
      <c r="M166" s="358"/>
      <c r="N166" s="358"/>
      <c r="O166" s="358"/>
      <c r="P166" s="358"/>
      <c r="Q166" s="358"/>
      <c r="R166" s="358"/>
      <c r="S166" s="358"/>
      <c r="T166" s="358"/>
      <c r="U166" s="358"/>
      <c r="V166" s="358"/>
      <c r="W166" s="358"/>
      <c r="X166" s="358"/>
      <c r="Y166" s="358"/>
      <c r="Z166" s="358"/>
    </row>
    <row r="167" spans="1:26" ht="15.75" customHeight="1" thickBot="1">
      <c r="A167" s="356"/>
      <c r="B167" s="356"/>
      <c r="C167" s="356"/>
      <c r="D167" s="356"/>
      <c r="E167" s="356"/>
      <c r="F167" s="356"/>
      <c r="G167" s="358"/>
      <c r="H167" s="358"/>
      <c r="I167" s="358"/>
      <c r="J167" s="358"/>
      <c r="K167" s="358"/>
      <c r="L167" s="358"/>
      <c r="M167" s="358"/>
      <c r="N167" s="358"/>
      <c r="O167" s="358"/>
      <c r="P167" s="358"/>
      <c r="Q167" s="358"/>
      <c r="R167" s="358"/>
      <c r="S167" s="358"/>
      <c r="T167" s="358"/>
      <c r="U167" s="358"/>
      <c r="V167" s="358"/>
      <c r="W167" s="358"/>
      <c r="X167" s="358"/>
      <c r="Y167" s="358"/>
      <c r="Z167" s="358"/>
    </row>
    <row r="168" spans="1:26" ht="15.75" customHeight="1" thickBot="1">
      <c r="A168" s="356"/>
      <c r="B168" s="356"/>
      <c r="C168" s="356"/>
      <c r="D168" s="356"/>
      <c r="E168" s="356"/>
      <c r="F168" s="356"/>
      <c r="G168" s="358"/>
      <c r="H168" s="358"/>
      <c r="I168" s="358"/>
      <c r="J168" s="358"/>
      <c r="K168" s="358"/>
      <c r="L168" s="358"/>
      <c r="M168" s="358"/>
      <c r="N168" s="358"/>
      <c r="O168" s="358"/>
      <c r="P168" s="358"/>
      <c r="Q168" s="358"/>
      <c r="R168" s="358"/>
      <c r="S168" s="358"/>
      <c r="T168" s="358"/>
      <c r="U168" s="358"/>
      <c r="V168" s="358"/>
      <c r="W168" s="358"/>
      <c r="X168" s="358"/>
      <c r="Y168" s="358"/>
      <c r="Z168" s="358"/>
    </row>
    <row r="169" spans="1:26" ht="15.75" customHeight="1" thickBot="1">
      <c r="A169" s="356"/>
      <c r="B169" s="356"/>
      <c r="C169" s="356"/>
      <c r="D169" s="356"/>
      <c r="E169" s="356"/>
      <c r="F169" s="356"/>
      <c r="G169" s="358"/>
      <c r="H169" s="358"/>
      <c r="I169" s="358"/>
      <c r="J169" s="358"/>
      <c r="K169" s="358"/>
      <c r="L169" s="358"/>
      <c r="M169" s="358"/>
      <c r="N169" s="358"/>
      <c r="O169" s="358"/>
      <c r="P169" s="358"/>
      <c r="Q169" s="358"/>
      <c r="R169" s="358"/>
      <c r="S169" s="358"/>
      <c r="T169" s="358"/>
      <c r="U169" s="358"/>
      <c r="V169" s="358"/>
      <c r="W169" s="358"/>
      <c r="X169" s="358"/>
      <c r="Y169" s="358"/>
      <c r="Z169" s="358"/>
    </row>
    <row r="170" spans="1:26" ht="15.75" customHeight="1" thickBot="1">
      <c r="A170" s="356"/>
      <c r="B170" s="356"/>
      <c r="C170" s="356"/>
      <c r="D170" s="356"/>
      <c r="E170" s="356"/>
      <c r="F170" s="356"/>
      <c r="G170" s="358"/>
      <c r="H170" s="358"/>
      <c r="I170" s="358"/>
      <c r="J170" s="358"/>
      <c r="K170" s="358"/>
      <c r="L170" s="358"/>
      <c r="M170" s="358"/>
      <c r="N170" s="358"/>
      <c r="O170" s="358"/>
      <c r="P170" s="358"/>
      <c r="Q170" s="358"/>
      <c r="R170" s="358"/>
      <c r="S170" s="358"/>
      <c r="T170" s="358"/>
      <c r="U170" s="358"/>
      <c r="V170" s="358"/>
      <c r="W170" s="358"/>
      <c r="X170" s="358"/>
      <c r="Y170" s="358"/>
      <c r="Z170" s="358"/>
    </row>
    <row r="171" spans="1:26" ht="15.75" customHeight="1" thickBot="1">
      <c r="A171" s="356"/>
      <c r="B171" s="356"/>
      <c r="C171" s="356"/>
      <c r="D171" s="356"/>
      <c r="E171" s="356"/>
      <c r="F171" s="356"/>
      <c r="G171" s="358"/>
      <c r="H171" s="358"/>
      <c r="I171" s="358"/>
      <c r="J171" s="358"/>
      <c r="K171" s="358"/>
      <c r="L171" s="358"/>
      <c r="M171" s="358"/>
      <c r="N171" s="358"/>
      <c r="O171" s="358"/>
      <c r="P171" s="358"/>
      <c r="Q171" s="358"/>
      <c r="R171" s="358"/>
      <c r="S171" s="358"/>
      <c r="T171" s="358"/>
      <c r="U171" s="358"/>
      <c r="V171" s="358"/>
      <c r="W171" s="358"/>
      <c r="X171" s="358"/>
      <c r="Y171" s="358"/>
      <c r="Z171" s="358"/>
    </row>
    <row r="172" spans="1:26" ht="15.75" customHeight="1" thickBot="1">
      <c r="A172" s="356"/>
      <c r="B172" s="356"/>
      <c r="C172" s="356"/>
      <c r="D172" s="356"/>
      <c r="E172" s="356"/>
      <c r="F172" s="356"/>
      <c r="G172" s="358"/>
      <c r="H172" s="358"/>
      <c r="I172" s="358"/>
      <c r="J172" s="358"/>
      <c r="K172" s="358"/>
      <c r="L172" s="358"/>
      <c r="M172" s="358"/>
      <c r="N172" s="358"/>
      <c r="O172" s="358"/>
      <c r="P172" s="358"/>
      <c r="Q172" s="358"/>
      <c r="R172" s="358"/>
      <c r="S172" s="358"/>
      <c r="T172" s="358"/>
      <c r="U172" s="358"/>
      <c r="V172" s="358"/>
      <c r="W172" s="358"/>
      <c r="X172" s="358"/>
      <c r="Y172" s="358"/>
      <c r="Z172" s="358"/>
    </row>
    <row r="173" spans="1:26" ht="15.75" customHeight="1" thickBot="1">
      <c r="A173" s="356"/>
      <c r="B173" s="356"/>
      <c r="C173" s="356"/>
      <c r="D173" s="356"/>
      <c r="E173" s="356"/>
      <c r="F173" s="356"/>
      <c r="G173" s="358"/>
      <c r="H173" s="358"/>
      <c r="I173" s="358"/>
      <c r="J173" s="358"/>
      <c r="K173" s="358"/>
      <c r="L173" s="358"/>
      <c r="M173" s="358"/>
      <c r="N173" s="358"/>
      <c r="O173" s="358"/>
      <c r="P173" s="358"/>
      <c r="Q173" s="358"/>
      <c r="R173" s="358"/>
      <c r="S173" s="358"/>
      <c r="T173" s="358"/>
      <c r="U173" s="358"/>
      <c r="V173" s="358"/>
      <c r="W173" s="358"/>
      <c r="X173" s="358"/>
      <c r="Y173" s="358"/>
      <c r="Z173" s="358"/>
    </row>
    <row r="174" spans="1:26" ht="15.75" customHeight="1" thickBot="1">
      <c r="A174" s="356"/>
      <c r="B174" s="356"/>
      <c r="C174" s="356"/>
      <c r="D174" s="356"/>
      <c r="E174" s="356"/>
      <c r="F174" s="356"/>
      <c r="G174" s="358"/>
      <c r="H174" s="358"/>
      <c r="I174" s="358"/>
      <c r="J174" s="358"/>
      <c r="K174" s="358"/>
      <c r="L174" s="358"/>
      <c r="M174" s="358"/>
      <c r="N174" s="358"/>
      <c r="O174" s="358"/>
      <c r="P174" s="358"/>
      <c r="Q174" s="358"/>
      <c r="R174" s="358"/>
      <c r="S174" s="358"/>
      <c r="T174" s="358"/>
      <c r="U174" s="358"/>
      <c r="V174" s="358"/>
      <c r="W174" s="358"/>
      <c r="X174" s="358"/>
      <c r="Y174" s="358"/>
      <c r="Z174" s="358"/>
    </row>
    <row r="175" spans="1:26" ht="15.75" customHeight="1" thickBot="1">
      <c r="A175" s="356"/>
      <c r="B175" s="356"/>
      <c r="C175" s="356"/>
      <c r="D175" s="356"/>
      <c r="E175" s="356"/>
      <c r="F175" s="356"/>
      <c r="G175" s="358"/>
      <c r="H175" s="358"/>
      <c r="I175" s="358"/>
      <c r="J175" s="358"/>
      <c r="K175" s="358"/>
      <c r="L175" s="358"/>
      <c r="M175" s="358"/>
      <c r="N175" s="358"/>
      <c r="O175" s="358"/>
      <c r="P175" s="358"/>
      <c r="Q175" s="358"/>
      <c r="R175" s="358"/>
      <c r="S175" s="358"/>
      <c r="T175" s="358"/>
      <c r="U175" s="358"/>
      <c r="V175" s="358"/>
      <c r="W175" s="358"/>
      <c r="X175" s="358"/>
      <c r="Y175" s="358"/>
      <c r="Z175" s="358"/>
    </row>
    <row r="176" spans="1:26" ht="15.75" customHeight="1" thickBot="1">
      <c r="A176" s="356"/>
      <c r="B176" s="356"/>
      <c r="C176" s="356"/>
      <c r="D176" s="356"/>
      <c r="E176" s="356"/>
      <c r="F176" s="356"/>
      <c r="G176" s="358"/>
      <c r="H176" s="358"/>
      <c r="I176" s="358"/>
      <c r="J176" s="358"/>
      <c r="K176" s="358"/>
      <c r="L176" s="358"/>
      <c r="M176" s="358"/>
      <c r="N176" s="358"/>
      <c r="O176" s="358"/>
      <c r="P176" s="358"/>
      <c r="Q176" s="358"/>
      <c r="R176" s="358"/>
      <c r="S176" s="358"/>
      <c r="T176" s="358"/>
      <c r="U176" s="358"/>
      <c r="V176" s="358"/>
      <c r="W176" s="358"/>
      <c r="X176" s="358"/>
      <c r="Y176" s="358"/>
      <c r="Z176" s="358"/>
    </row>
    <row r="177" spans="1:26" ht="15.75" customHeight="1" thickBot="1">
      <c r="A177" s="356"/>
      <c r="B177" s="356"/>
      <c r="C177" s="356"/>
      <c r="D177" s="356"/>
      <c r="E177" s="356"/>
      <c r="F177" s="356"/>
      <c r="G177" s="358"/>
      <c r="H177" s="358"/>
      <c r="I177" s="358"/>
      <c r="J177" s="358"/>
      <c r="K177" s="358"/>
      <c r="L177" s="358"/>
      <c r="M177" s="358"/>
      <c r="N177" s="358"/>
      <c r="O177" s="358"/>
      <c r="P177" s="358"/>
      <c r="Q177" s="358"/>
      <c r="R177" s="358"/>
      <c r="S177" s="358"/>
      <c r="T177" s="358"/>
      <c r="U177" s="358"/>
      <c r="V177" s="358"/>
      <c r="W177" s="358"/>
      <c r="X177" s="358"/>
      <c r="Y177" s="358"/>
      <c r="Z177" s="358"/>
    </row>
    <row r="178" spans="1:26" ht="15.75" customHeight="1" thickBot="1">
      <c r="A178" s="356"/>
      <c r="B178" s="356"/>
      <c r="C178" s="356"/>
      <c r="D178" s="356"/>
      <c r="E178" s="356"/>
      <c r="F178" s="356"/>
      <c r="G178" s="358"/>
      <c r="H178" s="358"/>
      <c r="I178" s="358"/>
      <c r="J178" s="358"/>
      <c r="K178" s="358"/>
      <c r="L178" s="358"/>
      <c r="M178" s="358"/>
      <c r="N178" s="358"/>
      <c r="O178" s="358"/>
      <c r="P178" s="358"/>
      <c r="Q178" s="358"/>
      <c r="R178" s="358"/>
      <c r="S178" s="358"/>
      <c r="T178" s="358"/>
      <c r="U178" s="358"/>
      <c r="V178" s="358"/>
      <c r="W178" s="358"/>
      <c r="X178" s="358"/>
      <c r="Y178" s="358"/>
      <c r="Z178" s="358"/>
    </row>
    <row r="179" spans="1:26" ht="15.75" customHeight="1" thickBot="1">
      <c r="A179" s="356"/>
      <c r="B179" s="356"/>
      <c r="C179" s="356"/>
      <c r="D179" s="356"/>
      <c r="E179" s="356"/>
      <c r="F179" s="356"/>
      <c r="G179" s="358"/>
      <c r="H179" s="358"/>
      <c r="I179" s="358"/>
      <c r="J179" s="358"/>
      <c r="K179" s="358"/>
      <c r="L179" s="358"/>
      <c r="M179" s="358"/>
      <c r="N179" s="358"/>
      <c r="O179" s="358"/>
      <c r="P179" s="358"/>
      <c r="Q179" s="358"/>
      <c r="R179" s="358"/>
      <c r="S179" s="358"/>
      <c r="T179" s="358"/>
      <c r="U179" s="358"/>
      <c r="V179" s="358"/>
      <c r="W179" s="358"/>
      <c r="X179" s="358"/>
      <c r="Y179" s="358"/>
      <c r="Z179" s="358"/>
    </row>
    <row r="180" spans="1:26" ht="15.75" customHeight="1" thickBot="1">
      <c r="A180" s="356"/>
      <c r="B180" s="356"/>
      <c r="C180" s="356"/>
      <c r="D180" s="356"/>
      <c r="E180" s="356"/>
      <c r="F180" s="356"/>
      <c r="G180" s="358"/>
      <c r="H180" s="358"/>
      <c r="I180" s="358"/>
      <c r="J180" s="358"/>
      <c r="K180" s="358"/>
      <c r="L180" s="358"/>
      <c r="M180" s="358"/>
      <c r="N180" s="358"/>
      <c r="O180" s="358"/>
      <c r="P180" s="358"/>
      <c r="Q180" s="358"/>
      <c r="R180" s="358"/>
      <c r="S180" s="358"/>
      <c r="T180" s="358"/>
      <c r="U180" s="358"/>
      <c r="V180" s="358"/>
      <c r="W180" s="358"/>
      <c r="X180" s="358"/>
      <c r="Y180" s="358"/>
      <c r="Z180" s="358"/>
    </row>
    <row r="181" spans="1:26" ht="15.75" customHeight="1" thickBot="1">
      <c r="A181" s="356"/>
      <c r="B181" s="356"/>
      <c r="C181" s="356"/>
      <c r="D181" s="356"/>
      <c r="E181" s="356"/>
      <c r="F181" s="356"/>
      <c r="G181" s="358"/>
      <c r="H181" s="358"/>
      <c r="I181" s="358"/>
      <c r="J181" s="358"/>
      <c r="K181" s="358"/>
      <c r="L181" s="358"/>
      <c r="M181" s="358"/>
      <c r="N181" s="358"/>
      <c r="O181" s="358"/>
      <c r="P181" s="358"/>
      <c r="Q181" s="358"/>
      <c r="R181" s="358"/>
      <c r="S181" s="358"/>
      <c r="T181" s="358"/>
      <c r="U181" s="358"/>
      <c r="V181" s="358"/>
      <c r="W181" s="358"/>
      <c r="X181" s="358"/>
      <c r="Y181" s="358"/>
      <c r="Z181" s="358"/>
    </row>
    <row r="182" spans="1:26" ht="15.75" customHeight="1" thickBot="1">
      <c r="A182" s="356"/>
      <c r="B182" s="356"/>
      <c r="C182" s="356"/>
      <c r="D182" s="356"/>
      <c r="E182" s="356"/>
      <c r="F182" s="356"/>
      <c r="G182" s="358"/>
      <c r="H182" s="358"/>
      <c r="I182" s="358"/>
      <c r="J182" s="358"/>
      <c r="K182" s="358"/>
      <c r="L182" s="358"/>
      <c r="M182" s="358"/>
      <c r="N182" s="358"/>
      <c r="O182" s="358"/>
      <c r="P182" s="358"/>
      <c r="Q182" s="358"/>
      <c r="R182" s="358"/>
      <c r="S182" s="358"/>
      <c r="T182" s="358"/>
      <c r="U182" s="358"/>
      <c r="V182" s="358"/>
      <c r="W182" s="358"/>
      <c r="X182" s="358"/>
      <c r="Y182" s="358"/>
      <c r="Z182" s="358"/>
    </row>
    <row r="183" spans="1:26" ht="15.75" customHeight="1" thickBot="1">
      <c r="A183" s="356"/>
      <c r="B183" s="356"/>
      <c r="C183" s="356"/>
      <c r="D183" s="356"/>
      <c r="E183" s="356"/>
      <c r="F183" s="356"/>
      <c r="G183" s="358"/>
      <c r="H183" s="358"/>
      <c r="I183" s="358"/>
      <c r="J183" s="358"/>
      <c r="K183" s="358"/>
      <c r="L183" s="358"/>
      <c r="M183" s="358"/>
      <c r="N183" s="358"/>
      <c r="O183" s="358"/>
      <c r="P183" s="358"/>
      <c r="Q183" s="358"/>
      <c r="R183" s="358"/>
      <c r="S183" s="358"/>
      <c r="T183" s="358"/>
      <c r="U183" s="358"/>
      <c r="V183" s="358"/>
      <c r="W183" s="358"/>
      <c r="X183" s="358"/>
      <c r="Y183" s="358"/>
      <c r="Z183" s="358"/>
    </row>
    <row r="184" spans="1:26" ht="15.75" customHeight="1" thickBot="1">
      <c r="A184" s="356"/>
      <c r="B184" s="356"/>
      <c r="C184" s="356"/>
      <c r="D184" s="356"/>
      <c r="E184" s="356"/>
      <c r="F184" s="356"/>
      <c r="G184" s="358"/>
      <c r="H184" s="358"/>
      <c r="I184" s="358"/>
      <c r="J184" s="358"/>
      <c r="K184" s="358"/>
      <c r="L184" s="358"/>
      <c r="M184" s="358"/>
      <c r="N184" s="358"/>
      <c r="O184" s="358"/>
      <c r="P184" s="358"/>
      <c r="Q184" s="358"/>
      <c r="R184" s="358"/>
      <c r="S184" s="358"/>
      <c r="T184" s="358"/>
      <c r="U184" s="358"/>
      <c r="V184" s="358"/>
      <c r="W184" s="358"/>
      <c r="X184" s="358"/>
      <c r="Y184" s="358"/>
      <c r="Z184" s="358"/>
    </row>
    <row r="185" spans="1:26" ht="15.75" customHeight="1" thickBot="1">
      <c r="A185" s="356"/>
      <c r="B185" s="356"/>
      <c r="C185" s="356"/>
      <c r="D185" s="356"/>
      <c r="E185" s="356"/>
      <c r="F185" s="356"/>
      <c r="G185" s="358"/>
      <c r="H185" s="358"/>
      <c r="I185" s="358"/>
      <c r="J185" s="358"/>
      <c r="K185" s="358"/>
      <c r="L185" s="358"/>
      <c r="M185" s="358"/>
      <c r="N185" s="358"/>
      <c r="O185" s="358"/>
      <c r="P185" s="358"/>
      <c r="Q185" s="358"/>
      <c r="R185" s="358"/>
      <c r="S185" s="358"/>
      <c r="T185" s="358"/>
      <c r="U185" s="358"/>
      <c r="V185" s="358"/>
      <c r="W185" s="358"/>
      <c r="X185" s="358"/>
      <c r="Y185" s="358"/>
      <c r="Z185" s="358"/>
    </row>
    <row r="186" spans="1:26" ht="15.75" customHeight="1" thickBot="1">
      <c r="A186" s="356"/>
      <c r="B186" s="356"/>
      <c r="C186" s="356"/>
      <c r="D186" s="356"/>
      <c r="E186" s="356"/>
      <c r="F186" s="356"/>
      <c r="G186" s="358"/>
      <c r="H186" s="358"/>
      <c r="I186" s="358"/>
      <c r="J186" s="358"/>
      <c r="K186" s="358"/>
      <c r="L186" s="358"/>
      <c r="M186" s="358"/>
      <c r="N186" s="358"/>
      <c r="O186" s="358"/>
      <c r="P186" s="358"/>
      <c r="Q186" s="358"/>
      <c r="R186" s="358"/>
      <c r="S186" s="358"/>
      <c r="T186" s="358"/>
      <c r="U186" s="358"/>
      <c r="V186" s="358"/>
      <c r="W186" s="358"/>
      <c r="X186" s="358"/>
      <c r="Y186" s="358"/>
      <c r="Z186" s="358"/>
    </row>
    <row r="187" spans="1:26" ht="15.75" customHeight="1" thickBot="1">
      <c r="A187" s="356"/>
      <c r="B187" s="356"/>
      <c r="C187" s="356"/>
      <c r="D187" s="356"/>
      <c r="E187" s="356"/>
      <c r="F187" s="356"/>
      <c r="G187" s="358"/>
      <c r="H187" s="358"/>
      <c r="I187" s="358"/>
      <c r="J187" s="358"/>
      <c r="K187" s="358"/>
      <c r="L187" s="358"/>
      <c r="M187" s="358"/>
      <c r="N187" s="358"/>
      <c r="O187" s="358"/>
      <c r="P187" s="358"/>
      <c r="Q187" s="358"/>
      <c r="R187" s="358"/>
      <c r="S187" s="358"/>
      <c r="T187" s="358"/>
      <c r="U187" s="358"/>
      <c r="V187" s="358"/>
      <c r="W187" s="358"/>
      <c r="X187" s="358"/>
      <c r="Y187" s="358"/>
      <c r="Z187" s="358"/>
    </row>
    <row r="188" spans="1:26" ht="15.75" customHeight="1" thickBot="1">
      <c r="A188" s="356"/>
      <c r="B188" s="356"/>
      <c r="C188" s="356"/>
      <c r="D188" s="356"/>
      <c r="E188" s="356"/>
      <c r="F188" s="356"/>
      <c r="G188" s="358"/>
      <c r="H188" s="358"/>
      <c r="I188" s="358"/>
      <c r="J188" s="358"/>
      <c r="K188" s="358"/>
      <c r="L188" s="358"/>
      <c r="M188" s="358"/>
      <c r="N188" s="358"/>
      <c r="O188" s="358"/>
      <c r="P188" s="358"/>
      <c r="Q188" s="358"/>
      <c r="R188" s="358"/>
      <c r="S188" s="358"/>
      <c r="T188" s="358"/>
      <c r="U188" s="358"/>
      <c r="V188" s="358"/>
      <c r="W188" s="358"/>
      <c r="X188" s="358"/>
      <c r="Y188" s="358"/>
      <c r="Z188" s="358"/>
    </row>
    <row r="189" spans="1:26" ht="15.75" customHeight="1" thickBot="1">
      <c r="A189" s="356"/>
      <c r="B189" s="356"/>
      <c r="C189" s="356"/>
      <c r="D189" s="356"/>
      <c r="E189" s="356"/>
      <c r="F189" s="356"/>
      <c r="G189" s="358"/>
      <c r="H189" s="358"/>
      <c r="I189" s="358"/>
      <c r="J189" s="358"/>
      <c r="K189" s="358"/>
      <c r="L189" s="358"/>
      <c r="M189" s="358"/>
      <c r="N189" s="358"/>
      <c r="O189" s="358"/>
      <c r="P189" s="358"/>
      <c r="Q189" s="358"/>
      <c r="R189" s="358"/>
      <c r="S189" s="358"/>
      <c r="T189" s="358"/>
      <c r="U189" s="358"/>
      <c r="V189" s="358"/>
      <c r="W189" s="358"/>
      <c r="X189" s="358"/>
      <c r="Y189" s="358"/>
      <c r="Z189" s="358"/>
    </row>
    <row r="190" spans="1:26" ht="15.75" customHeight="1" thickBot="1">
      <c r="A190" s="356"/>
      <c r="B190" s="356"/>
      <c r="C190" s="356"/>
      <c r="D190" s="356"/>
      <c r="E190" s="356"/>
      <c r="F190" s="356"/>
      <c r="G190" s="358"/>
      <c r="H190" s="358"/>
      <c r="I190" s="358"/>
      <c r="J190" s="358"/>
      <c r="K190" s="358"/>
      <c r="L190" s="358"/>
      <c r="M190" s="358"/>
      <c r="N190" s="358"/>
      <c r="O190" s="358"/>
      <c r="P190" s="358"/>
      <c r="Q190" s="358"/>
      <c r="R190" s="358"/>
      <c r="S190" s="358"/>
      <c r="T190" s="358"/>
      <c r="U190" s="358"/>
      <c r="V190" s="358"/>
      <c r="W190" s="358"/>
      <c r="X190" s="358"/>
      <c r="Y190" s="358"/>
      <c r="Z190" s="358"/>
    </row>
    <row r="191" spans="1:26" ht="15.75" customHeight="1" thickBot="1">
      <c r="A191" s="356"/>
      <c r="B191" s="356"/>
      <c r="C191" s="356"/>
      <c r="D191" s="356"/>
      <c r="E191" s="356"/>
      <c r="F191" s="356"/>
      <c r="G191" s="358"/>
      <c r="H191" s="358"/>
      <c r="I191" s="358"/>
      <c r="J191" s="358"/>
      <c r="K191" s="358"/>
      <c r="L191" s="358"/>
      <c r="M191" s="358"/>
      <c r="N191" s="358"/>
      <c r="O191" s="358"/>
      <c r="P191" s="358"/>
      <c r="Q191" s="358"/>
      <c r="R191" s="358"/>
      <c r="S191" s="358"/>
      <c r="T191" s="358"/>
      <c r="U191" s="358"/>
      <c r="V191" s="358"/>
      <c r="W191" s="358"/>
      <c r="X191" s="358"/>
      <c r="Y191" s="358"/>
      <c r="Z191" s="358"/>
    </row>
    <row r="192" spans="1:26" ht="15.75" customHeight="1" thickBot="1">
      <c r="A192" s="356"/>
      <c r="B192" s="356"/>
      <c r="C192" s="356"/>
      <c r="D192" s="356"/>
      <c r="E192" s="356"/>
      <c r="F192" s="356"/>
      <c r="G192" s="358"/>
      <c r="H192" s="358"/>
      <c r="I192" s="358"/>
      <c r="J192" s="358"/>
      <c r="K192" s="358"/>
      <c r="L192" s="358"/>
      <c r="M192" s="358"/>
      <c r="N192" s="358"/>
      <c r="O192" s="358"/>
      <c r="P192" s="358"/>
      <c r="Q192" s="358"/>
      <c r="R192" s="358"/>
      <c r="S192" s="358"/>
      <c r="T192" s="358"/>
      <c r="U192" s="358"/>
      <c r="V192" s="358"/>
      <c r="W192" s="358"/>
      <c r="X192" s="358"/>
      <c r="Y192" s="358"/>
      <c r="Z192" s="358"/>
    </row>
    <row r="193" spans="1:26" ht="15.75" customHeight="1" thickBot="1">
      <c r="A193" s="356"/>
      <c r="B193" s="356"/>
      <c r="C193" s="356"/>
      <c r="D193" s="356"/>
      <c r="E193" s="356"/>
      <c r="F193" s="356"/>
      <c r="G193" s="358"/>
      <c r="H193" s="358"/>
      <c r="I193" s="358"/>
      <c r="J193" s="358"/>
      <c r="K193" s="358"/>
      <c r="L193" s="358"/>
      <c r="M193" s="358"/>
      <c r="N193" s="358"/>
      <c r="O193" s="358"/>
      <c r="P193" s="358"/>
      <c r="Q193" s="358"/>
      <c r="R193" s="358"/>
      <c r="S193" s="358"/>
      <c r="T193" s="358"/>
      <c r="U193" s="358"/>
      <c r="V193" s="358"/>
      <c r="W193" s="358"/>
      <c r="X193" s="358"/>
      <c r="Y193" s="358"/>
      <c r="Z193" s="358"/>
    </row>
    <row r="194" spans="1:26" ht="15.75" customHeight="1" thickBot="1">
      <c r="A194" s="356"/>
      <c r="B194" s="356"/>
      <c r="C194" s="356"/>
      <c r="D194" s="356"/>
      <c r="E194" s="356"/>
      <c r="F194" s="356"/>
      <c r="G194" s="358"/>
      <c r="H194" s="358"/>
      <c r="I194" s="358"/>
      <c r="J194" s="358"/>
      <c r="K194" s="358"/>
      <c r="L194" s="358"/>
      <c r="M194" s="358"/>
      <c r="N194" s="358"/>
      <c r="O194" s="358"/>
      <c r="P194" s="358"/>
      <c r="Q194" s="358"/>
      <c r="R194" s="358"/>
      <c r="S194" s="358"/>
      <c r="T194" s="358"/>
      <c r="U194" s="358"/>
      <c r="V194" s="358"/>
      <c r="W194" s="358"/>
      <c r="X194" s="358"/>
      <c r="Y194" s="358"/>
      <c r="Z194" s="358"/>
    </row>
    <row r="195" spans="1:26" ht="15.75" customHeight="1" thickBot="1">
      <c r="A195" s="356"/>
      <c r="B195" s="356"/>
      <c r="C195" s="356"/>
      <c r="D195" s="356"/>
      <c r="E195" s="356"/>
      <c r="F195" s="356"/>
      <c r="G195" s="358"/>
      <c r="H195" s="358"/>
      <c r="I195" s="358"/>
      <c r="J195" s="358"/>
      <c r="K195" s="358"/>
      <c r="L195" s="358"/>
      <c r="M195" s="358"/>
      <c r="N195" s="358"/>
      <c r="O195" s="358"/>
      <c r="P195" s="358"/>
      <c r="Q195" s="358"/>
      <c r="R195" s="358"/>
      <c r="S195" s="358"/>
      <c r="T195" s="358"/>
      <c r="U195" s="358"/>
      <c r="V195" s="358"/>
      <c r="W195" s="358"/>
      <c r="X195" s="358"/>
      <c r="Y195" s="358"/>
      <c r="Z195" s="358"/>
    </row>
    <row r="196" spans="1:26" ht="15.75" customHeight="1" thickBot="1">
      <c r="A196" s="356"/>
      <c r="B196" s="356"/>
      <c r="C196" s="356"/>
      <c r="D196" s="356"/>
      <c r="E196" s="356"/>
      <c r="F196" s="356"/>
      <c r="G196" s="358"/>
      <c r="H196" s="358"/>
      <c r="I196" s="358"/>
      <c r="J196" s="358"/>
      <c r="K196" s="358"/>
      <c r="L196" s="358"/>
      <c r="M196" s="358"/>
      <c r="N196" s="358"/>
      <c r="O196" s="358"/>
      <c r="P196" s="358"/>
      <c r="Q196" s="358"/>
      <c r="R196" s="358"/>
      <c r="S196" s="358"/>
      <c r="T196" s="358"/>
      <c r="U196" s="358"/>
      <c r="V196" s="358"/>
      <c r="W196" s="358"/>
      <c r="X196" s="358"/>
      <c r="Y196" s="358"/>
      <c r="Z196" s="358"/>
    </row>
    <row r="197" spans="1:26" ht="15.75" customHeight="1" thickBot="1">
      <c r="A197" s="356"/>
      <c r="B197" s="356"/>
      <c r="C197" s="356"/>
      <c r="D197" s="356"/>
      <c r="E197" s="356"/>
      <c r="F197" s="356"/>
      <c r="G197" s="358"/>
      <c r="H197" s="358"/>
      <c r="I197" s="358"/>
      <c r="J197" s="358"/>
      <c r="K197" s="358"/>
      <c r="L197" s="358"/>
      <c r="M197" s="358"/>
      <c r="N197" s="358"/>
      <c r="O197" s="358"/>
      <c r="P197" s="358"/>
      <c r="Q197" s="358"/>
      <c r="R197" s="358"/>
      <c r="S197" s="358"/>
      <c r="T197" s="358"/>
      <c r="U197" s="358"/>
      <c r="V197" s="358"/>
      <c r="W197" s="358"/>
      <c r="X197" s="358"/>
      <c r="Y197" s="358"/>
      <c r="Z197" s="358"/>
    </row>
    <row r="198" spans="1:26" ht="15.75" customHeight="1" thickBot="1">
      <c r="A198" s="356"/>
      <c r="B198" s="356"/>
      <c r="C198" s="356"/>
      <c r="D198" s="356"/>
      <c r="E198" s="356"/>
      <c r="F198" s="356"/>
      <c r="G198" s="358"/>
      <c r="H198" s="358"/>
      <c r="I198" s="358"/>
      <c r="J198" s="358"/>
      <c r="K198" s="358"/>
      <c r="L198" s="358"/>
      <c r="M198" s="358"/>
      <c r="N198" s="358"/>
      <c r="O198" s="358"/>
      <c r="P198" s="358"/>
      <c r="Q198" s="358"/>
      <c r="R198" s="358"/>
      <c r="S198" s="358"/>
      <c r="T198" s="358"/>
      <c r="U198" s="358"/>
      <c r="V198" s="358"/>
      <c r="W198" s="358"/>
      <c r="X198" s="358"/>
      <c r="Y198" s="358"/>
      <c r="Z198" s="358"/>
    </row>
    <row r="199" spans="1:26" ht="15.75" customHeight="1" thickBot="1">
      <c r="A199" s="356"/>
      <c r="B199" s="356"/>
      <c r="C199" s="356"/>
      <c r="D199" s="356"/>
      <c r="E199" s="356"/>
      <c r="F199" s="356"/>
      <c r="G199" s="358"/>
      <c r="H199" s="358"/>
      <c r="I199" s="358"/>
      <c r="J199" s="358"/>
      <c r="K199" s="358"/>
      <c r="L199" s="358"/>
      <c r="M199" s="358"/>
      <c r="N199" s="358"/>
      <c r="O199" s="358"/>
      <c r="P199" s="358"/>
      <c r="Q199" s="358"/>
      <c r="R199" s="358"/>
      <c r="S199" s="358"/>
      <c r="T199" s="358"/>
      <c r="U199" s="358"/>
      <c r="V199" s="358"/>
      <c r="W199" s="358"/>
      <c r="X199" s="358"/>
      <c r="Y199" s="358"/>
      <c r="Z199" s="358"/>
    </row>
    <row r="200" spans="1:26" ht="15.75" customHeight="1" thickBot="1">
      <c r="A200" s="356"/>
      <c r="B200" s="356"/>
      <c r="C200" s="356"/>
      <c r="D200" s="356"/>
      <c r="E200" s="356"/>
      <c r="F200" s="356"/>
      <c r="G200" s="358"/>
      <c r="H200" s="358"/>
      <c r="I200" s="358"/>
      <c r="J200" s="358"/>
      <c r="K200" s="358"/>
      <c r="L200" s="358"/>
      <c r="M200" s="358"/>
      <c r="N200" s="358"/>
      <c r="O200" s="358"/>
      <c r="P200" s="358"/>
      <c r="Q200" s="358"/>
      <c r="R200" s="358"/>
      <c r="S200" s="358"/>
      <c r="T200" s="358"/>
      <c r="U200" s="358"/>
      <c r="V200" s="358"/>
      <c r="W200" s="358"/>
      <c r="X200" s="358"/>
      <c r="Y200" s="358"/>
      <c r="Z200" s="358"/>
    </row>
    <row r="201" spans="1:26" ht="15.75" customHeight="1" thickBot="1">
      <c r="A201" s="356"/>
      <c r="B201" s="356"/>
      <c r="C201" s="356"/>
      <c r="D201" s="356"/>
      <c r="E201" s="356"/>
      <c r="F201" s="356"/>
      <c r="G201" s="358"/>
      <c r="H201" s="358"/>
      <c r="I201" s="358"/>
      <c r="J201" s="358"/>
      <c r="K201" s="358"/>
      <c r="L201" s="358"/>
      <c r="M201" s="358"/>
      <c r="N201" s="358"/>
      <c r="O201" s="358"/>
      <c r="P201" s="358"/>
      <c r="Q201" s="358"/>
      <c r="R201" s="358"/>
      <c r="S201" s="358"/>
      <c r="T201" s="358"/>
      <c r="U201" s="358"/>
      <c r="V201" s="358"/>
      <c r="W201" s="358"/>
      <c r="X201" s="358"/>
      <c r="Y201" s="358"/>
      <c r="Z201" s="358"/>
    </row>
    <row r="202" spans="1:26" ht="15.75" customHeight="1" thickBot="1">
      <c r="A202" s="356"/>
      <c r="B202" s="356"/>
      <c r="C202" s="356"/>
      <c r="D202" s="356"/>
      <c r="E202" s="356"/>
      <c r="F202" s="356"/>
      <c r="G202" s="358"/>
      <c r="H202" s="358"/>
      <c r="I202" s="358"/>
      <c r="J202" s="358"/>
      <c r="K202" s="358"/>
      <c r="L202" s="358"/>
      <c r="M202" s="358"/>
      <c r="N202" s="358"/>
      <c r="O202" s="358"/>
      <c r="P202" s="358"/>
      <c r="Q202" s="358"/>
      <c r="R202" s="358"/>
      <c r="S202" s="358"/>
      <c r="T202" s="358"/>
      <c r="U202" s="358"/>
      <c r="V202" s="358"/>
      <c r="W202" s="358"/>
      <c r="X202" s="358"/>
      <c r="Y202" s="358"/>
      <c r="Z202" s="358"/>
    </row>
    <row r="203" spans="1:26" ht="15.75" customHeight="1" thickBot="1">
      <c r="A203" s="356"/>
      <c r="B203" s="356"/>
      <c r="C203" s="356"/>
      <c r="D203" s="356"/>
      <c r="E203" s="356"/>
      <c r="F203" s="356"/>
      <c r="G203" s="358"/>
      <c r="H203" s="358"/>
      <c r="I203" s="358"/>
      <c r="J203" s="358"/>
      <c r="K203" s="358"/>
      <c r="L203" s="358"/>
      <c r="M203" s="358"/>
      <c r="N203" s="358"/>
      <c r="O203" s="358"/>
      <c r="P203" s="358"/>
      <c r="Q203" s="358"/>
      <c r="R203" s="358"/>
      <c r="S203" s="358"/>
      <c r="T203" s="358"/>
      <c r="U203" s="358"/>
      <c r="V203" s="358"/>
      <c r="W203" s="358"/>
      <c r="X203" s="358"/>
      <c r="Y203" s="358"/>
      <c r="Z203" s="358"/>
    </row>
    <row r="204" spans="1:26" ht="15.75" customHeight="1" thickBot="1">
      <c r="A204" s="356"/>
      <c r="B204" s="356"/>
      <c r="C204" s="356"/>
      <c r="D204" s="356"/>
      <c r="E204" s="356"/>
      <c r="F204" s="356"/>
      <c r="G204" s="358"/>
      <c r="H204" s="358"/>
      <c r="I204" s="358"/>
      <c r="J204" s="358"/>
      <c r="K204" s="358"/>
      <c r="L204" s="358"/>
      <c r="M204" s="358"/>
      <c r="N204" s="358"/>
      <c r="O204" s="358"/>
      <c r="P204" s="358"/>
      <c r="Q204" s="358"/>
      <c r="R204" s="358"/>
      <c r="S204" s="358"/>
      <c r="T204" s="358"/>
      <c r="U204" s="358"/>
      <c r="V204" s="358"/>
      <c r="W204" s="358"/>
      <c r="X204" s="358"/>
      <c r="Y204" s="358"/>
      <c r="Z204" s="358"/>
    </row>
    <row r="205" spans="1:26" ht="15.75" customHeight="1" thickBot="1">
      <c r="A205" s="356"/>
      <c r="B205" s="356"/>
      <c r="C205" s="356"/>
      <c r="D205" s="356"/>
      <c r="E205" s="356"/>
      <c r="F205" s="356"/>
      <c r="G205" s="358"/>
      <c r="H205" s="358"/>
      <c r="I205" s="358"/>
      <c r="J205" s="358"/>
      <c r="K205" s="358"/>
      <c r="L205" s="358"/>
      <c r="M205" s="358"/>
      <c r="N205" s="358"/>
      <c r="O205" s="358"/>
      <c r="P205" s="358"/>
      <c r="Q205" s="358"/>
      <c r="R205" s="358"/>
      <c r="S205" s="358"/>
      <c r="T205" s="358"/>
      <c r="U205" s="358"/>
      <c r="V205" s="358"/>
      <c r="W205" s="358"/>
      <c r="X205" s="358"/>
      <c r="Y205" s="358"/>
      <c r="Z205" s="358"/>
    </row>
    <row r="206" spans="1:26" ht="15.75" customHeight="1" thickBot="1">
      <c r="A206" s="356"/>
      <c r="B206" s="356"/>
      <c r="C206" s="356"/>
      <c r="D206" s="356"/>
      <c r="E206" s="356"/>
      <c r="F206" s="356"/>
      <c r="G206" s="358"/>
      <c r="H206" s="358"/>
      <c r="I206" s="358"/>
      <c r="J206" s="358"/>
      <c r="K206" s="358"/>
      <c r="L206" s="358"/>
      <c r="M206" s="358"/>
      <c r="N206" s="358"/>
      <c r="O206" s="358"/>
      <c r="P206" s="358"/>
      <c r="Q206" s="358"/>
      <c r="R206" s="358"/>
      <c r="S206" s="358"/>
      <c r="T206" s="358"/>
      <c r="U206" s="358"/>
      <c r="V206" s="358"/>
      <c r="W206" s="358"/>
      <c r="X206" s="358"/>
      <c r="Y206" s="358"/>
      <c r="Z206" s="358"/>
    </row>
    <row r="207" spans="1:26" ht="15.75" customHeight="1" thickBot="1">
      <c r="A207" s="356"/>
      <c r="B207" s="356"/>
      <c r="C207" s="356"/>
      <c r="D207" s="356"/>
      <c r="E207" s="356"/>
      <c r="F207" s="356"/>
      <c r="G207" s="358"/>
      <c r="H207" s="358"/>
      <c r="I207" s="358"/>
      <c r="J207" s="358"/>
      <c r="K207" s="358"/>
      <c r="L207" s="358"/>
      <c r="M207" s="358"/>
      <c r="N207" s="358"/>
      <c r="O207" s="358"/>
      <c r="P207" s="358"/>
      <c r="Q207" s="358"/>
      <c r="R207" s="358"/>
      <c r="S207" s="358"/>
      <c r="T207" s="358"/>
      <c r="U207" s="358"/>
      <c r="V207" s="358"/>
      <c r="W207" s="358"/>
      <c r="X207" s="358"/>
      <c r="Y207" s="358"/>
      <c r="Z207" s="358"/>
    </row>
    <row r="208" spans="1:26" ht="15.75" customHeight="1" thickBot="1">
      <c r="A208" s="356"/>
      <c r="B208" s="356"/>
      <c r="C208" s="356"/>
      <c r="D208" s="356"/>
      <c r="E208" s="356"/>
      <c r="F208" s="356"/>
      <c r="G208" s="358"/>
      <c r="H208" s="358"/>
      <c r="I208" s="358"/>
      <c r="J208" s="358"/>
      <c r="K208" s="358"/>
      <c r="L208" s="358"/>
      <c r="M208" s="358"/>
      <c r="N208" s="358"/>
      <c r="O208" s="358"/>
      <c r="P208" s="358"/>
      <c r="Q208" s="358"/>
      <c r="R208" s="358"/>
      <c r="S208" s="358"/>
      <c r="T208" s="358"/>
      <c r="U208" s="358"/>
      <c r="V208" s="358"/>
      <c r="W208" s="358"/>
      <c r="X208" s="358"/>
      <c r="Y208" s="358"/>
      <c r="Z208" s="358"/>
    </row>
    <row r="209" spans="1:26" ht="15.75" customHeight="1" thickBot="1">
      <c r="A209" s="356"/>
      <c r="B209" s="356"/>
      <c r="C209" s="356"/>
      <c r="D209" s="356"/>
      <c r="E209" s="356"/>
      <c r="F209" s="356"/>
      <c r="G209" s="358"/>
      <c r="H209" s="358"/>
      <c r="I209" s="358"/>
      <c r="J209" s="358"/>
      <c r="K209" s="358"/>
      <c r="L209" s="358"/>
      <c r="M209" s="358"/>
      <c r="N209" s="358"/>
      <c r="O209" s="358"/>
      <c r="P209" s="358"/>
      <c r="Q209" s="358"/>
      <c r="R209" s="358"/>
      <c r="S209" s="358"/>
      <c r="T209" s="358"/>
      <c r="U209" s="358"/>
      <c r="V209" s="358"/>
      <c r="W209" s="358"/>
      <c r="X209" s="358"/>
      <c r="Y209" s="358"/>
      <c r="Z209" s="358"/>
    </row>
    <row r="210" spans="1:26" ht="15.75" customHeight="1" thickBot="1">
      <c r="A210" s="356"/>
      <c r="B210" s="356"/>
      <c r="C210" s="356"/>
      <c r="D210" s="356"/>
      <c r="E210" s="356"/>
      <c r="F210" s="356"/>
      <c r="G210" s="358"/>
      <c r="H210" s="358"/>
      <c r="I210" s="358"/>
      <c r="J210" s="358"/>
      <c r="K210" s="358"/>
      <c r="L210" s="358"/>
      <c r="M210" s="358"/>
      <c r="N210" s="358"/>
      <c r="O210" s="358"/>
      <c r="P210" s="358"/>
      <c r="Q210" s="358"/>
      <c r="R210" s="358"/>
      <c r="S210" s="358"/>
      <c r="T210" s="358"/>
      <c r="U210" s="358"/>
      <c r="V210" s="358"/>
      <c r="W210" s="358"/>
      <c r="X210" s="358"/>
      <c r="Y210" s="358"/>
      <c r="Z210" s="358"/>
    </row>
    <row r="211" spans="1:26" ht="15.75" customHeight="1" thickBot="1">
      <c r="A211" s="356"/>
      <c r="B211" s="356"/>
      <c r="C211" s="356"/>
      <c r="D211" s="356"/>
      <c r="E211" s="356"/>
      <c r="F211" s="356"/>
      <c r="G211" s="358"/>
      <c r="H211" s="358"/>
      <c r="I211" s="358"/>
      <c r="J211" s="358"/>
      <c r="K211" s="358"/>
      <c r="L211" s="358"/>
      <c r="M211" s="358"/>
      <c r="N211" s="358"/>
      <c r="O211" s="358"/>
      <c r="P211" s="358"/>
      <c r="Q211" s="358"/>
      <c r="R211" s="358"/>
      <c r="S211" s="358"/>
      <c r="T211" s="358"/>
      <c r="U211" s="358"/>
      <c r="V211" s="358"/>
      <c r="W211" s="358"/>
      <c r="X211" s="358"/>
      <c r="Y211" s="358"/>
      <c r="Z211" s="358"/>
    </row>
    <row r="212" spans="1:26" ht="15.75" customHeight="1" thickBot="1">
      <c r="A212" s="356"/>
      <c r="B212" s="356"/>
      <c r="C212" s="356"/>
      <c r="D212" s="356"/>
      <c r="E212" s="356"/>
      <c r="F212" s="356"/>
      <c r="G212" s="358"/>
      <c r="H212" s="358"/>
      <c r="I212" s="358"/>
      <c r="J212" s="358"/>
      <c r="K212" s="358"/>
      <c r="L212" s="358"/>
      <c r="M212" s="358"/>
      <c r="N212" s="358"/>
      <c r="O212" s="358"/>
      <c r="P212" s="358"/>
      <c r="Q212" s="358"/>
      <c r="R212" s="358"/>
      <c r="S212" s="358"/>
      <c r="T212" s="358"/>
      <c r="U212" s="358"/>
      <c r="V212" s="358"/>
      <c r="W212" s="358"/>
      <c r="X212" s="358"/>
      <c r="Y212" s="358"/>
      <c r="Z212" s="358"/>
    </row>
    <row r="213" spans="1:26" ht="15.75" customHeight="1" thickBot="1">
      <c r="A213" s="356"/>
      <c r="B213" s="356"/>
      <c r="C213" s="356"/>
      <c r="D213" s="356"/>
      <c r="E213" s="356"/>
      <c r="F213" s="356"/>
      <c r="G213" s="358"/>
      <c r="H213" s="358"/>
      <c r="I213" s="358"/>
      <c r="J213" s="358"/>
      <c r="K213" s="358"/>
      <c r="L213" s="358"/>
      <c r="M213" s="358"/>
      <c r="N213" s="358"/>
      <c r="O213" s="358"/>
      <c r="P213" s="358"/>
      <c r="Q213" s="358"/>
      <c r="R213" s="358"/>
      <c r="S213" s="358"/>
      <c r="T213" s="358"/>
      <c r="U213" s="358"/>
      <c r="V213" s="358"/>
      <c r="W213" s="358"/>
      <c r="X213" s="358"/>
      <c r="Y213" s="358"/>
      <c r="Z213" s="358"/>
    </row>
    <row r="214" spans="1:26" ht="15.75" customHeight="1" thickBot="1">
      <c r="A214" s="356"/>
      <c r="B214" s="356"/>
      <c r="C214" s="356"/>
      <c r="D214" s="356"/>
      <c r="E214" s="356"/>
      <c r="F214" s="356"/>
      <c r="G214" s="358"/>
      <c r="H214" s="358"/>
      <c r="I214" s="358"/>
      <c r="J214" s="358"/>
      <c r="K214" s="358"/>
      <c r="L214" s="358"/>
      <c r="M214" s="358"/>
      <c r="N214" s="358"/>
      <c r="O214" s="358"/>
      <c r="P214" s="358"/>
      <c r="Q214" s="358"/>
      <c r="R214" s="358"/>
      <c r="S214" s="358"/>
      <c r="T214" s="358"/>
      <c r="U214" s="358"/>
      <c r="V214" s="358"/>
      <c r="W214" s="358"/>
      <c r="X214" s="358"/>
      <c r="Y214" s="358"/>
      <c r="Z214" s="358"/>
    </row>
    <row r="215" spans="1:26" ht="15.75" customHeight="1" thickBot="1">
      <c r="A215" s="356"/>
      <c r="B215" s="356"/>
      <c r="C215" s="356"/>
      <c r="D215" s="356"/>
      <c r="E215" s="356"/>
      <c r="F215" s="356"/>
      <c r="G215" s="358"/>
      <c r="H215" s="358"/>
      <c r="I215" s="358"/>
      <c r="J215" s="358"/>
      <c r="K215" s="358"/>
      <c r="L215" s="358"/>
      <c r="M215" s="358"/>
      <c r="N215" s="358"/>
      <c r="O215" s="358"/>
      <c r="P215" s="358"/>
      <c r="Q215" s="358"/>
      <c r="R215" s="358"/>
      <c r="S215" s="358"/>
      <c r="T215" s="358"/>
      <c r="U215" s="358"/>
      <c r="V215" s="358"/>
      <c r="W215" s="358"/>
      <c r="X215" s="358"/>
      <c r="Y215" s="358"/>
      <c r="Z215" s="358"/>
    </row>
    <row r="216" spans="1:26" ht="15.75" customHeight="1" thickBot="1">
      <c r="A216" s="356"/>
      <c r="B216" s="356"/>
      <c r="C216" s="356"/>
      <c r="D216" s="356"/>
      <c r="E216" s="356"/>
      <c r="F216" s="356"/>
      <c r="G216" s="358"/>
      <c r="H216" s="358"/>
      <c r="I216" s="358"/>
      <c r="J216" s="358"/>
      <c r="K216" s="358"/>
      <c r="L216" s="358"/>
      <c r="M216" s="358"/>
      <c r="N216" s="358"/>
      <c r="O216" s="358"/>
      <c r="P216" s="358"/>
      <c r="Q216" s="358"/>
      <c r="R216" s="358"/>
      <c r="S216" s="358"/>
      <c r="T216" s="358"/>
      <c r="U216" s="358"/>
      <c r="V216" s="358"/>
      <c r="W216" s="358"/>
      <c r="X216" s="358"/>
      <c r="Y216" s="358"/>
      <c r="Z216" s="358"/>
    </row>
    <row r="217" spans="1:26" ht="15.75" customHeight="1" thickBot="1">
      <c r="A217" s="356"/>
      <c r="B217" s="356"/>
      <c r="C217" s="356"/>
      <c r="D217" s="356"/>
      <c r="E217" s="356"/>
      <c r="F217" s="356"/>
      <c r="G217" s="358"/>
      <c r="H217" s="358"/>
      <c r="I217" s="358"/>
      <c r="J217" s="358"/>
      <c r="K217" s="358"/>
      <c r="L217" s="358"/>
      <c r="M217" s="358"/>
      <c r="N217" s="358"/>
      <c r="O217" s="358"/>
      <c r="P217" s="358"/>
      <c r="Q217" s="358"/>
      <c r="R217" s="358"/>
      <c r="S217" s="358"/>
      <c r="T217" s="358"/>
      <c r="U217" s="358"/>
      <c r="V217" s="358"/>
      <c r="W217" s="358"/>
      <c r="X217" s="358"/>
      <c r="Y217" s="358"/>
      <c r="Z217" s="358"/>
    </row>
    <row r="218" spans="1:26" ht="15.75" customHeight="1" thickBot="1">
      <c r="A218" s="356"/>
      <c r="B218" s="356"/>
      <c r="C218" s="356"/>
      <c r="D218" s="356"/>
      <c r="E218" s="356"/>
      <c r="F218" s="356"/>
      <c r="G218" s="358"/>
      <c r="H218" s="358"/>
      <c r="I218" s="358"/>
      <c r="J218" s="358"/>
      <c r="K218" s="358"/>
      <c r="L218" s="358"/>
      <c r="M218" s="358"/>
      <c r="N218" s="358"/>
      <c r="O218" s="358"/>
      <c r="P218" s="358"/>
      <c r="Q218" s="358"/>
      <c r="R218" s="358"/>
      <c r="S218" s="358"/>
      <c r="T218" s="358"/>
      <c r="U218" s="358"/>
      <c r="V218" s="358"/>
      <c r="W218" s="358"/>
      <c r="X218" s="358"/>
      <c r="Y218" s="358"/>
      <c r="Z218" s="358"/>
    </row>
    <row r="219" spans="1:26" ht="15.75" customHeight="1" thickBot="1">
      <c r="A219" s="356"/>
      <c r="B219" s="356"/>
      <c r="C219" s="356"/>
      <c r="D219" s="356"/>
      <c r="E219" s="356"/>
      <c r="F219" s="356"/>
      <c r="G219" s="358"/>
      <c r="H219" s="358"/>
      <c r="I219" s="358"/>
      <c r="J219" s="358"/>
      <c r="K219" s="358"/>
      <c r="L219" s="358"/>
      <c r="M219" s="358"/>
      <c r="N219" s="358"/>
      <c r="O219" s="358"/>
      <c r="P219" s="358"/>
      <c r="Q219" s="358"/>
      <c r="R219" s="358"/>
      <c r="S219" s="358"/>
      <c r="T219" s="358"/>
      <c r="U219" s="358"/>
      <c r="V219" s="358"/>
      <c r="W219" s="358"/>
      <c r="X219" s="358"/>
      <c r="Y219" s="358"/>
      <c r="Z219" s="358"/>
    </row>
    <row r="220" spans="1:26" ht="15.75" customHeight="1" thickBot="1">
      <c r="A220" s="356"/>
      <c r="B220" s="356"/>
      <c r="C220" s="356"/>
      <c r="D220" s="356"/>
      <c r="E220" s="356"/>
      <c r="F220" s="356"/>
      <c r="G220" s="358"/>
      <c r="H220" s="358"/>
      <c r="I220" s="358"/>
      <c r="J220" s="358"/>
      <c r="K220" s="358"/>
      <c r="L220" s="358"/>
      <c r="M220" s="358"/>
      <c r="N220" s="358"/>
      <c r="O220" s="358"/>
      <c r="P220" s="358"/>
      <c r="Q220" s="358"/>
      <c r="R220" s="358"/>
      <c r="S220" s="358"/>
      <c r="T220" s="358"/>
      <c r="U220" s="358"/>
      <c r="V220" s="358"/>
      <c r="W220" s="358"/>
      <c r="X220" s="358"/>
      <c r="Y220" s="358"/>
      <c r="Z220" s="358"/>
    </row>
    <row r="221" spans="1:26" ht="15.75" customHeight="1" thickBot="1">
      <c r="A221" s="356"/>
      <c r="B221" s="356"/>
      <c r="C221" s="356"/>
      <c r="D221" s="356"/>
      <c r="E221" s="356"/>
      <c r="F221" s="356"/>
      <c r="G221" s="358"/>
      <c r="H221" s="358"/>
      <c r="I221" s="358"/>
      <c r="J221" s="358"/>
      <c r="K221" s="358"/>
      <c r="L221" s="358"/>
      <c r="M221" s="358"/>
      <c r="N221" s="358"/>
      <c r="O221" s="358"/>
      <c r="P221" s="358"/>
      <c r="Q221" s="358"/>
      <c r="R221" s="358"/>
      <c r="S221" s="358"/>
      <c r="T221" s="358"/>
      <c r="U221" s="358"/>
      <c r="V221" s="358"/>
      <c r="W221" s="358"/>
      <c r="X221" s="358"/>
      <c r="Y221" s="358"/>
      <c r="Z221" s="358"/>
    </row>
    <row r="222" spans="1:26" ht="15.75" customHeight="1" thickBot="1">
      <c r="A222" s="356"/>
      <c r="B222" s="356"/>
      <c r="C222" s="356"/>
      <c r="D222" s="356"/>
      <c r="E222" s="356"/>
      <c r="F222" s="356"/>
      <c r="G222" s="358"/>
      <c r="H222" s="358"/>
      <c r="I222" s="358"/>
      <c r="J222" s="358"/>
      <c r="K222" s="358"/>
      <c r="L222" s="358"/>
      <c r="M222" s="358"/>
      <c r="N222" s="358"/>
      <c r="O222" s="358"/>
      <c r="P222" s="358"/>
      <c r="Q222" s="358"/>
      <c r="R222" s="358"/>
      <c r="S222" s="358"/>
      <c r="T222" s="358"/>
      <c r="U222" s="358"/>
      <c r="V222" s="358"/>
      <c r="W222" s="358"/>
      <c r="X222" s="358"/>
      <c r="Y222" s="358"/>
      <c r="Z222" s="358"/>
    </row>
    <row r="223" spans="1:26" ht="15.75" customHeight="1" thickBot="1">
      <c r="A223" s="356"/>
      <c r="B223" s="356"/>
      <c r="C223" s="356"/>
      <c r="D223" s="356"/>
      <c r="E223" s="356"/>
      <c r="F223" s="356"/>
      <c r="G223" s="358"/>
      <c r="H223" s="358"/>
      <c r="I223" s="358"/>
      <c r="J223" s="358"/>
      <c r="K223" s="358"/>
      <c r="L223" s="358"/>
      <c r="M223" s="358"/>
      <c r="N223" s="358"/>
      <c r="O223" s="358"/>
      <c r="P223" s="358"/>
      <c r="Q223" s="358"/>
      <c r="R223" s="358"/>
      <c r="S223" s="358"/>
      <c r="T223" s="358"/>
      <c r="U223" s="358"/>
      <c r="V223" s="358"/>
      <c r="W223" s="358"/>
      <c r="X223" s="358"/>
      <c r="Y223" s="358"/>
      <c r="Z223" s="358"/>
    </row>
    <row r="224" spans="1:26" ht="15.75" customHeight="1" thickBot="1">
      <c r="A224" s="356"/>
      <c r="B224" s="356"/>
      <c r="C224" s="356"/>
      <c r="D224" s="356"/>
      <c r="E224" s="356"/>
      <c r="F224" s="356"/>
      <c r="G224" s="358"/>
      <c r="H224" s="358"/>
      <c r="I224" s="358"/>
      <c r="J224" s="358"/>
      <c r="K224" s="358"/>
      <c r="L224" s="358"/>
      <c r="M224" s="358"/>
      <c r="N224" s="358"/>
      <c r="O224" s="358"/>
      <c r="P224" s="358"/>
      <c r="Q224" s="358"/>
      <c r="R224" s="358"/>
      <c r="S224" s="358"/>
      <c r="T224" s="358"/>
      <c r="U224" s="358"/>
      <c r="V224" s="358"/>
      <c r="W224" s="358"/>
      <c r="X224" s="358"/>
      <c r="Y224" s="358"/>
      <c r="Z224" s="358"/>
    </row>
    <row r="225" spans="1:26" ht="15.75" customHeight="1" thickBot="1">
      <c r="A225" s="356"/>
      <c r="B225" s="356"/>
      <c r="C225" s="356"/>
      <c r="D225" s="356"/>
      <c r="E225" s="356"/>
      <c r="F225" s="356"/>
      <c r="G225" s="358"/>
      <c r="H225" s="358"/>
      <c r="I225" s="358"/>
      <c r="J225" s="358"/>
      <c r="K225" s="358"/>
      <c r="L225" s="358"/>
      <c r="M225" s="358"/>
      <c r="N225" s="358"/>
      <c r="O225" s="358"/>
      <c r="P225" s="358"/>
      <c r="Q225" s="358"/>
      <c r="R225" s="358"/>
      <c r="S225" s="358"/>
      <c r="T225" s="358"/>
      <c r="U225" s="358"/>
      <c r="V225" s="358"/>
      <c r="W225" s="358"/>
      <c r="X225" s="358"/>
      <c r="Y225" s="358"/>
      <c r="Z225" s="358"/>
    </row>
    <row r="226" spans="1:26" ht="15.75" customHeight="1" thickBot="1">
      <c r="A226" s="356"/>
      <c r="B226" s="356"/>
      <c r="C226" s="356"/>
      <c r="D226" s="356"/>
      <c r="E226" s="356"/>
      <c r="F226" s="356"/>
      <c r="G226" s="358"/>
      <c r="H226" s="358"/>
      <c r="I226" s="358"/>
      <c r="J226" s="358"/>
      <c r="K226" s="358"/>
      <c r="L226" s="358"/>
      <c r="M226" s="358"/>
      <c r="N226" s="358"/>
      <c r="O226" s="358"/>
      <c r="P226" s="358"/>
      <c r="Q226" s="358"/>
      <c r="R226" s="358"/>
      <c r="S226" s="358"/>
      <c r="T226" s="358"/>
      <c r="U226" s="358"/>
      <c r="V226" s="358"/>
      <c r="W226" s="358"/>
      <c r="X226" s="358"/>
      <c r="Y226" s="358"/>
      <c r="Z226" s="358"/>
    </row>
    <row r="227" spans="1:26" ht="15.75" customHeight="1" thickBot="1">
      <c r="A227" s="356"/>
      <c r="B227" s="356"/>
      <c r="C227" s="356"/>
      <c r="D227" s="356"/>
      <c r="E227" s="356"/>
      <c r="F227" s="356"/>
      <c r="G227" s="358"/>
      <c r="H227" s="358"/>
      <c r="I227" s="358"/>
      <c r="J227" s="358"/>
      <c r="K227" s="358"/>
      <c r="L227" s="358"/>
      <c r="M227" s="358"/>
      <c r="N227" s="358"/>
      <c r="O227" s="358"/>
      <c r="P227" s="358"/>
      <c r="Q227" s="358"/>
      <c r="R227" s="358"/>
      <c r="S227" s="358"/>
      <c r="T227" s="358"/>
      <c r="U227" s="358"/>
      <c r="V227" s="358"/>
      <c r="W227" s="358"/>
      <c r="X227" s="358"/>
      <c r="Y227" s="358"/>
      <c r="Z227" s="358"/>
    </row>
    <row r="228" spans="1:26" ht="15.75" customHeight="1" thickBot="1">
      <c r="A228" s="356"/>
      <c r="B228" s="356"/>
      <c r="C228" s="356"/>
      <c r="D228" s="356"/>
      <c r="E228" s="356"/>
      <c r="F228" s="356"/>
      <c r="G228" s="358"/>
      <c r="H228" s="358"/>
      <c r="I228" s="358"/>
      <c r="J228" s="358"/>
      <c r="K228" s="358"/>
      <c r="L228" s="358"/>
      <c r="M228" s="358"/>
      <c r="N228" s="358"/>
      <c r="O228" s="358"/>
      <c r="P228" s="358"/>
      <c r="Q228" s="358"/>
      <c r="R228" s="358"/>
      <c r="S228" s="358"/>
      <c r="T228" s="358"/>
      <c r="U228" s="358"/>
      <c r="V228" s="358"/>
      <c r="W228" s="358"/>
      <c r="X228" s="358"/>
      <c r="Y228" s="358"/>
      <c r="Z228" s="358"/>
    </row>
    <row r="229" spans="1:26" ht="15.75" customHeight="1" thickBot="1">
      <c r="A229" s="356"/>
      <c r="B229" s="356"/>
      <c r="C229" s="356"/>
      <c r="D229" s="356"/>
      <c r="E229" s="356"/>
      <c r="F229" s="356"/>
      <c r="G229" s="358"/>
      <c r="H229" s="358"/>
      <c r="I229" s="358"/>
      <c r="J229" s="358"/>
      <c r="K229" s="358"/>
      <c r="L229" s="358"/>
      <c r="M229" s="358"/>
      <c r="N229" s="358"/>
      <c r="O229" s="358"/>
      <c r="P229" s="358"/>
      <c r="Q229" s="358"/>
      <c r="R229" s="358"/>
      <c r="S229" s="358"/>
      <c r="T229" s="358"/>
      <c r="U229" s="358"/>
      <c r="V229" s="358"/>
      <c r="W229" s="358"/>
      <c r="X229" s="358"/>
      <c r="Y229" s="358"/>
      <c r="Z229" s="358"/>
    </row>
    <row r="230" spans="1:26" ht="15.75" customHeight="1" thickBot="1">
      <c r="A230" s="356"/>
      <c r="B230" s="356"/>
      <c r="C230" s="356"/>
      <c r="D230" s="356"/>
      <c r="E230" s="356"/>
      <c r="F230" s="356"/>
      <c r="G230" s="358"/>
      <c r="H230" s="358"/>
      <c r="I230" s="358"/>
      <c r="J230" s="358"/>
      <c r="K230" s="358"/>
      <c r="L230" s="358"/>
      <c r="M230" s="358"/>
      <c r="N230" s="358"/>
      <c r="O230" s="358"/>
      <c r="P230" s="358"/>
      <c r="Q230" s="358"/>
      <c r="R230" s="358"/>
      <c r="S230" s="358"/>
      <c r="T230" s="358"/>
      <c r="U230" s="358"/>
      <c r="V230" s="358"/>
      <c r="W230" s="358"/>
      <c r="X230" s="358"/>
      <c r="Y230" s="358"/>
      <c r="Z230" s="358"/>
    </row>
    <row r="231" spans="1:26" ht="15.75" customHeight="1" thickBot="1">
      <c r="A231" s="356"/>
      <c r="B231" s="356"/>
      <c r="C231" s="356"/>
      <c r="D231" s="356"/>
      <c r="E231" s="356"/>
      <c r="F231" s="356"/>
      <c r="G231" s="358"/>
      <c r="H231" s="358"/>
      <c r="I231" s="358"/>
      <c r="J231" s="358"/>
      <c r="K231" s="358"/>
      <c r="L231" s="358"/>
      <c r="M231" s="358"/>
      <c r="N231" s="358"/>
      <c r="O231" s="358"/>
      <c r="P231" s="358"/>
      <c r="Q231" s="358"/>
      <c r="R231" s="358"/>
      <c r="S231" s="358"/>
      <c r="T231" s="358"/>
      <c r="U231" s="358"/>
      <c r="V231" s="358"/>
      <c r="W231" s="358"/>
      <c r="X231" s="358"/>
      <c r="Y231" s="358"/>
      <c r="Z231" s="358"/>
    </row>
    <row r="232" spans="1:26" ht="15.75" customHeight="1" thickBot="1">
      <c r="A232" s="356"/>
      <c r="B232" s="356"/>
      <c r="C232" s="356"/>
      <c r="D232" s="356"/>
      <c r="E232" s="356"/>
      <c r="F232" s="356"/>
      <c r="G232" s="358"/>
      <c r="H232" s="358"/>
      <c r="I232" s="358"/>
      <c r="J232" s="358"/>
      <c r="K232" s="358"/>
      <c r="L232" s="358"/>
      <c r="M232" s="358"/>
      <c r="N232" s="358"/>
      <c r="O232" s="358"/>
      <c r="P232" s="358"/>
      <c r="Q232" s="358"/>
      <c r="R232" s="358"/>
      <c r="S232" s="358"/>
      <c r="T232" s="358"/>
      <c r="U232" s="358"/>
      <c r="V232" s="358"/>
      <c r="W232" s="358"/>
      <c r="X232" s="358"/>
      <c r="Y232" s="358"/>
      <c r="Z232" s="358"/>
    </row>
    <row r="233" spans="1:26" ht="15.75" customHeight="1" thickBot="1">
      <c r="A233" s="356"/>
      <c r="B233" s="356"/>
      <c r="C233" s="356"/>
      <c r="D233" s="356"/>
      <c r="E233" s="356"/>
      <c r="F233" s="356"/>
      <c r="G233" s="358"/>
      <c r="H233" s="358"/>
      <c r="I233" s="358"/>
      <c r="J233" s="358"/>
      <c r="K233" s="358"/>
      <c r="L233" s="358"/>
      <c r="M233" s="358"/>
      <c r="N233" s="358"/>
      <c r="O233" s="358"/>
      <c r="P233" s="358"/>
      <c r="Q233" s="358"/>
      <c r="R233" s="358"/>
      <c r="S233" s="358"/>
      <c r="T233" s="358"/>
      <c r="U233" s="358"/>
      <c r="V233" s="358"/>
      <c r="W233" s="358"/>
      <c r="X233" s="358"/>
      <c r="Y233" s="358"/>
      <c r="Z233" s="358"/>
    </row>
    <row r="234" spans="1:26" ht="15.75" customHeight="1" thickBot="1">
      <c r="A234" s="356"/>
      <c r="B234" s="356"/>
      <c r="C234" s="356"/>
      <c r="D234" s="356"/>
      <c r="E234" s="356"/>
      <c r="F234" s="356"/>
      <c r="G234" s="358"/>
      <c r="H234" s="358"/>
      <c r="I234" s="358"/>
      <c r="J234" s="358"/>
      <c r="K234" s="358"/>
      <c r="L234" s="358"/>
      <c r="M234" s="358"/>
      <c r="N234" s="358"/>
      <c r="O234" s="358"/>
      <c r="P234" s="358"/>
      <c r="Q234" s="358"/>
      <c r="R234" s="358"/>
      <c r="S234" s="358"/>
      <c r="T234" s="358"/>
      <c r="U234" s="358"/>
      <c r="V234" s="358"/>
      <c r="W234" s="358"/>
      <c r="X234" s="358"/>
      <c r="Y234" s="358"/>
      <c r="Z234" s="358"/>
    </row>
    <row r="235" spans="1:26" ht="15.75" customHeight="1" thickBot="1">
      <c r="A235" s="356"/>
      <c r="B235" s="356"/>
      <c r="C235" s="356"/>
      <c r="D235" s="356"/>
      <c r="E235" s="356"/>
      <c r="F235" s="356"/>
      <c r="G235" s="358"/>
      <c r="H235" s="358"/>
      <c r="I235" s="358"/>
      <c r="J235" s="358"/>
      <c r="K235" s="358"/>
      <c r="L235" s="358"/>
      <c r="M235" s="358"/>
      <c r="N235" s="358"/>
      <c r="O235" s="358"/>
      <c r="P235" s="358"/>
      <c r="Q235" s="358"/>
      <c r="R235" s="358"/>
      <c r="S235" s="358"/>
      <c r="T235" s="358"/>
      <c r="U235" s="358"/>
      <c r="V235" s="358"/>
      <c r="W235" s="358"/>
      <c r="X235" s="358"/>
      <c r="Y235" s="358"/>
      <c r="Z235" s="358"/>
    </row>
    <row r="236" spans="1:26" ht="15.75" customHeight="1" thickBot="1">
      <c r="A236" s="356"/>
      <c r="B236" s="356"/>
      <c r="C236" s="356"/>
      <c r="D236" s="356"/>
      <c r="E236" s="356"/>
      <c r="F236" s="356"/>
      <c r="G236" s="358"/>
      <c r="H236" s="358"/>
      <c r="I236" s="358"/>
      <c r="J236" s="358"/>
      <c r="K236" s="358"/>
      <c r="L236" s="358"/>
      <c r="M236" s="358"/>
      <c r="N236" s="358"/>
      <c r="O236" s="358"/>
      <c r="P236" s="358"/>
      <c r="Q236" s="358"/>
      <c r="R236" s="358"/>
      <c r="S236" s="358"/>
      <c r="T236" s="358"/>
      <c r="U236" s="358"/>
      <c r="V236" s="358"/>
      <c r="W236" s="358"/>
      <c r="X236" s="358"/>
      <c r="Y236" s="358"/>
      <c r="Z236" s="358"/>
    </row>
    <row r="237" spans="1:26" ht="15.75" customHeight="1" thickBot="1">
      <c r="A237" s="356"/>
      <c r="B237" s="356"/>
      <c r="C237" s="356"/>
      <c r="D237" s="356"/>
      <c r="E237" s="356"/>
      <c r="F237" s="356"/>
      <c r="G237" s="358"/>
      <c r="H237" s="358"/>
      <c r="I237" s="358"/>
      <c r="J237" s="358"/>
      <c r="K237" s="358"/>
      <c r="L237" s="358"/>
      <c r="M237" s="358"/>
      <c r="N237" s="358"/>
      <c r="O237" s="358"/>
      <c r="P237" s="358"/>
      <c r="Q237" s="358"/>
      <c r="R237" s="358"/>
      <c r="S237" s="358"/>
      <c r="T237" s="358"/>
      <c r="U237" s="358"/>
      <c r="V237" s="358"/>
      <c r="W237" s="358"/>
      <c r="X237" s="358"/>
      <c r="Y237" s="358"/>
      <c r="Z237" s="358"/>
    </row>
    <row r="238" spans="1:26" ht="15.75" customHeight="1" thickBot="1">
      <c r="A238" s="356"/>
      <c r="B238" s="356"/>
      <c r="C238" s="356"/>
      <c r="D238" s="356"/>
      <c r="E238" s="356"/>
      <c r="F238" s="356"/>
      <c r="G238" s="358"/>
      <c r="H238" s="358"/>
      <c r="I238" s="358"/>
      <c r="J238" s="358"/>
      <c r="K238" s="358"/>
      <c r="L238" s="358"/>
      <c r="M238" s="358"/>
      <c r="N238" s="358"/>
      <c r="O238" s="358"/>
      <c r="P238" s="358"/>
      <c r="Q238" s="358"/>
      <c r="R238" s="358"/>
      <c r="S238" s="358"/>
      <c r="T238" s="358"/>
      <c r="U238" s="358"/>
      <c r="V238" s="358"/>
      <c r="W238" s="358"/>
      <c r="X238" s="358"/>
      <c r="Y238" s="358"/>
      <c r="Z238" s="358"/>
    </row>
    <row r="239" spans="1:26" ht="15.75" customHeight="1" thickBot="1">
      <c r="A239" s="356"/>
      <c r="B239" s="356"/>
      <c r="C239" s="356"/>
      <c r="D239" s="356"/>
      <c r="E239" s="356"/>
      <c r="F239" s="356"/>
      <c r="G239" s="358"/>
      <c r="H239" s="358"/>
      <c r="I239" s="358"/>
      <c r="J239" s="358"/>
      <c r="K239" s="358"/>
      <c r="L239" s="358"/>
      <c r="M239" s="358"/>
      <c r="N239" s="358"/>
      <c r="O239" s="358"/>
      <c r="P239" s="358"/>
      <c r="Q239" s="358"/>
      <c r="R239" s="358"/>
      <c r="S239" s="358"/>
      <c r="T239" s="358"/>
      <c r="U239" s="358"/>
      <c r="V239" s="358"/>
      <c r="W239" s="358"/>
      <c r="X239" s="358"/>
      <c r="Y239" s="358"/>
      <c r="Z239" s="358"/>
    </row>
    <row r="240" spans="1:26" ht="15.75" customHeight="1" thickBot="1">
      <c r="A240" s="356"/>
      <c r="B240" s="356"/>
      <c r="C240" s="356"/>
      <c r="D240" s="356"/>
      <c r="E240" s="356"/>
      <c r="F240" s="356"/>
      <c r="G240" s="358"/>
      <c r="H240" s="358"/>
      <c r="I240" s="358"/>
      <c r="J240" s="358"/>
      <c r="K240" s="358"/>
      <c r="L240" s="358"/>
      <c r="M240" s="358"/>
      <c r="N240" s="358"/>
      <c r="O240" s="358"/>
      <c r="P240" s="358"/>
      <c r="Q240" s="358"/>
      <c r="R240" s="358"/>
      <c r="S240" s="358"/>
      <c r="T240" s="358"/>
      <c r="U240" s="358"/>
      <c r="V240" s="358"/>
      <c r="W240" s="358"/>
      <c r="X240" s="358"/>
      <c r="Y240" s="358"/>
      <c r="Z240" s="358"/>
    </row>
    <row r="241" spans="1:26" ht="15.75" customHeight="1" thickBot="1">
      <c r="A241" s="356"/>
      <c r="B241" s="356"/>
      <c r="C241" s="356"/>
      <c r="D241" s="356"/>
      <c r="E241" s="356"/>
      <c r="F241" s="356"/>
      <c r="G241" s="358"/>
      <c r="H241" s="358"/>
      <c r="I241" s="358"/>
      <c r="J241" s="358"/>
      <c r="K241" s="358"/>
      <c r="L241" s="358"/>
      <c r="M241" s="358"/>
      <c r="N241" s="358"/>
      <c r="O241" s="358"/>
      <c r="P241" s="358"/>
      <c r="Q241" s="358"/>
      <c r="R241" s="358"/>
      <c r="S241" s="358"/>
      <c r="T241" s="358"/>
      <c r="U241" s="358"/>
      <c r="V241" s="358"/>
      <c r="W241" s="358"/>
      <c r="X241" s="358"/>
      <c r="Y241" s="358"/>
      <c r="Z241" s="358"/>
    </row>
    <row r="242" spans="1:26" ht="15.75" customHeight="1" thickBot="1">
      <c r="A242" s="356"/>
      <c r="B242" s="356"/>
      <c r="C242" s="356"/>
      <c r="D242" s="356"/>
      <c r="E242" s="356"/>
      <c r="F242" s="356"/>
      <c r="G242" s="358"/>
      <c r="H242" s="358"/>
      <c r="I242" s="358"/>
      <c r="J242" s="358"/>
      <c r="K242" s="358"/>
      <c r="L242" s="358"/>
      <c r="M242" s="358"/>
      <c r="N242" s="358"/>
      <c r="O242" s="358"/>
      <c r="P242" s="358"/>
      <c r="Q242" s="358"/>
      <c r="R242" s="358"/>
      <c r="S242" s="358"/>
      <c r="T242" s="358"/>
      <c r="U242" s="358"/>
      <c r="V242" s="358"/>
      <c r="W242" s="358"/>
      <c r="X242" s="358"/>
      <c r="Y242" s="358"/>
      <c r="Z242" s="358"/>
    </row>
    <row r="243" spans="1:26" ht="15.75" customHeight="1" thickBot="1">
      <c r="A243" s="356"/>
      <c r="B243" s="356"/>
      <c r="C243" s="356"/>
      <c r="D243" s="356"/>
      <c r="E243" s="356"/>
      <c r="F243" s="356"/>
      <c r="G243" s="358"/>
      <c r="H243" s="358"/>
      <c r="I243" s="358"/>
      <c r="J243" s="358"/>
      <c r="K243" s="358"/>
      <c r="L243" s="358"/>
      <c r="M243" s="358"/>
      <c r="N243" s="358"/>
      <c r="O243" s="358"/>
      <c r="P243" s="358"/>
      <c r="Q243" s="358"/>
      <c r="R243" s="358"/>
      <c r="S243" s="358"/>
      <c r="T243" s="358"/>
      <c r="U243" s="358"/>
      <c r="V243" s="358"/>
      <c r="W243" s="358"/>
      <c r="X243" s="358"/>
      <c r="Y243" s="358"/>
      <c r="Z243" s="358"/>
    </row>
    <row r="244" spans="1:26" ht="15.75" customHeight="1" thickBot="1">
      <c r="A244" s="356"/>
      <c r="B244" s="356"/>
      <c r="C244" s="356"/>
      <c r="D244" s="356"/>
      <c r="E244" s="356"/>
      <c r="F244" s="356"/>
      <c r="G244" s="358"/>
      <c r="H244" s="358"/>
      <c r="I244" s="358"/>
      <c r="J244" s="358"/>
      <c r="K244" s="358"/>
      <c r="L244" s="358"/>
      <c r="M244" s="358"/>
      <c r="N244" s="358"/>
      <c r="O244" s="358"/>
      <c r="P244" s="358"/>
      <c r="Q244" s="358"/>
      <c r="R244" s="358"/>
      <c r="S244" s="358"/>
      <c r="T244" s="358"/>
      <c r="U244" s="358"/>
      <c r="V244" s="358"/>
      <c r="W244" s="358"/>
      <c r="X244" s="358"/>
      <c r="Y244" s="358"/>
      <c r="Z244" s="358"/>
    </row>
    <row r="245" spans="1:26" ht="15.75" customHeight="1" thickBot="1">
      <c r="A245" s="356"/>
      <c r="B245" s="356"/>
      <c r="C245" s="356"/>
      <c r="D245" s="356"/>
      <c r="E245" s="356"/>
      <c r="F245" s="356"/>
      <c r="G245" s="358"/>
      <c r="H245" s="358"/>
      <c r="I245" s="358"/>
      <c r="J245" s="358"/>
      <c r="K245" s="358"/>
      <c r="L245" s="358"/>
      <c r="M245" s="358"/>
      <c r="N245" s="358"/>
      <c r="O245" s="358"/>
      <c r="P245" s="358"/>
      <c r="Q245" s="358"/>
      <c r="R245" s="358"/>
      <c r="S245" s="358"/>
      <c r="T245" s="358"/>
      <c r="U245" s="358"/>
      <c r="V245" s="358"/>
      <c r="W245" s="358"/>
      <c r="X245" s="358"/>
      <c r="Y245" s="358"/>
      <c r="Z245" s="358"/>
    </row>
    <row r="246" spans="1:26" ht="15.75" customHeight="1" thickBot="1">
      <c r="A246" s="374"/>
      <c r="B246" s="374"/>
      <c r="C246" s="374"/>
      <c r="D246" s="374"/>
      <c r="E246" s="374"/>
      <c r="F246" s="374"/>
      <c r="G246" s="358"/>
      <c r="H246" s="358"/>
      <c r="I246" s="358"/>
      <c r="J246" s="358"/>
      <c r="K246" s="358"/>
      <c r="L246" s="358"/>
      <c r="M246" s="358"/>
      <c r="N246" s="358"/>
      <c r="O246" s="358"/>
      <c r="P246" s="358"/>
      <c r="Q246" s="358"/>
      <c r="R246" s="358"/>
      <c r="S246" s="358"/>
      <c r="T246" s="358"/>
      <c r="U246" s="358"/>
      <c r="V246" s="358"/>
      <c r="W246" s="358"/>
      <c r="X246" s="358"/>
      <c r="Y246" s="358"/>
      <c r="Z246" s="358"/>
    </row>
    <row r="247" spans="1:26" ht="15.75" customHeight="1" thickBot="1">
      <c r="A247" s="374"/>
      <c r="B247" s="374"/>
      <c r="C247" s="374"/>
      <c r="D247" s="374"/>
      <c r="E247" s="374"/>
      <c r="F247" s="374"/>
      <c r="G247" s="358"/>
      <c r="H247" s="358"/>
      <c r="I247" s="358"/>
      <c r="J247" s="358"/>
      <c r="K247" s="358"/>
      <c r="L247" s="358"/>
      <c r="M247" s="358"/>
      <c r="N247" s="358"/>
      <c r="O247" s="358"/>
      <c r="P247" s="358"/>
      <c r="Q247" s="358"/>
      <c r="R247" s="358"/>
      <c r="S247" s="358"/>
      <c r="T247" s="358"/>
      <c r="U247" s="358"/>
      <c r="V247" s="358"/>
      <c r="W247" s="358"/>
      <c r="X247" s="358"/>
      <c r="Y247" s="358"/>
      <c r="Z247" s="358"/>
    </row>
    <row r="248" spans="1:26" ht="15.75" customHeight="1" thickBot="1">
      <c r="A248" s="374"/>
      <c r="B248" s="374"/>
      <c r="C248" s="374"/>
      <c r="D248" s="374"/>
      <c r="E248" s="374"/>
      <c r="F248" s="374"/>
      <c r="G248" s="358"/>
      <c r="H248" s="358"/>
      <c r="I248" s="358"/>
      <c r="J248" s="358"/>
      <c r="K248" s="358"/>
      <c r="L248" s="358"/>
      <c r="M248" s="358"/>
      <c r="N248" s="358"/>
      <c r="O248" s="358"/>
      <c r="P248" s="358"/>
      <c r="Q248" s="358"/>
      <c r="R248" s="358"/>
      <c r="S248" s="358"/>
      <c r="T248" s="358"/>
      <c r="U248" s="358"/>
      <c r="V248" s="358"/>
      <c r="W248" s="358"/>
      <c r="X248" s="358"/>
      <c r="Y248" s="358"/>
      <c r="Z248" s="358"/>
    </row>
    <row r="249" spans="1:26" ht="15.75" customHeight="1" thickBot="1">
      <c r="A249" s="374"/>
      <c r="B249" s="374"/>
      <c r="C249" s="374"/>
      <c r="D249" s="374"/>
      <c r="E249" s="374"/>
      <c r="F249" s="374"/>
      <c r="G249" s="358"/>
      <c r="H249" s="358"/>
      <c r="I249" s="358"/>
      <c r="J249" s="358"/>
      <c r="K249" s="358"/>
      <c r="L249" s="358"/>
      <c r="M249" s="358"/>
      <c r="N249" s="358"/>
      <c r="O249" s="358"/>
      <c r="P249" s="358"/>
      <c r="Q249" s="358"/>
      <c r="R249" s="358"/>
      <c r="S249" s="358"/>
      <c r="T249" s="358"/>
      <c r="U249" s="358"/>
      <c r="V249" s="358"/>
      <c r="W249" s="358"/>
      <c r="X249" s="358"/>
      <c r="Y249" s="358"/>
      <c r="Z249" s="358"/>
    </row>
    <row r="250" spans="1:26" ht="15.75" customHeight="1" thickBot="1">
      <c r="A250" s="374"/>
      <c r="B250" s="374"/>
      <c r="C250" s="374"/>
      <c r="D250" s="374"/>
      <c r="E250" s="374"/>
      <c r="F250" s="374"/>
      <c r="G250" s="358"/>
      <c r="H250" s="358"/>
      <c r="I250" s="358"/>
      <c r="J250" s="358"/>
      <c r="K250" s="358"/>
      <c r="L250" s="358"/>
      <c r="M250" s="358"/>
      <c r="N250" s="358"/>
      <c r="O250" s="358"/>
      <c r="P250" s="358"/>
      <c r="Q250" s="358"/>
      <c r="R250" s="358"/>
      <c r="S250" s="358"/>
      <c r="T250" s="358"/>
      <c r="U250" s="358"/>
      <c r="V250" s="358"/>
      <c r="W250" s="358"/>
      <c r="X250" s="358"/>
      <c r="Y250" s="358"/>
      <c r="Z250" s="358"/>
    </row>
    <row r="251" spans="1:26" ht="15.75" customHeight="1" thickBot="1">
      <c r="A251" s="374"/>
      <c r="B251" s="374"/>
      <c r="C251" s="374"/>
      <c r="D251" s="374"/>
      <c r="E251" s="374"/>
      <c r="F251" s="374"/>
      <c r="G251" s="358"/>
      <c r="H251" s="358"/>
      <c r="I251" s="358"/>
      <c r="J251" s="358"/>
      <c r="K251" s="358"/>
      <c r="L251" s="358"/>
      <c r="M251" s="358"/>
      <c r="N251" s="358"/>
      <c r="O251" s="358"/>
      <c r="P251" s="358"/>
      <c r="Q251" s="358"/>
      <c r="R251" s="358"/>
      <c r="S251" s="358"/>
      <c r="T251" s="358"/>
      <c r="U251" s="358"/>
      <c r="V251" s="358"/>
      <c r="W251" s="358"/>
      <c r="X251" s="358"/>
      <c r="Y251" s="358"/>
      <c r="Z251" s="358"/>
    </row>
    <row r="252" spans="1:26" ht="15.75" customHeight="1" thickBot="1">
      <c r="A252" s="374"/>
      <c r="B252" s="374"/>
      <c r="C252" s="374"/>
      <c r="D252" s="374"/>
      <c r="E252" s="374"/>
      <c r="F252" s="374"/>
      <c r="G252" s="358"/>
      <c r="H252" s="358"/>
      <c r="I252" s="358"/>
      <c r="J252" s="358"/>
      <c r="K252" s="358"/>
      <c r="L252" s="358"/>
      <c r="M252" s="358"/>
      <c r="N252" s="358"/>
      <c r="O252" s="358"/>
      <c r="P252" s="358"/>
      <c r="Q252" s="358"/>
      <c r="R252" s="358"/>
      <c r="S252" s="358"/>
      <c r="T252" s="358"/>
      <c r="U252" s="358"/>
      <c r="V252" s="358"/>
      <c r="W252" s="358"/>
      <c r="X252" s="358"/>
      <c r="Y252" s="358"/>
      <c r="Z252" s="358"/>
    </row>
    <row r="253" spans="1:26" ht="15.75" customHeight="1" thickBot="1">
      <c r="A253" s="374"/>
      <c r="B253" s="374"/>
      <c r="C253" s="374"/>
      <c r="D253" s="374"/>
      <c r="E253" s="374"/>
      <c r="F253" s="374"/>
      <c r="G253" s="358"/>
      <c r="H253" s="358"/>
      <c r="I253" s="358"/>
      <c r="J253" s="358"/>
      <c r="K253" s="358"/>
      <c r="L253" s="358"/>
      <c r="M253" s="358"/>
      <c r="N253" s="358"/>
      <c r="O253" s="358"/>
      <c r="P253" s="358"/>
      <c r="Q253" s="358"/>
      <c r="R253" s="358"/>
      <c r="S253" s="358"/>
      <c r="T253" s="358"/>
      <c r="U253" s="358"/>
      <c r="V253" s="358"/>
      <c r="W253" s="358"/>
      <c r="X253" s="358"/>
      <c r="Y253" s="358"/>
      <c r="Z253" s="358"/>
    </row>
    <row r="254" spans="1:26" ht="15.75" customHeight="1" thickBot="1">
      <c r="A254" s="374"/>
      <c r="B254" s="374"/>
      <c r="C254" s="374"/>
      <c r="D254" s="374"/>
      <c r="E254" s="374"/>
      <c r="F254" s="374"/>
      <c r="G254" s="358"/>
      <c r="H254" s="358"/>
      <c r="I254" s="358"/>
      <c r="J254" s="358"/>
      <c r="K254" s="358"/>
      <c r="L254" s="358"/>
      <c r="M254" s="358"/>
      <c r="N254" s="358"/>
      <c r="O254" s="358"/>
      <c r="P254" s="358"/>
      <c r="Q254" s="358"/>
      <c r="R254" s="358"/>
      <c r="S254" s="358"/>
      <c r="T254" s="358"/>
      <c r="U254" s="358"/>
      <c r="V254" s="358"/>
      <c r="W254" s="358"/>
      <c r="X254" s="358"/>
      <c r="Y254" s="358"/>
      <c r="Z254" s="358"/>
    </row>
    <row r="255" spans="1:26" ht="15.75" customHeight="1" thickBot="1">
      <c r="A255" s="374"/>
      <c r="B255" s="374"/>
      <c r="C255" s="374"/>
      <c r="D255" s="374"/>
      <c r="E255" s="374"/>
      <c r="F255" s="374"/>
      <c r="G255" s="358"/>
      <c r="H255" s="358"/>
      <c r="I255" s="358"/>
      <c r="J255" s="358"/>
      <c r="K255" s="358"/>
      <c r="L255" s="358"/>
      <c r="M255" s="358"/>
      <c r="N255" s="358"/>
      <c r="O255" s="358"/>
      <c r="P255" s="358"/>
      <c r="Q255" s="358"/>
      <c r="R255" s="358"/>
      <c r="S255" s="358"/>
      <c r="T255" s="358"/>
      <c r="U255" s="358"/>
      <c r="V255" s="358"/>
      <c r="W255" s="358"/>
      <c r="X255" s="358"/>
      <c r="Y255" s="358"/>
      <c r="Z255" s="358"/>
    </row>
    <row r="256" spans="1:26" ht="15.75" customHeight="1" thickBot="1">
      <c r="A256" s="374"/>
      <c r="B256" s="374"/>
      <c r="C256" s="374"/>
      <c r="D256" s="374"/>
      <c r="E256" s="374"/>
      <c r="F256" s="374"/>
      <c r="G256" s="358"/>
      <c r="H256" s="358"/>
      <c r="I256" s="358"/>
      <c r="J256" s="358"/>
      <c r="K256" s="358"/>
      <c r="L256" s="358"/>
      <c r="M256" s="358"/>
      <c r="N256" s="358"/>
      <c r="O256" s="358"/>
      <c r="P256" s="358"/>
      <c r="Q256" s="358"/>
      <c r="R256" s="358"/>
      <c r="S256" s="358"/>
      <c r="T256" s="358"/>
      <c r="U256" s="358"/>
      <c r="V256" s="358"/>
      <c r="W256" s="358"/>
      <c r="X256" s="358"/>
      <c r="Y256" s="358"/>
      <c r="Z256" s="358"/>
    </row>
    <row r="257" spans="1:26" ht="15.75" customHeight="1" thickBot="1">
      <c r="A257" s="374"/>
      <c r="B257" s="374"/>
      <c r="C257" s="374"/>
      <c r="D257" s="374"/>
      <c r="E257" s="374"/>
      <c r="F257" s="374"/>
      <c r="G257" s="358"/>
      <c r="H257" s="358"/>
      <c r="I257" s="358"/>
      <c r="J257" s="358"/>
      <c r="K257" s="358"/>
      <c r="L257" s="358"/>
      <c r="M257" s="358"/>
      <c r="N257" s="358"/>
      <c r="O257" s="358"/>
      <c r="P257" s="358"/>
      <c r="Q257" s="358"/>
      <c r="R257" s="358"/>
      <c r="S257" s="358"/>
      <c r="T257" s="358"/>
      <c r="U257" s="358"/>
      <c r="V257" s="358"/>
      <c r="W257" s="358"/>
      <c r="X257" s="358"/>
      <c r="Y257" s="358"/>
      <c r="Z257" s="358"/>
    </row>
    <row r="258" spans="1:26" ht="15.75" customHeight="1" thickBot="1">
      <c r="A258" s="374"/>
      <c r="B258" s="374"/>
      <c r="C258" s="374"/>
      <c r="D258" s="374"/>
      <c r="E258" s="374"/>
      <c r="F258" s="374"/>
      <c r="G258" s="358"/>
      <c r="H258" s="358"/>
      <c r="I258" s="358"/>
      <c r="J258" s="358"/>
      <c r="K258" s="358"/>
      <c r="L258" s="358"/>
      <c r="M258" s="358"/>
      <c r="N258" s="358"/>
      <c r="O258" s="358"/>
      <c r="P258" s="358"/>
      <c r="Q258" s="358"/>
      <c r="R258" s="358"/>
      <c r="S258" s="358"/>
      <c r="T258" s="358"/>
      <c r="U258" s="358"/>
      <c r="V258" s="358"/>
      <c r="W258" s="358"/>
      <c r="X258" s="358"/>
      <c r="Y258" s="358"/>
      <c r="Z258" s="358"/>
    </row>
    <row r="259" spans="1:26" ht="15.75" customHeight="1" thickBot="1">
      <c r="A259" s="374"/>
      <c r="B259" s="374"/>
      <c r="C259" s="374"/>
      <c r="D259" s="374"/>
      <c r="E259" s="374"/>
      <c r="F259" s="374"/>
      <c r="G259" s="358"/>
      <c r="H259" s="358"/>
      <c r="I259" s="358"/>
      <c r="J259" s="358"/>
      <c r="K259" s="358"/>
      <c r="L259" s="358"/>
      <c r="M259" s="358"/>
      <c r="N259" s="358"/>
      <c r="O259" s="358"/>
      <c r="P259" s="358"/>
      <c r="Q259" s="358"/>
      <c r="R259" s="358"/>
      <c r="S259" s="358"/>
      <c r="T259" s="358"/>
      <c r="U259" s="358"/>
      <c r="V259" s="358"/>
      <c r="W259" s="358"/>
      <c r="X259" s="358"/>
      <c r="Y259" s="358"/>
      <c r="Z259" s="358"/>
    </row>
    <row r="260" spans="1:26" ht="15.75" customHeight="1" thickBot="1">
      <c r="A260" s="374"/>
      <c r="B260" s="374"/>
      <c r="C260" s="374"/>
      <c r="D260" s="374"/>
      <c r="E260" s="374"/>
      <c r="F260" s="374"/>
      <c r="G260" s="358"/>
      <c r="H260" s="358"/>
      <c r="I260" s="358"/>
      <c r="J260" s="358"/>
      <c r="K260" s="358"/>
      <c r="L260" s="358"/>
      <c r="M260" s="358"/>
      <c r="N260" s="358"/>
      <c r="O260" s="358"/>
      <c r="P260" s="358"/>
      <c r="Q260" s="358"/>
      <c r="R260" s="358"/>
      <c r="S260" s="358"/>
      <c r="T260" s="358"/>
      <c r="U260" s="358"/>
      <c r="V260" s="358"/>
      <c r="W260" s="358"/>
      <c r="X260" s="358"/>
      <c r="Y260" s="358"/>
      <c r="Z260" s="358"/>
    </row>
    <row r="261" spans="1:26" ht="15.75" customHeight="1" thickBot="1">
      <c r="A261" s="374"/>
      <c r="B261" s="374"/>
      <c r="C261" s="374"/>
      <c r="D261" s="374"/>
      <c r="E261" s="374"/>
      <c r="F261" s="374"/>
      <c r="G261" s="358"/>
      <c r="H261" s="358"/>
      <c r="I261" s="358"/>
      <c r="J261" s="358"/>
      <c r="K261" s="358"/>
      <c r="L261" s="358"/>
      <c r="M261" s="358"/>
      <c r="N261" s="358"/>
      <c r="O261" s="358"/>
      <c r="P261" s="358"/>
      <c r="Q261" s="358"/>
      <c r="R261" s="358"/>
      <c r="S261" s="358"/>
      <c r="T261" s="358"/>
      <c r="U261" s="358"/>
      <c r="V261" s="358"/>
      <c r="W261" s="358"/>
      <c r="X261" s="358"/>
      <c r="Y261" s="358"/>
      <c r="Z261" s="358"/>
    </row>
    <row r="262" spans="1:26" ht="15.75" customHeight="1" thickBot="1">
      <c r="A262" s="374"/>
      <c r="B262" s="374"/>
      <c r="C262" s="374"/>
      <c r="D262" s="374"/>
      <c r="E262" s="374"/>
      <c r="F262" s="374"/>
      <c r="G262" s="358"/>
      <c r="H262" s="358"/>
      <c r="I262" s="358"/>
      <c r="J262" s="358"/>
      <c r="K262" s="358"/>
      <c r="L262" s="358"/>
      <c r="M262" s="358"/>
      <c r="N262" s="358"/>
      <c r="O262" s="358"/>
      <c r="P262" s="358"/>
      <c r="Q262" s="358"/>
      <c r="R262" s="358"/>
      <c r="S262" s="358"/>
      <c r="T262" s="358"/>
      <c r="U262" s="358"/>
      <c r="V262" s="358"/>
      <c r="W262" s="358"/>
      <c r="X262" s="358"/>
      <c r="Y262" s="358"/>
      <c r="Z262" s="358"/>
    </row>
    <row r="263" spans="1:26" ht="15.75" customHeight="1" thickBot="1">
      <c r="A263" s="374"/>
      <c r="B263" s="374"/>
      <c r="C263" s="374"/>
      <c r="D263" s="374"/>
      <c r="E263" s="374"/>
      <c r="F263" s="374"/>
      <c r="G263" s="358"/>
      <c r="H263" s="358"/>
      <c r="I263" s="358"/>
      <c r="J263" s="358"/>
      <c r="K263" s="358"/>
      <c r="L263" s="358"/>
      <c r="M263" s="358"/>
      <c r="N263" s="358"/>
      <c r="O263" s="358"/>
      <c r="P263" s="358"/>
      <c r="Q263" s="358"/>
      <c r="R263" s="358"/>
      <c r="S263" s="358"/>
      <c r="T263" s="358"/>
      <c r="U263" s="358"/>
      <c r="V263" s="358"/>
      <c r="W263" s="358"/>
      <c r="X263" s="358"/>
      <c r="Y263" s="358"/>
      <c r="Z263" s="358"/>
    </row>
    <row r="264" spans="1:26" ht="15.75" customHeight="1" thickBot="1">
      <c r="A264" s="374"/>
      <c r="B264" s="374"/>
      <c r="C264" s="374"/>
      <c r="D264" s="374"/>
      <c r="E264" s="374"/>
      <c r="F264" s="374"/>
      <c r="G264" s="358"/>
      <c r="H264" s="358"/>
      <c r="I264" s="358"/>
      <c r="J264" s="358"/>
      <c r="K264" s="358"/>
      <c r="L264" s="358"/>
      <c r="M264" s="358"/>
      <c r="N264" s="358"/>
      <c r="O264" s="358"/>
      <c r="P264" s="358"/>
      <c r="Q264" s="358"/>
      <c r="R264" s="358"/>
      <c r="S264" s="358"/>
      <c r="T264" s="358"/>
      <c r="U264" s="358"/>
      <c r="V264" s="358"/>
      <c r="W264" s="358"/>
      <c r="X264" s="358"/>
      <c r="Y264" s="358"/>
      <c r="Z264" s="358"/>
    </row>
    <row r="265" spans="1:26" ht="15.75" customHeight="1" thickBot="1">
      <c r="A265" s="374"/>
      <c r="B265" s="374"/>
      <c r="C265" s="374"/>
      <c r="D265" s="374"/>
      <c r="E265" s="374"/>
      <c r="F265" s="374"/>
      <c r="G265" s="358"/>
      <c r="H265" s="358"/>
      <c r="I265" s="358"/>
      <c r="J265" s="358"/>
      <c r="K265" s="358"/>
      <c r="L265" s="358"/>
      <c r="M265" s="358"/>
      <c r="N265" s="358"/>
      <c r="O265" s="358"/>
      <c r="P265" s="358"/>
      <c r="Q265" s="358"/>
      <c r="R265" s="358"/>
      <c r="S265" s="358"/>
      <c r="T265" s="358"/>
      <c r="U265" s="358"/>
      <c r="V265" s="358"/>
      <c r="W265" s="358"/>
      <c r="X265" s="358"/>
      <c r="Y265" s="358"/>
      <c r="Z265" s="358"/>
    </row>
    <row r="266" spans="1:26" ht="15.75" customHeight="1" thickBot="1">
      <c r="A266" s="374"/>
      <c r="B266" s="374"/>
      <c r="C266" s="374"/>
      <c r="D266" s="374"/>
      <c r="E266" s="374"/>
      <c r="F266" s="374"/>
      <c r="G266" s="358"/>
      <c r="H266" s="358"/>
      <c r="I266" s="358"/>
      <c r="J266" s="358"/>
      <c r="K266" s="358"/>
      <c r="L266" s="358"/>
      <c r="M266" s="358"/>
      <c r="N266" s="358"/>
      <c r="O266" s="358"/>
      <c r="P266" s="358"/>
      <c r="Q266" s="358"/>
      <c r="R266" s="358"/>
      <c r="S266" s="358"/>
      <c r="T266" s="358"/>
      <c r="U266" s="358"/>
      <c r="V266" s="358"/>
      <c r="W266" s="358"/>
      <c r="X266" s="358"/>
      <c r="Y266" s="358"/>
      <c r="Z266" s="358"/>
    </row>
    <row r="267" spans="1:26" ht="15.75" customHeight="1" thickBot="1">
      <c r="A267" s="374"/>
      <c r="B267" s="374"/>
      <c r="C267" s="374"/>
      <c r="D267" s="374"/>
      <c r="E267" s="374"/>
      <c r="F267" s="374"/>
      <c r="G267" s="358"/>
      <c r="H267" s="358"/>
      <c r="I267" s="358"/>
      <c r="J267" s="358"/>
      <c r="K267" s="358"/>
      <c r="L267" s="358"/>
      <c r="M267" s="358"/>
      <c r="N267" s="358"/>
      <c r="O267" s="358"/>
      <c r="P267" s="358"/>
      <c r="Q267" s="358"/>
      <c r="R267" s="358"/>
      <c r="S267" s="358"/>
      <c r="T267" s="358"/>
      <c r="U267" s="358"/>
      <c r="V267" s="358"/>
      <c r="W267" s="358"/>
      <c r="X267" s="358"/>
      <c r="Y267" s="358"/>
      <c r="Z267" s="358"/>
    </row>
    <row r="268" spans="1:26" ht="15.75" customHeight="1" thickBot="1">
      <c r="A268" s="374"/>
      <c r="B268" s="374"/>
      <c r="C268" s="374"/>
      <c r="D268" s="374"/>
      <c r="E268" s="374"/>
      <c r="F268" s="374"/>
      <c r="G268" s="358"/>
      <c r="H268" s="358"/>
      <c r="I268" s="358"/>
      <c r="J268" s="358"/>
      <c r="K268" s="358"/>
      <c r="L268" s="358"/>
      <c r="M268" s="358"/>
      <c r="N268" s="358"/>
      <c r="O268" s="358"/>
      <c r="P268" s="358"/>
      <c r="Q268" s="358"/>
      <c r="R268" s="358"/>
      <c r="S268" s="358"/>
      <c r="T268" s="358"/>
      <c r="U268" s="358"/>
      <c r="V268" s="358"/>
      <c r="W268" s="358"/>
      <c r="X268" s="358"/>
      <c r="Y268" s="358"/>
      <c r="Z268" s="358"/>
    </row>
    <row r="269" spans="1:26" ht="15.75" customHeight="1" thickBot="1">
      <c r="A269" s="374"/>
      <c r="B269" s="374"/>
      <c r="C269" s="374"/>
      <c r="D269" s="374"/>
      <c r="E269" s="374"/>
      <c r="F269" s="374"/>
      <c r="G269" s="358"/>
      <c r="H269" s="358"/>
      <c r="I269" s="358"/>
      <c r="J269" s="358"/>
      <c r="K269" s="358"/>
      <c r="L269" s="358"/>
      <c r="M269" s="358"/>
      <c r="N269" s="358"/>
      <c r="O269" s="358"/>
      <c r="P269" s="358"/>
      <c r="Q269" s="358"/>
      <c r="R269" s="358"/>
      <c r="S269" s="358"/>
      <c r="T269" s="358"/>
      <c r="U269" s="358"/>
      <c r="V269" s="358"/>
      <c r="W269" s="358"/>
      <c r="X269" s="358"/>
      <c r="Y269" s="358"/>
      <c r="Z269" s="358"/>
    </row>
    <row r="270" spans="1:26" ht="15.75" customHeight="1" thickBot="1">
      <c r="A270" s="374"/>
      <c r="B270" s="374"/>
      <c r="C270" s="374"/>
      <c r="D270" s="374"/>
      <c r="E270" s="374"/>
      <c r="F270" s="374"/>
      <c r="G270" s="358"/>
      <c r="H270" s="358"/>
      <c r="I270" s="358"/>
      <c r="J270" s="358"/>
      <c r="K270" s="358"/>
      <c r="L270" s="358"/>
      <c r="M270" s="358"/>
      <c r="N270" s="358"/>
      <c r="O270" s="358"/>
      <c r="P270" s="358"/>
      <c r="Q270" s="358"/>
      <c r="R270" s="358"/>
      <c r="S270" s="358"/>
      <c r="T270" s="358"/>
      <c r="U270" s="358"/>
      <c r="V270" s="358"/>
      <c r="W270" s="358"/>
      <c r="X270" s="358"/>
      <c r="Y270" s="358"/>
      <c r="Z270" s="358"/>
    </row>
    <row r="271" spans="1:26" ht="15.75" customHeight="1" thickBot="1">
      <c r="A271" s="374"/>
      <c r="B271" s="374"/>
      <c r="C271" s="374"/>
      <c r="D271" s="374"/>
      <c r="E271" s="374"/>
      <c r="F271" s="374"/>
      <c r="G271" s="358"/>
      <c r="H271" s="358"/>
      <c r="I271" s="358"/>
      <c r="J271" s="358"/>
      <c r="K271" s="358"/>
      <c r="L271" s="358"/>
      <c r="M271" s="358"/>
      <c r="N271" s="358"/>
      <c r="O271" s="358"/>
      <c r="P271" s="358"/>
      <c r="Q271" s="358"/>
      <c r="R271" s="358"/>
      <c r="S271" s="358"/>
      <c r="T271" s="358"/>
      <c r="U271" s="358"/>
      <c r="V271" s="358"/>
      <c r="W271" s="358"/>
      <c r="X271" s="358"/>
      <c r="Y271" s="358"/>
      <c r="Z271" s="358"/>
    </row>
    <row r="272" spans="1:26" ht="15.75" customHeight="1" thickBot="1">
      <c r="A272" s="374"/>
      <c r="B272" s="374"/>
      <c r="C272" s="374"/>
      <c r="D272" s="374"/>
      <c r="E272" s="374"/>
      <c r="F272" s="374"/>
      <c r="G272" s="358"/>
      <c r="H272" s="358"/>
      <c r="I272" s="358"/>
      <c r="J272" s="358"/>
      <c r="K272" s="358"/>
      <c r="L272" s="358"/>
      <c r="M272" s="358"/>
      <c r="N272" s="358"/>
      <c r="O272" s="358"/>
      <c r="P272" s="358"/>
      <c r="Q272" s="358"/>
      <c r="R272" s="358"/>
      <c r="S272" s="358"/>
      <c r="T272" s="358"/>
      <c r="U272" s="358"/>
      <c r="V272" s="358"/>
      <c r="W272" s="358"/>
      <c r="X272" s="358"/>
      <c r="Y272" s="358"/>
      <c r="Z272" s="358"/>
    </row>
    <row r="273" spans="1:26" ht="15.75" customHeight="1" thickBot="1">
      <c r="A273" s="374"/>
      <c r="B273" s="374"/>
      <c r="C273" s="374"/>
      <c r="D273" s="374"/>
      <c r="E273" s="374"/>
      <c r="F273" s="374"/>
      <c r="G273" s="358"/>
      <c r="H273" s="358"/>
      <c r="I273" s="358"/>
      <c r="J273" s="358"/>
      <c r="K273" s="358"/>
      <c r="L273" s="358"/>
      <c r="M273" s="358"/>
      <c r="N273" s="358"/>
      <c r="O273" s="358"/>
      <c r="P273" s="358"/>
      <c r="Q273" s="358"/>
      <c r="R273" s="358"/>
      <c r="S273" s="358"/>
      <c r="T273" s="358"/>
      <c r="U273" s="358"/>
      <c r="V273" s="358"/>
      <c r="W273" s="358"/>
      <c r="X273" s="358"/>
      <c r="Y273" s="358"/>
      <c r="Z273" s="358"/>
    </row>
    <row r="274" spans="1:26" ht="15.75" customHeight="1" thickBot="1">
      <c r="A274" s="374"/>
      <c r="B274" s="374"/>
      <c r="C274" s="374"/>
      <c r="D274" s="374"/>
      <c r="E274" s="374"/>
      <c r="F274" s="374"/>
      <c r="G274" s="358"/>
      <c r="H274" s="358"/>
      <c r="I274" s="358"/>
      <c r="J274" s="358"/>
      <c r="K274" s="358"/>
      <c r="L274" s="358"/>
      <c r="M274" s="358"/>
      <c r="N274" s="358"/>
      <c r="O274" s="358"/>
      <c r="P274" s="358"/>
      <c r="Q274" s="358"/>
      <c r="R274" s="358"/>
      <c r="S274" s="358"/>
      <c r="T274" s="358"/>
      <c r="U274" s="358"/>
      <c r="V274" s="358"/>
      <c r="W274" s="358"/>
      <c r="X274" s="358"/>
      <c r="Y274" s="358"/>
      <c r="Z274" s="358"/>
    </row>
    <row r="275" spans="1:26" ht="15.75" customHeight="1" thickBot="1">
      <c r="A275" s="374"/>
      <c r="B275" s="374"/>
      <c r="C275" s="374"/>
      <c r="D275" s="374"/>
      <c r="E275" s="374"/>
      <c r="F275" s="374"/>
      <c r="G275" s="358"/>
      <c r="H275" s="358"/>
      <c r="I275" s="358"/>
      <c r="J275" s="358"/>
      <c r="K275" s="358"/>
      <c r="L275" s="358"/>
      <c r="M275" s="358"/>
      <c r="N275" s="358"/>
      <c r="O275" s="358"/>
      <c r="P275" s="358"/>
      <c r="Q275" s="358"/>
      <c r="R275" s="358"/>
      <c r="S275" s="358"/>
      <c r="T275" s="358"/>
      <c r="U275" s="358"/>
      <c r="V275" s="358"/>
      <c r="W275" s="358"/>
      <c r="X275" s="358"/>
      <c r="Y275" s="358"/>
      <c r="Z275" s="358"/>
    </row>
    <row r="276" spans="1:26" ht="15.75" customHeight="1" thickBot="1">
      <c r="A276" s="374"/>
      <c r="B276" s="374"/>
      <c r="C276" s="374"/>
      <c r="D276" s="374"/>
      <c r="E276" s="374"/>
      <c r="F276" s="374"/>
      <c r="G276" s="358"/>
      <c r="H276" s="358"/>
      <c r="I276" s="358"/>
      <c r="J276" s="358"/>
      <c r="K276" s="358"/>
      <c r="L276" s="358"/>
      <c r="M276" s="358"/>
      <c r="N276" s="358"/>
      <c r="O276" s="358"/>
      <c r="P276" s="358"/>
      <c r="Q276" s="358"/>
      <c r="R276" s="358"/>
      <c r="S276" s="358"/>
      <c r="T276" s="358"/>
      <c r="U276" s="358"/>
      <c r="V276" s="358"/>
      <c r="W276" s="358"/>
      <c r="X276" s="358"/>
      <c r="Y276" s="358"/>
      <c r="Z276" s="358"/>
    </row>
    <row r="277" spans="1:26" ht="15.75" customHeight="1" thickBot="1">
      <c r="A277" s="374"/>
      <c r="B277" s="374"/>
      <c r="C277" s="374"/>
      <c r="D277" s="374"/>
      <c r="E277" s="374"/>
      <c r="F277" s="374"/>
      <c r="G277" s="358"/>
      <c r="H277" s="358"/>
      <c r="I277" s="358"/>
      <c r="J277" s="358"/>
      <c r="K277" s="358"/>
      <c r="L277" s="358"/>
      <c r="M277" s="358"/>
      <c r="N277" s="358"/>
      <c r="O277" s="358"/>
      <c r="P277" s="358"/>
      <c r="Q277" s="358"/>
      <c r="R277" s="358"/>
      <c r="S277" s="358"/>
      <c r="T277" s="358"/>
      <c r="U277" s="358"/>
      <c r="V277" s="358"/>
      <c r="W277" s="358"/>
      <c r="X277" s="358"/>
      <c r="Y277" s="358"/>
      <c r="Z277" s="358"/>
    </row>
    <row r="278" spans="1:26" ht="15.75" customHeight="1" thickBot="1">
      <c r="A278" s="374"/>
      <c r="B278" s="374"/>
      <c r="C278" s="374"/>
      <c r="D278" s="374"/>
      <c r="E278" s="374"/>
      <c r="F278" s="374"/>
      <c r="G278" s="358"/>
      <c r="H278" s="358"/>
      <c r="I278" s="358"/>
      <c r="J278" s="358"/>
      <c r="K278" s="358"/>
      <c r="L278" s="358"/>
      <c r="M278" s="358"/>
      <c r="N278" s="358"/>
      <c r="O278" s="358"/>
      <c r="P278" s="358"/>
      <c r="Q278" s="358"/>
      <c r="R278" s="358"/>
      <c r="S278" s="358"/>
      <c r="T278" s="358"/>
      <c r="U278" s="358"/>
      <c r="V278" s="358"/>
      <c r="W278" s="358"/>
      <c r="X278" s="358"/>
      <c r="Y278" s="358"/>
      <c r="Z278" s="358"/>
    </row>
    <row r="279" spans="1:26" ht="15.75" customHeight="1" thickBot="1">
      <c r="A279" s="374"/>
      <c r="B279" s="374"/>
      <c r="C279" s="374"/>
      <c r="D279" s="374"/>
      <c r="E279" s="374"/>
      <c r="F279" s="374"/>
      <c r="G279" s="358"/>
      <c r="H279" s="358"/>
      <c r="I279" s="358"/>
      <c r="J279" s="358"/>
      <c r="K279" s="358"/>
      <c r="L279" s="358"/>
      <c r="M279" s="358"/>
      <c r="N279" s="358"/>
      <c r="O279" s="358"/>
      <c r="P279" s="358"/>
      <c r="Q279" s="358"/>
      <c r="R279" s="358"/>
      <c r="S279" s="358"/>
      <c r="T279" s="358"/>
      <c r="U279" s="358"/>
      <c r="V279" s="358"/>
      <c r="W279" s="358"/>
      <c r="X279" s="358"/>
      <c r="Y279" s="358"/>
      <c r="Z279" s="358"/>
    </row>
    <row r="280" spans="1:26" ht="15.75" customHeight="1" thickBot="1">
      <c r="A280" s="374"/>
      <c r="B280" s="374"/>
      <c r="C280" s="374"/>
      <c r="D280" s="374"/>
      <c r="E280" s="374"/>
      <c r="F280" s="374"/>
      <c r="G280" s="358"/>
      <c r="H280" s="358"/>
      <c r="I280" s="358"/>
      <c r="J280" s="358"/>
      <c r="K280" s="358"/>
      <c r="L280" s="358"/>
      <c r="M280" s="358"/>
      <c r="N280" s="358"/>
      <c r="O280" s="358"/>
      <c r="P280" s="358"/>
      <c r="Q280" s="358"/>
      <c r="R280" s="358"/>
      <c r="S280" s="358"/>
      <c r="T280" s="358"/>
      <c r="U280" s="358"/>
      <c r="V280" s="358"/>
      <c r="W280" s="358"/>
      <c r="X280" s="358"/>
      <c r="Y280" s="358"/>
      <c r="Z280" s="358"/>
    </row>
    <row r="281" spans="1:26" ht="15.75" customHeight="1" thickBot="1">
      <c r="A281" s="374"/>
      <c r="B281" s="374"/>
      <c r="C281" s="374"/>
      <c r="D281" s="374"/>
      <c r="E281" s="374"/>
      <c r="F281" s="374"/>
      <c r="G281" s="358"/>
      <c r="H281" s="358"/>
      <c r="I281" s="358"/>
      <c r="J281" s="358"/>
      <c r="K281" s="358"/>
      <c r="L281" s="358"/>
      <c r="M281" s="358"/>
      <c r="N281" s="358"/>
      <c r="O281" s="358"/>
      <c r="P281" s="358"/>
      <c r="Q281" s="358"/>
      <c r="R281" s="358"/>
      <c r="S281" s="358"/>
      <c r="T281" s="358"/>
      <c r="U281" s="358"/>
      <c r="V281" s="358"/>
      <c r="W281" s="358"/>
      <c r="X281" s="358"/>
      <c r="Y281" s="358"/>
      <c r="Z281" s="358"/>
    </row>
    <row r="282" spans="1:26" ht="15.75" customHeight="1" thickBot="1">
      <c r="A282" s="374"/>
      <c r="B282" s="374"/>
      <c r="C282" s="374"/>
      <c r="D282" s="374"/>
      <c r="E282" s="374"/>
      <c r="F282" s="374"/>
      <c r="G282" s="358"/>
      <c r="H282" s="358"/>
      <c r="I282" s="358"/>
      <c r="J282" s="358"/>
      <c r="K282" s="358"/>
      <c r="L282" s="358"/>
      <c r="M282" s="358"/>
      <c r="N282" s="358"/>
      <c r="O282" s="358"/>
      <c r="P282" s="358"/>
      <c r="Q282" s="358"/>
      <c r="R282" s="358"/>
      <c r="S282" s="358"/>
      <c r="T282" s="358"/>
      <c r="U282" s="358"/>
      <c r="V282" s="358"/>
      <c r="W282" s="358"/>
      <c r="X282" s="358"/>
      <c r="Y282" s="358"/>
      <c r="Z282" s="358"/>
    </row>
    <row r="283" spans="1:26" ht="15.75" customHeight="1" thickBot="1">
      <c r="A283" s="374"/>
      <c r="B283" s="374"/>
      <c r="C283" s="374"/>
      <c r="D283" s="374"/>
      <c r="E283" s="374"/>
      <c r="F283" s="374"/>
      <c r="G283" s="358"/>
      <c r="H283" s="358"/>
      <c r="I283" s="358"/>
      <c r="J283" s="358"/>
      <c r="K283" s="358"/>
      <c r="L283" s="358"/>
      <c r="M283" s="358"/>
      <c r="N283" s="358"/>
      <c r="O283" s="358"/>
      <c r="P283" s="358"/>
      <c r="Q283" s="358"/>
      <c r="R283" s="358"/>
      <c r="S283" s="358"/>
      <c r="T283" s="358"/>
      <c r="U283" s="358"/>
      <c r="V283" s="358"/>
      <c r="W283" s="358"/>
      <c r="X283" s="358"/>
      <c r="Y283" s="358"/>
      <c r="Z283" s="358"/>
    </row>
    <row r="284" spans="1:26" ht="15.75" customHeight="1" thickBot="1">
      <c r="A284" s="374"/>
      <c r="B284" s="374"/>
      <c r="C284" s="374"/>
      <c r="D284" s="374"/>
      <c r="E284" s="374"/>
      <c r="F284" s="374"/>
      <c r="G284" s="358"/>
      <c r="H284" s="358"/>
      <c r="I284" s="358"/>
      <c r="J284" s="358"/>
      <c r="K284" s="358"/>
      <c r="L284" s="358"/>
      <c r="M284" s="358"/>
      <c r="N284" s="358"/>
      <c r="O284" s="358"/>
      <c r="P284" s="358"/>
      <c r="Q284" s="358"/>
      <c r="R284" s="358"/>
      <c r="S284" s="358"/>
      <c r="T284" s="358"/>
      <c r="U284" s="358"/>
      <c r="V284" s="358"/>
      <c r="W284" s="358"/>
      <c r="X284" s="358"/>
      <c r="Y284" s="358"/>
      <c r="Z284" s="358"/>
    </row>
    <row r="285" spans="1:26" ht="15.75" customHeight="1" thickBot="1">
      <c r="A285" s="374"/>
      <c r="B285" s="374"/>
      <c r="C285" s="374"/>
      <c r="D285" s="374"/>
      <c r="E285" s="374"/>
      <c r="F285" s="374"/>
      <c r="G285" s="358"/>
      <c r="H285" s="358"/>
      <c r="I285" s="358"/>
      <c r="J285" s="358"/>
      <c r="K285" s="358"/>
      <c r="L285" s="358"/>
      <c r="M285" s="358"/>
      <c r="N285" s="358"/>
      <c r="O285" s="358"/>
      <c r="P285" s="358"/>
      <c r="Q285" s="358"/>
      <c r="R285" s="358"/>
      <c r="S285" s="358"/>
      <c r="T285" s="358"/>
      <c r="U285" s="358"/>
      <c r="V285" s="358"/>
      <c r="W285" s="358"/>
      <c r="X285" s="358"/>
      <c r="Y285" s="358"/>
      <c r="Z285" s="358"/>
    </row>
    <row r="286" spans="1:26" ht="15.75" customHeight="1" thickBot="1">
      <c r="A286" s="374"/>
      <c r="B286" s="374"/>
      <c r="C286" s="374"/>
      <c r="D286" s="374"/>
      <c r="E286" s="374"/>
      <c r="F286" s="374"/>
      <c r="G286" s="358"/>
      <c r="H286" s="358"/>
      <c r="I286" s="358"/>
      <c r="J286" s="358"/>
      <c r="K286" s="358"/>
      <c r="L286" s="358"/>
      <c r="M286" s="358"/>
      <c r="N286" s="358"/>
      <c r="O286" s="358"/>
      <c r="P286" s="358"/>
      <c r="Q286" s="358"/>
      <c r="R286" s="358"/>
      <c r="S286" s="358"/>
      <c r="T286" s="358"/>
      <c r="U286" s="358"/>
      <c r="V286" s="358"/>
      <c r="W286" s="358"/>
      <c r="X286" s="358"/>
      <c r="Y286" s="358"/>
      <c r="Z286" s="358"/>
    </row>
    <row r="287" spans="1:26" ht="15.75" customHeight="1" thickBot="1">
      <c r="A287" s="374"/>
      <c r="B287" s="374"/>
      <c r="C287" s="374"/>
      <c r="D287" s="374"/>
      <c r="E287" s="374"/>
      <c r="F287" s="374"/>
      <c r="G287" s="358"/>
      <c r="H287" s="358"/>
      <c r="I287" s="358"/>
      <c r="J287" s="358"/>
      <c r="K287" s="358"/>
      <c r="L287" s="358"/>
      <c r="M287" s="358"/>
      <c r="N287" s="358"/>
      <c r="O287" s="358"/>
      <c r="P287" s="358"/>
      <c r="Q287" s="358"/>
      <c r="R287" s="358"/>
      <c r="S287" s="358"/>
      <c r="T287" s="358"/>
      <c r="U287" s="358"/>
      <c r="V287" s="358"/>
      <c r="W287" s="358"/>
      <c r="X287" s="358"/>
      <c r="Y287" s="358"/>
      <c r="Z287" s="358"/>
    </row>
    <row r="288" spans="1:26" ht="15.75" customHeight="1" thickBot="1">
      <c r="A288" s="374"/>
      <c r="B288" s="374"/>
      <c r="C288" s="374"/>
      <c r="D288" s="374"/>
      <c r="E288" s="374"/>
      <c r="F288" s="374"/>
      <c r="G288" s="358"/>
      <c r="H288" s="358"/>
      <c r="I288" s="358"/>
      <c r="J288" s="358"/>
      <c r="K288" s="358"/>
      <c r="L288" s="358"/>
      <c r="M288" s="358"/>
      <c r="N288" s="358"/>
      <c r="O288" s="358"/>
      <c r="P288" s="358"/>
      <c r="Q288" s="358"/>
      <c r="R288" s="358"/>
      <c r="S288" s="358"/>
      <c r="T288" s="358"/>
      <c r="U288" s="358"/>
      <c r="V288" s="358"/>
      <c r="W288" s="358"/>
      <c r="X288" s="358"/>
      <c r="Y288" s="358"/>
      <c r="Z288" s="358"/>
    </row>
    <row r="289" spans="1:26" ht="15.75" customHeight="1" thickBot="1">
      <c r="A289" s="374"/>
      <c r="B289" s="374"/>
      <c r="C289" s="374"/>
      <c r="D289" s="374"/>
      <c r="E289" s="374"/>
      <c r="F289" s="374"/>
      <c r="G289" s="358"/>
      <c r="H289" s="358"/>
      <c r="I289" s="358"/>
      <c r="J289" s="358"/>
      <c r="K289" s="358"/>
      <c r="L289" s="358"/>
      <c r="M289" s="358"/>
      <c r="N289" s="358"/>
      <c r="O289" s="358"/>
      <c r="P289" s="358"/>
      <c r="Q289" s="358"/>
      <c r="R289" s="358"/>
      <c r="S289" s="358"/>
      <c r="T289" s="358"/>
      <c r="U289" s="358"/>
      <c r="V289" s="358"/>
      <c r="W289" s="358"/>
      <c r="X289" s="358"/>
      <c r="Y289" s="358"/>
      <c r="Z289" s="358"/>
    </row>
    <row r="290" spans="1:26" ht="15.75" customHeight="1" thickBot="1">
      <c r="A290" s="374"/>
      <c r="B290" s="374"/>
      <c r="C290" s="374"/>
      <c r="D290" s="374"/>
      <c r="E290" s="374"/>
      <c r="F290" s="374"/>
      <c r="G290" s="358"/>
      <c r="H290" s="358"/>
      <c r="I290" s="358"/>
      <c r="J290" s="358"/>
      <c r="K290" s="358"/>
      <c r="L290" s="358"/>
      <c r="M290" s="358"/>
      <c r="N290" s="358"/>
      <c r="O290" s="358"/>
      <c r="P290" s="358"/>
      <c r="Q290" s="358"/>
      <c r="R290" s="358"/>
      <c r="S290" s="358"/>
      <c r="T290" s="358"/>
      <c r="U290" s="358"/>
      <c r="V290" s="358"/>
      <c r="W290" s="358"/>
      <c r="X290" s="358"/>
      <c r="Y290" s="358"/>
      <c r="Z290" s="358"/>
    </row>
    <row r="291" spans="1:26" ht="15.75" customHeight="1" thickBot="1">
      <c r="A291" s="374"/>
      <c r="B291" s="374"/>
      <c r="C291" s="374"/>
      <c r="D291" s="374"/>
      <c r="E291" s="374"/>
      <c r="F291" s="374"/>
      <c r="G291" s="358"/>
      <c r="H291" s="358"/>
      <c r="I291" s="358"/>
      <c r="J291" s="358"/>
      <c r="K291" s="358"/>
      <c r="L291" s="358"/>
      <c r="M291" s="358"/>
      <c r="N291" s="358"/>
      <c r="O291" s="358"/>
      <c r="P291" s="358"/>
      <c r="Q291" s="358"/>
      <c r="R291" s="358"/>
      <c r="S291" s="358"/>
      <c r="T291" s="358"/>
      <c r="U291" s="358"/>
      <c r="V291" s="358"/>
      <c r="W291" s="358"/>
      <c r="X291" s="358"/>
      <c r="Y291" s="358"/>
      <c r="Z291" s="358"/>
    </row>
    <row r="292" spans="1:26" ht="15.75" customHeight="1" thickBot="1">
      <c r="A292" s="374"/>
      <c r="B292" s="374"/>
      <c r="C292" s="374"/>
      <c r="D292" s="374"/>
      <c r="E292" s="374"/>
      <c r="F292" s="374"/>
      <c r="G292" s="358"/>
      <c r="H292" s="358"/>
      <c r="I292" s="358"/>
      <c r="J292" s="358"/>
      <c r="K292" s="358"/>
      <c r="L292" s="358"/>
      <c r="M292" s="358"/>
      <c r="N292" s="358"/>
      <c r="O292" s="358"/>
      <c r="P292" s="358"/>
      <c r="Q292" s="358"/>
      <c r="R292" s="358"/>
      <c r="S292" s="358"/>
      <c r="T292" s="358"/>
      <c r="U292" s="358"/>
      <c r="V292" s="358"/>
      <c r="W292" s="358"/>
      <c r="X292" s="358"/>
      <c r="Y292" s="358"/>
      <c r="Z292" s="358"/>
    </row>
    <row r="293" spans="1:26" ht="15.75" customHeight="1" thickBot="1">
      <c r="A293" s="374"/>
      <c r="B293" s="374"/>
      <c r="C293" s="374"/>
      <c r="D293" s="374"/>
      <c r="E293" s="374"/>
      <c r="F293" s="374"/>
      <c r="G293" s="358"/>
      <c r="H293" s="358"/>
      <c r="I293" s="358"/>
      <c r="J293" s="358"/>
      <c r="K293" s="358"/>
      <c r="L293" s="358"/>
      <c r="M293" s="358"/>
      <c r="N293" s="358"/>
      <c r="O293" s="358"/>
      <c r="P293" s="358"/>
      <c r="Q293" s="358"/>
      <c r="R293" s="358"/>
      <c r="S293" s="358"/>
      <c r="T293" s="358"/>
      <c r="U293" s="358"/>
      <c r="V293" s="358"/>
      <c r="W293" s="358"/>
      <c r="X293" s="358"/>
      <c r="Y293" s="358"/>
      <c r="Z293" s="358"/>
    </row>
    <row r="294" spans="1:26" ht="15.75" customHeight="1" thickBot="1">
      <c r="A294" s="374"/>
      <c r="B294" s="374"/>
      <c r="C294" s="374"/>
      <c r="D294" s="374"/>
      <c r="E294" s="374"/>
      <c r="F294" s="374"/>
      <c r="G294" s="358"/>
      <c r="H294" s="358"/>
      <c r="I294" s="358"/>
      <c r="J294" s="358"/>
      <c r="K294" s="358"/>
      <c r="L294" s="358"/>
      <c r="M294" s="358"/>
      <c r="N294" s="358"/>
      <c r="O294" s="358"/>
      <c r="P294" s="358"/>
      <c r="Q294" s="358"/>
      <c r="R294" s="358"/>
      <c r="S294" s="358"/>
      <c r="T294" s="358"/>
      <c r="U294" s="358"/>
      <c r="V294" s="358"/>
      <c r="W294" s="358"/>
      <c r="X294" s="358"/>
      <c r="Y294" s="358"/>
      <c r="Z294" s="358"/>
    </row>
    <row r="295" spans="1:26" ht="15.75" customHeight="1" thickBot="1">
      <c r="A295" s="374"/>
      <c r="B295" s="374"/>
      <c r="C295" s="374"/>
      <c r="D295" s="374"/>
      <c r="E295" s="374"/>
      <c r="F295" s="374"/>
      <c r="G295" s="358"/>
      <c r="H295" s="358"/>
      <c r="I295" s="358"/>
      <c r="J295" s="358"/>
      <c r="K295" s="358"/>
      <c r="L295" s="358"/>
      <c r="M295" s="358"/>
      <c r="N295" s="358"/>
      <c r="O295" s="358"/>
      <c r="P295" s="358"/>
      <c r="Q295" s="358"/>
      <c r="R295" s="358"/>
      <c r="S295" s="358"/>
      <c r="T295" s="358"/>
      <c r="U295" s="358"/>
      <c r="V295" s="358"/>
      <c r="W295" s="358"/>
      <c r="X295" s="358"/>
      <c r="Y295" s="358"/>
      <c r="Z295" s="358"/>
    </row>
    <row r="296" spans="1:26" ht="15.75" customHeight="1" thickBot="1">
      <c r="A296" s="374"/>
      <c r="B296" s="374"/>
      <c r="C296" s="374"/>
      <c r="D296" s="374"/>
      <c r="E296" s="374"/>
      <c r="F296" s="374"/>
      <c r="G296" s="358"/>
      <c r="H296" s="358"/>
      <c r="I296" s="358"/>
      <c r="J296" s="358"/>
      <c r="K296" s="358"/>
      <c r="L296" s="358"/>
      <c r="M296" s="358"/>
      <c r="N296" s="358"/>
      <c r="O296" s="358"/>
      <c r="P296" s="358"/>
      <c r="Q296" s="358"/>
      <c r="R296" s="358"/>
      <c r="S296" s="358"/>
      <c r="T296" s="358"/>
      <c r="U296" s="358"/>
      <c r="V296" s="358"/>
      <c r="W296" s="358"/>
      <c r="X296" s="358"/>
      <c r="Y296" s="358"/>
      <c r="Z296" s="358"/>
    </row>
    <row r="297" spans="1:26" ht="15.75" customHeight="1" thickBot="1">
      <c r="A297" s="374"/>
      <c r="B297" s="374"/>
      <c r="C297" s="374"/>
      <c r="D297" s="374"/>
      <c r="E297" s="374"/>
      <c r="F297" s="374"/>
      <c r="G297" s="358"/>
      <c r="H297" s="358"/>
      <c r="I297" s="358"/>
      <c r="J297" s="358"/>
      <c r="K297" s="358"/>
      <c r="L297" s="358"/>
      <c r="M297" s="358"/>
      <c r="N297" s="358"/>
      <c r="O297" s="358"/>
      <c r="P297" s="358"/>
      <c r="Q297" s="358"/>
      <c r="R297" s="358"/>
      <c r="S297" s="358"/>
      <c r="T297" s="358"/>
      <c r="U297" s="358"/>
      <c r="V297" s="358"/>
      <c r="W297" s="358"/>
      <c r="X297" s="358"/>
      <c r="Y297" s="358"/>
      <c r="Z297" s="358"/>
    </row>
    <row r="298" spans="1:26" ht="15.75" customHeight="1" thickBot="1">
      <c r="A298" s="374"/>
      <c r="B298" s="374"/>
      <c r="C298" s="374"/>
      <c r="D298" s="374"/>
      <c r="E298" s="374"/>
      <c r="F298" s="374"/>
      <c r="G298" s="358"/>
      <c r="H298" s="358"/>
      <c r="I298" s="358"/>
      <c r="J298" s="358"/>
      <c r="K298" s="358"/>
      <c r="L298" s="358"/>
      <c r="M298" s="358"/>
      <c r="N298" s="358"/>
      <c r="O298" s="358"/>
      <c r="P298" s="358"/>
      <c r="Q298" s="358"/>
      <c r="R298" s="358"/>
      <c r="S298" s="358"/>
      <c r="T298" s="358"/>
      <c r="U298" s="358"/>
      <c r="V298" s="358"/>
      <c r="W298" s="358"/>
      <c r="X298" s="358"/>
      <c r="Y298" s="358"/>
      <c r="Z298" s="358"/>
    </row>
    <row r="299" spans="1:26" ht="15.75" customHeight="1" thickBot="1">
      <c r="A299" s="374"/>
      <c r="B299" s="374"/>
      <c r="C299" s="374"/>
      <c r="D299" s="374"/>
      <c r="E299" s="374"/>
      <c r="F299" s="374"/>
      <c r="G299" s="358"/>
      <c r="H299" s="358"/>
      <c r="I299" s="358"/>
      <c r="J299" s="358"/>
      <c r="K299" s="358"/>
      <c r="L299" s="358"/>
      <c r="M299" s="358"/>
      <c r="N299" s="358"/>
      <c r="O299" s="358"/>
      <c r="P299" s="358"/>
      <c r="Q299" s="358"/>
      <c r="R299" s="358"/>
      <c r="S299" s="358"/>
      <c r="T299" s="358"/>
      <c r="U299" s="358"/>
      <c r="V299" s="358"/>
      <c r="W299" s="358"/>
      <c r="X299" s="358"/>
      <c r="Y299" s="358"/>
      <c r="Z299" s="358"/>
    </row>
    <row r="300" spans="1:26" ht="15.75" customHeight="1" thickBot="1">
      <c r="A300" s="374"/>
      <c r="B300" s="374"/>
      <c r="C300" s="374"/>
      <c r="D300" s="374"/>
      <c r="E300" s="374"/>
      <c r="F300" s="374"/>
      <c r="G300" s="358"/>
      <c r="H300" s="358"/>
      <c r="I300" s="358"/>
      <c r="J300" s="358"/>
      <c r="K300" s="358"/>
      <c r="L300" s="358"/>
      <c r="M300" s="358"/>
      <c r="N300" s="358"/>
      <c r="O300" s="358"/>
      <c r="P300" s="358"/>
      <c r="Q300" s="358"/>
      <c r="R300" s="358"/>
      <c r="S300" s="358"/>
      <c r="T300" s="358"/>
      <c r="U300" s="358"/>
      <c r="V300" s="358"/>
      <c r="W300" s="358"/>
      <c r="X300" s="358"/>
      <c r="Y300" s="358"/>
      <c r="Z300" s="358"/>
    </row>
    <row r="301" spans="1:26" ht="15.75" customHeight="1" thickBot="1">
      <c r="A301" s="374"/>
      <c r="B301" s="374"/>
      <c r="C301" s="374"/>
      <c r="D301" s="374"/>
      <c r="E301" s="374"/>
      <c r="F301" s="374"/>
      <c r="G301" s="358"/>
      <c r="H301" s="358"/>
      <c r="I301" s="358"/>
      <c r="J301" s="358"/>
      <c r="K301" s="358"/>
      <c r="L301" s="358"/>
      <c r="M301" s="358"/>
      <c r="N301" s="358"/>
      <c r="O301" s="358"/>
      <c r="P301" s="358"/>
      <c r="Q301" s="358"/>
      <c r="R301" s="358"/>
      <c r="S301" s="358"/>
      <c r="T301" s="358"/>
      <c r="U301" s="358"/>
      <c r="V301" s="358"/>
      <c r="W301" s="358"/>
      <c r="X301" s="358"/>
      <c r="Y301" s="358"/>
      <c r="Z301" s="358"/>
    </row>
    <row r="302" spans="1:26" ht="15.75" customHeight="1" thickBot="1">
      <c r="A302" s="374"/>
      <c r="B302" s="374"/>
      <c r="C302" s="374"/>
      <c r="D302" s="374"/>
      <c r="E302" s="374"/>
      <c r="F302" s="374"/>
      <c r="G302" s="358"/>
      <c r="H302" s="358"/>
      <c r="I302" s="358"/>
      <c r="J302" s="358"/>
      <c r="K302" s="358"/>
      <c r="L302" s="358"/>
      <c r="M302" s="358"/>
      <c r="N302" s="358"/>
      <c r="O302" s="358"/>
      <c r="P302" s="358"/>
      <c r="Q302" s="358"/>
      <c r="R302" s="358"/>
      <c r="S302" s="358"/>
      <c r="T302" s="358"/>
      <c r="U302" s="358"/>
      <c r="V302" s="358"/>
      <c r="W302" s="358"/>
      <c r="X302" s="358"/>
      <c r="Y302" s="358"/>
      <c r="Z302" s="358"/>
    </row>
    <row r="303" spans="1:26" ht="15.75" customHeight="1" thickBot="1">
      <c r="A303" s="374"/>
      <c r="B303" s="374"/>
      <c r="C303" s="374"/>
      <c r="D303" s="374"/>
      <c r="E303" s="374"/>
      <c r="F303" s="374"/>
      <c r="G303" s="358"/>
      <c r="H303" s="358"/>
      <c r="I303" s="358"/>
      <c r="J303" s="358"/>
      <c r="K303" s="358"/>
      <c r="L303" s="358"/>
      <c r="M303" s="358"/>
      <c r="N303" s="358"/>
      <c r="O303" s="358"/>
      <c r="P303" s="358"/>
      <c r="Q303" s="358"/>
      <c r="R303" s="358"/>
      <c r="S303" s="358"/>
      <c r="T303" s="358"/>
      <c r="U303" s="358"/>
      <c r="V303" s="358"/>
      <c r="W303" s="358"/>
      <c r="X303" s="358"/>
      <c r="Y303" s="358"/>
      <c r="Z303" s="358"/>
    </row>
    <row r="304" spans="1:26" ht="15.75" customHeight="1" thickBot="1">
      <c r="A304" s="374"/>
      <c r="B304" s="374"/>
      <c r="C304" s="374"/>
      <c r="D304" s="374"/>
      <c r="E304" s="374"/>
      <c r="F304" s="374"/>
      <c r="G304" s="358"/>
      <c r="H304" s="358"/>
      <c r="I304" s="358"/>
      <c r="J304" s="358"/>
      <c r="K304" s="358"/>
      <c r="L304" s="358"/>
      <c r="M304" s="358"/>
      <c r="N304" s="358"/>
      <c r="O304" s="358"/>
      <c r="P304" s="358"/>
      <c r="Q304" s="358"/>
      <c r="R304" s="358"/>
      <c r="S304" s="358"/>
      <c r="T304" s="358"/>
      <c r="U304" s="358"/>
      <c r="V304" s="358"/>
      <c r="W304" s="358"/>
      <c r="X304" s="358"/>
      <c r="Y304" s="358"/>
      <c r="Z304" s="358"/>
    </row>
    <row r="305" spans="1:26" ht="15.75" customHeight="1" thickBot="1">
      <c r="A305" s="374"/>
      <c r="B305" s="374"/>
      <c r="C305" s="374"/>
      <c r="D305" s="374"/>
      <c r="E305" s="374"/>
      <c r="F305" s="374"/>
      <c r="G305" s="358"/>
      <c r="H305" s="358"/>
      <c r="I305" s="358"/>
      <c r="J305" s="358"/>
      <c r="K305" s="358"/>
      <c r="L305" s="358"/>
      <c r="M305" s="358"/>
      <c r="N305" s="358"/>
      <c r="O305" s="358"/>
      <c r="P305" s="358"/>
      <c r="Q305" s="358"/>
      <c r="R305" s="358"/>
      <c r="S305" s="358"/>
      <c r="T305" s="358"/>
      <c r="U305" s="358"/>
      <c r="V305" s="358"/>
      <c r="W305" s="358"/>
      <c r="X305" s="358"/>
      <c r="Y305" s="358"/>
      <c r="Z305" s="358"/>
    </row>
    <row r="306" spans="1:26" ht="15.75" customHeight="1" thickBot="1">
      <c r="A306" s="374"/>
      <c r="B306" s="374"/>
      <c r="C306" s="374"/>
      <c r="D306" s="374"/>
      <c r="E306" s="374"/>
      <c r="F306" s="374"/>
      <c r="G306" s="358"/>
      <c r="H306" s="358"/>
      <c r="I306" s="358"/>
      <c r="J306" s="358"/>
      <c r="K306" s="358"/>
      <c r="L306" s="358"/>
      <c r="M306" s="358"/>
      <c r="N306" s="358"/>
      <c r="O306" s="358"/>
      <c r="P306" s="358"/>
      <c r="Q306" s="358"/>
      <c r="R306" s="358"/>
      <c r="S306" s="358"/>
      <c r="T306" s="358"/>
      <c r="U306" s="358"/>
      <c r="V306" s="358"/>
      <c r="W306" s="358"/>
      <c r="X306" s="358"/>
      <c r="Y306" s="358"/>
      <c r="Z306" s="358"/>
    </row>
    <row r="307" spans="1:26" ht="15.75" customHeight="1" thickBot="1">
      <c r="A307" s="374"/>
      <c r="B307" s="374"/>
      <c r="C307" s="374"/>
      <c r="D307" s="374"/>
      <c r="E307" s="374"/>
      <c r="F307" s="374"/>
      <c r="G307" s="358"/>
      <c r="H307" s="358"/>
      <c r="I307" s="358"/>
      <c r="J307" s="358"/>
      <c r="K307" s="358"/>
      <c r="L307" s="358"/>
      <c r="M307" s="358"/>
      <c r="N307" s="358"/>
      <c r="O307" s="358"/>
      <c r="P307" s="358"/>
      <c r="Q307" s="358"/>
      <c r="R307" s="358"/>
      <c r="S307" s="358"/>
      <c r="T307" s="358"/>
      <c r="U307" s="358"/>
      <c r="V307" s="358"/>
      <c r="W307" s="358"/>
      <c r="X307" s="358"/>
      <c r="Y307" s="358"/>
      <c r="Z307" s="358"/>
    </row>
    <row r="308" spans="1:26" ht="15.75" customHeight="1" thickBot="1">
      <c r="A308" s="374"/>
      <c r="B308" s="374"/>
      <c r="C308" s="374"/>
      <c r="D308" s="374"/>
      <c r="E308" s="374"/>
      <c r="F308" s="374"/>
      <c r="G308" s="358"/>
      <c r="H308" s="358"/>
      <c r="I308" s="358"/>
      <c r="J308" s="358"/>
      <c r="K308" s="358"/>
      <c r="L308" s="358"/>
      <c r="M308" s="358"/>
      <c r="N308" s="358"/>
      <c r="O308" s="358"/>
      <c r="P308" s="358"/>
      <c r="Q308" s="358"/>
      <c r="R308" s="358"/>
      <c r="S308" s="358"/>
      <c r="T308" s="358"/>
      <c r="U308" s="358"/>
      <c r="V308" s="358"/>
      <c r="W308" s="358"/>
      <c r="X308" s="358"/>
      <c r="Y308" s="358"/>
      <c r="Z308" s="358"/>
    </row>
    <row r="309" spans="1:26" ht="15.75" customHeight="1" thickBot="1">
      <c r="A309" s="374"/>
      <c r="B309" s="374"/>
      <c r="C309" s="374"/>
      <c r="D309" s="374"/>
      <c r="E309" s="374"/>
      <c r="F309" s="374"/>
      <c r="G309" s="358"/>
      <c r="H309" s="358"/>
      <c r="I309" s="358"/>
      <c r="J309" s="358"/>
      <c r="K309" s="358"/>
      <c r="L309" s="358"/>
      <c r="M309" s="358"/>
      <c r="N309" s="358"/>
      <c r="O309" s="358"/>
      <c r="P309" s="358"/>
      <c r="Q309" s="358"/>
      <c r="R309" s="358"/>
      <c r="S309" s="358"/>
      <c r="T309" s="358"/>
      <c r="U309" s="358"/>
      <c r="V309" s="358"/>
      <c r="W309" s="358"/>
      <c r="X309" s="358"/>
      <c r="Y309" s="358"/>
      <c r="Z309" s="358"/>
    </row>
    <row r="310" spans="1:26" ht="15.75" customHeight="1" thickBot="1">
      <c r="A310" s="374"/>
      <c r="B310" s="374"/>
      <c r="C310" s="374"/>
      <c r="D310" s="374"/>
      <c r="E310" s="374"/>
      <c r="F310" s="374"/>
      <c r="G310" s="358"/>
      <c r="H310" s="358"/>
      <c r="I310" s="358"/>
      <c r="J310" s="358"/>
      <c r="K310" s="358"/>
      <c r="L310" s="358"/>
      <c r="M310" s="358"/>
      <c r="N310" s="358"/>
      <c r="O310" s="358"/>
      <c r="P310" s="358"/>
      <c r="Q310" s="358"/>
      <c r="R310" s="358"/>
      <c r="S310" s="358"/>
      <c r="T310" s="358"/>
      <c r="U310" s="358"/>
      <c r="V310" s="358"/>
      <c r="W310" s="358"/>
      <c r="X310" s="358"/>
      <c r="Y310" s="358"/>
      <c r="Z310" s="358"/>
    </row>
    <row r="311" spans="1:26" ht="15.75" customHeight="1" thickBot="1">
      <c r="A311" s="374"/>
      <c r="B311" s="374"/>
      <c r="C311" s="374"/>
      <c r="D311" s="374"/>
      <c r="E311" s="374"/>
      <c r="F311" s="374"/>
      <c r="G311" s="358"/>
      <c r="H311" s="358"/>
      <c r="I311" s="358"/>
      <c r="J311" s="358"/>
      <c r="K311" s="358"/>
      <c r="L311" s="358"/>
      <c r="M311" s="358"/>
      <c r="N311" s="358"/>
      <c r="O311" s="358"/>
      <c r="P311" s="358"/>
      <c r="Q311" s="358"/>
      <c r="R311" s="358"/>
      <c r="S311" s="358"/>
      <c r="T311" s="358"/>
      <c r="U311" s="358"/>
      <c r="V311" s="358"/>
      <c r="W311" s="358"/>
      <c r="X311" s="358"/>
      <c r="Y311" s="358"/>
      <c r="Z311" s="358"/>
    </row>
    <row r="312" spans="1:26" ht="15.75" customHeight="1" thickBot="1">
      <c r="A312" s="374"/>
      <c r="B312" s="374"/>
      <c r="C312" s="374"/>
      <c r="D312" s="374"/>
      <c r="E312" s="374"/>
      <c r="F312" s="374"/>
      <c r="G312" s="358"/>
      <c r="H312" s="358"/>
      <c r="I312" s="358"/>
      <c r="J312" s="358"/>
      <c r="K312" s="358"/>
      <c r="L312" s="358"/>
      <c r="M312" s="358"/>
      <c r="N312" s="358"/>
      <c r="O312" s="358"/>
      <c r="P312" s="358"/>
      <c r="Q312" s="358"/>
      <c r="R312" s="358"/>
      <c r="S312" s="358"/>
      <c r="T312" s="358"/>
      <c r="U312" s="358"/>
      <c r="V312" s="358"/>
      <c r="W312" s="358"/>
      <c r="X312" s="358"/>
      <c r="Y312" s="358"/>
      <c r="Z312" s="358"/>
    </row>
    <row r="313" spans="1:26" ht="15.75" customHeight="1" thickBot="1">
      <c r="A313" s="374"/>
      <c r="B313" s="374"/>
      <c r="C313" s="374"/>
      <c r="D313" s="374"/>
      <c r="E313" s="374"/>
      <c r="F313" s="374"/>
      <c r="G313" s="358"/>
      <c r="H313" s="358"/>
      <c r="I313" s="358"/>
      <c r="J313" s="358"/>
      <c r="K313" s="358"/>
      <c r="L313" s="358"/>
      <c r="M313" s="358"/>
      <c r="N313" s="358"/>
      <c r="O313" s="358"/>
      <c r="P313" s="358"/>
      <c r="Q313" s="358"/>
      <c r="R313" s="358"/>
      <c r="S313" s="358"/>
      <c r="T313" s="358"/>
      <c r="U313" s="358"/>
      <c r="V313" s="358"/>
      <c r="W313" s="358"/>
      <c r="X313" s="358"/>
      <c r="Y313" s="358"/>
      <c r="Z313" s="358"/>
    </row>
    <row r="314" spans="1:26" ht="15.75" customHeight="1" thickBot="1">
      <c r="A314" s="374"/>
      <c r="B314" s="374"/>
      <c r="C314" s="374"/>
      <c r="D314" s="374"/>
      <c r="E314" s="374"/>
      <c r="F314" s="374"/>
      <c r="G314" s="358"/>
      <c r="H314" s="358"/>
      <c r="I314" s="358"/>
      <c r="J314" s="358"/>
      <c r="K314" s="358"/>
      <c r="L314" s="358"/>
      <c r="M314" s="358"/>
      <c r="N314" s="358"/>
      <c r="O314" s="358"/>
      <c r="P314" s="358"/>
      <c r="Q314" s="358"/>
      <c r="R314" s="358"/>
      <c r="S314" s="358"/>
      <c r="T314" s="358"/>
      <c r="U314" s="358"/>
      <c r="V314" s="358"/>
      <c r="W314" s="358"/>
      <c r="X314" s="358"/>
      <c r="Y314" s="358"/>
      <c r="Z314" s="358"/>
    </row>
    <row r="315" spans="1:26" ht="15.75" customHeight="1" thickBot="1">
      <c r="A315" s="374"/>
      <c r="B315" s="374"/>
      <c r="C315" s="374"/>
      <c r="D315" s="374"/>
      <c r="E315" s="374"/>
      <c r="F315" s="374"/>
      <c r="G315" s="358"/>
      <c r="H315" s="358"/>
      <c r="I315" s="358"/>
      <c r="J315" s="358"/>
      <c r="K315" s="358"/>
      <c r="L315" s="358"/>
      <c r="M315" s="358"/>
      <c r="N315" s="358"/>
      <c r="O315" s="358"/>
      <c r="P315" s="358"/>
      <c r="Q315" s="358"/>
      <c r="R315" s="358"/>
      <c r="S315" s="358"/>
      <c r="T315" s="358"/>
      <c r="U315" s="358"/>
      <c r="V315" s="358"/>
      <c r="W315" s="358"/>
      <c r="X315" s="358"/>
      <c r="Y315" s="358"/>
      <c r="Z315" s="358"/>
    </row>
    <row r="316" spans="1:26" ht="15.75" customHeight="1" thickBot="1">
      <c r="A316" s="374"/>
      <c r="B316" s="374"/>
      <c r="C316" s="374"/>
      <c r="D316" s="374"/>
      <c r="E316" s="374"/>
      <c r="F316" s="374"/>
      <c r="G316" s="358"/>
      <c r="H316" s="358"/>
      <c r="I316" s="358"/>
      <c r="J316" s="358"/>
      <c r="K316" s="358"/>
      <c r="L316" s="358"/>
      <c r="M316" s="358"/>
      <c r="N316" s="358"/>
      <c r="O316" s="358"/>
      <c r="P316" s="358"/>
      <c r="Q316" s="358"/>
      <c r="R316" s="358"/>
      <c r="S316" s="358"/>
      <c r="T316" s="358"/>
      <c r="U316" s="358"/>
      <c r="V316" s="358"/>
      <c r="W316" s="358"/>
      <c r="X316" s="358"/>
      <c r="Y316" s="358"/>
      <c r="Z316" s="358"/>
    </row>
    <row r="317" spans="1:26" ht="15.75" customHeight="1" thickBot="1">
      <c r="A317" s="374"/>
      <c r="B317" s="374"/>
      <c r="C317" s="374"/>
      <c r="D317" s="374"/>
      <c r="E317" s="374"/>
      <c r="F317" s="374"/>
      <c r="G317" s="358"/>
      <c r="H317" s="358"/>
      <c r="I317" s="358"/>
      <c r="J317" s="358"/>
      <c r="K317" s="358"/>
      <c r="L317" s="358"/>
      <c r="M317" s="358"/>
      <c r="N317" s="358"/>
      <c r="O317" s="358"/>
      <c r="P317" s="358"/>
      <c r="Q317" s="358"/>
      <c r="R317" s="358"/>
      <c r="S317" s="358"/>
      <c r="T317" s="358"/>
      <c r="U317" s="358"/>
      <c r="V317" s="358"/>
      <c r="W317" s="358"/>
      <c r="X317" s="358"/>
      <c r="Y317" s="358"/>
      <c r="Z317" s="358"/>
    </row>
    <row r="318" spans="1:26" ht="15.75" customHeight="1" thickBot="1">
      <c r="A318" s="374"/>
      <c r="B318" s="374"/>
      <c r="C318" s="374"/>
      <c r="D318" s="374"/>
      <c r="E318" s="374"/>
      <c r="F318" s="374"/>
      <c r="G318" s="358"/>
      <c r="H318" s="358"/>
      <c r="I318" s="358"/>
      <c r="J318" s="358"/>
      <c r="K318" s="358"/>
      <c r="L318" s="358"/>
      <c r="M318" s="358"/>
      <c r="N318" s="358"/>
      <c r="O318" s="358"/>
      <c r="P318" s="358"/>
      <c r="Q318" s="358"/>
      <c r="R318" s="358"/>
      <c r="S318" s="358"/>
      <c r="T318" s="358"/>
      <c r="U318" s="358"/>
      <c r="V318" s="358"/>
      <c r="W318" s="358"/>
      <c r="X318" s="358"/>
      <c r="Y318" s="358"/>
      <c r="Z318" s="358"/>
    </row>
    <row r="319" spans="1:26" ht="15.75" customHeight="1" thickBot="1">
      <c r="A319" s="374"/>
      <c r="B319" s="374"/>
      <c r="C319" s="374"/>
      <c r="D319" s="374"/>
      <c r="E319" s="374"/>
      <c r="F319" s="374"/>
      <c r="G319" s="358"/>
      <c r="H319" s="358"/>
      <c r="I319" s="358"/>
      <c r="J319" s="358"/>
      <c r="K319" s="358"/>
      <c r="L319" s="358"/>
      <c r="M319" s="358"/>
      <c r="N319" s="358"/>
      <c r="O319" s="358"/>
      <c r="P319" s="358"/>
      <c r="Q319" s="358"/>
      <c r="R319" s="358"/>
      <c r="S319" s="358"/>
      <c r="T319" s="358"/>
      <c r="U319" s="358"/>
      <c r="V319" s="358"/>
      <c r="W319" s="358"/>
      <c r="X319" s="358"/>
      <c r="Y319" s="358"/>
      <c r="Z319" s="358"/>
    </row>
    <row r="320" spans="1:26" ht="15.75" customHeight="1" thickBot="1">
      <c r="A320" s="374"/>
      <c r="B320" s="374"/>
      <c r="C320" s="374"/>
      <c r="D320" s="374"/>
      <c r="E320" s="374"/>
      <c r="F320" s="374"/>
      <c r="G320" s="358"/>
      <c r="H320" s="358"/>
      <c r="I320" s="358"/>
      <c r="J320" s="358"/>
      <c r="K320" s="358"/>
      <c r="L320" s="358"/>
      <c r="M320" s="358"/>
      <c r="N320" s="358"/>
      <c r="O320" s="358"/>
      <c r="P320" s="358"/>
      <c r="Q320" s="358"/>
      <c r="R320" s="358"/>
      <c r="S320" s="358"/>
      <c r="T320" s="358"/>
      <c r="U320" s="358"/>
      <c r="V320" s="358"/>
      <c r="W320" s="358"/>
      <c r="X320" s="358"/>
      <c r="Y320" s="358"/>
      <c r="Z320" s="358"/>
    </row>
    <row r="321" spans="1:26" ht="15.75" customHeight="1" thickBot="1">
      <c r="A321" s="374"/>
      <c r="B321" s="374"/>
      <c r="C321" s="374"/>
      <c r="D321" s="374"/>
      <c r="E321" s="374"/>
      <c r="F321" s="374"/>
      <c r="G321" s="358"/>
      <c r="H321" s="358"/>
      <c r="I321" s="358"/>
      <c r="J321" s="358"/>
      <c r="K321" s="358"/>
      <c r="L321" s="358"/>
      <c r="M321" s="358"/>
      <c r="N321" s="358"/>
      <c r="O321" s="358"/>
      <c r="P321" s="358"/>
      <c r="Q321" s="358"/>
      <c r="R321" s="358"/>
      <c r="S321" s="358"/>
      <c r="T321" s="358"/>
      <c r="U321" s="358"/>
      <c r="V321" s="358"/>
      <c r="W321" s="358"/>
      <c r="X321" s="358"/>
      <c r="Y321" s="358"/>
      <c r="Z321" s="358"/>
    </row>
    <row r="322" spans="1:26" ht="15.75" customHeight="1" thickBot="1">
      <c r="A322" s="374"/>
      <c r="B322" s="374"/>
      <c r="C322" s="374"/>
      <c r="D322" s="374"/>
      <c r="E322" s="374"/>
      <c r="F322" s="374"/>
      <c r="G322" s="358"/>
      <c r="H322" s="358"/>
      <c r="I322" s="358"/>
      <c r="J322" s="358"/>
      <c r="K322" s="358"/>
      <c r="L322" s="358"/>
      <c r="M322" s="358"/>
      <c r="N322" s="358"/>
      <c r="O322" s="358"/>
      <c r="P322" s="358"/>
      <c r="Q322" s="358"/>
      <c r="R322" s="358"/>
      <c r="S322" s="358"/>
      <c r="T322" s="358"/>
      <c r="U322" s="358"/>
      <c r="V322" s="358"/>
      <c r="W322" s="358"/>
      <c r="X322" s="358"/>
      <c r="Y322" s="358"/>
      <c r="Z322" s="358"/>
    </row>
    <row r="323" spans="1:26" ht="15.75" customHeight="1" thickBot="1">
      <c r="A323" s="374"/>
      <c r="B323" s="374"/>
      <c r="C323" s="374"/>
      <c r="D323" s="374"/>
      <c r="E323" s="374"/>
      <c r="F323" s="374"/>
      <c r="G323" s="358"/>
      <c r="H323" s="358"/>
      <c r="I323" s="358"/>
      <c r="J323" s="358"/>
      <c r="K323" s="358"/>
      <c r="L323" s="358"/>
      <c r="M323" s="358"/>
      <c r="N323" s="358"/>
      <c r="O323" s="358"/>
      <c r="P323" s="358"/>
      <c r="Q323" s="358"/>
      <c r="R323" s="358"/>
      <c r="S323" s="358"/>
      <c r="T323" s="358"/>
      <c r="U323" s="358"/>
      <c r="V323" s="358"/>
      <c r="W323" s="358"/>
      <c r="X323" s="358"/>
      <c r="Y323" s="358"/>
      <c r="Z323" s="358"/>
    </row>
    <row r="324" spans="1:26" ht="15.75" customHeight="1" thickBot="1">
      <c r="A324" s="374"/>
      <c r="B324" s="374"/>
      <c r="C324" s="374"/>
      <c r="D324" s="374"/>
      <c r="E324" s="374"/>
      <c r="F324" s="374"/>
      <c r="G324" s="358"/>
      <c r="H324" s="358"/>
      <c r="I324" s="358"/>
      <c r="J324" s="358"/>
      <c r="K324" s="358"/>
      <c r="L324" s="358"/>
      <c r="M324" s="358"/>
      <c r="N324" s="358"/>
      <c r="O324" s="358"/>
      <c r="P324" s="358"/>
      <c r="Q324" s="358"/>
      <c r="R324" s="358"/>
      <c r="S324" s="358"/>
      <c r="T324" s="358"/>
      <c r="U324" s="358"/>
      <c r="V324" s="358"/>
      <c r="W324" s="358"/>
      <c r="X324" s="358"/>
      <c r="Y324" s="358"/>
      <c r="Z324" s="358"/>
    </row>
    <row r="325" spans="1:26" ht="15.75" customHeight="1" thickBot="1">
      <c r="A325" s="374"/>
      <c r="B325" s="374"/>
      <c r="C325" s="374"/>
      <c r="D325" s="374"/>
      <c r="E325" s="374"/>
      <c r="F325" s="374"/>
      <c r="G325" s="358"/>
      <c r="H325" s="358"/>
      <c r="I325" s="358"/>
      <c r="J325" s="358"/>
      <c r="K325" s="358"/>
      <c r="L325" s="358"/>
      <c r="M325" s="358"/>
      <c r="N325" s="358"/>
      <c r="O325" s="358"/>
      <c r="P325" s="358"/>
      <c r="Q325" s="358"/>
      <c r="R325" s="358"/>
      <c r="S325" s="358"/>
      <c r="T325" s="358"/>
      <c r="U325" s="358"/>
      <c r="V325" s="358"/>
      <c r="W325" s="358"/>
      <c r="X325" s="358"/>
      <c r="Y325" s="358"/>
      <c r="Z325" s="358"/>
    </row>
    <row r="326" spans="1:26" ht="15.75" customHeight="1" thickBot="1">
      <c r="A326" s="374"/>
      <c r="B326" s="374"/>
      <c r="C326" s="374"/>
      <c r="D326" s="374"/>
      <c r="E326" s="374"/>
      <c r="F326" s="374"/>
      <c r="G326" s="358"/>
      <c r="H326" s="358"/>
      <c r="I326" s="358"/>
      <c r="J326" s="358"/>
      <c r="K326" s="358"/>
      <c r="L326" s="358"/>
      <c r="M326" s="358"/>
      <c r="N326" s="358"/>
      <c r="O326" s="358"/>
      <c r="P326" s="358"/>
      <c r="Q326" s="358"/>
      <c r="R326" s="358"/>
      <c r="S326" s="358"/>
      <c r="T326" s="358"/>
      <c r="U326" s="358"/>
      <c r="V326" s="358"/>
      <c r="W326" s="358"/>
      <c r="X326" s="358"/>
      <c r="Y326" s="358"/>
      <c r="Z326" s="358"/>
    </row>
    <row r="327" spans="1:26" ht="15.75" customHeight="1" thickBot="1">
      <c r="A327" s="374"/>
      <c r="B327" s="374"/>
      <c r="C327" s="374"/>
      <c r="D327" s="374"/>
      <c r="E327" s="374"/>
      <c r="F327" s="374"/>
      <c r="G327" s="358"/>
      <c r="H327" s="358"/>
      <c r="I327" s="358"/>
      <c r="J327" s="358"/>
      <c r="K327" s="358"/>
      <c r="L327" s="358"/>
      <c r="M327" s="358"/>
      <c r="N327" s="358"/>
      <c r="O327" s="358"/>
      <c r="P327" s="358"/>
      <c r="Q327" s="358"/>
      <c r="R327" s="358"/>
      <c r="S327" s="358"/>
      <c r="T327" s="358"/>
      <c r="U327" s="358"/>
      <c r="V327" s="358"/>
      <c r="W327" s="358"/>
      <c r="X327" s="358"/>
      <c r="Y327" s="358"/>
      <c r="Z327" s="358"/>
    </row>
    <row r="328" spans="1:26" ht="15.75" customHeight="1" thickBot="1">
      <c r="A328" s="374"/>
      <c r="B328" s="374"/>
      <c r="C328" s="374"/>
      <c r="D328" s="374"/>
      <c r="E328" s="374"/>
      <c r="F328" s="374"/>
      <c r="G328" s="358"/>
      <c r="H328" s="358"/>
      <c r="I328" s="358"/>
      <c r="J328" s="358"/>
      <c r="K328" s="358"/>
      <c r="L328" s="358"/>
      <c r="M328" s="358"/>
      <c r="N328" s="358"/>
      <c r="O328" s="358"/>
      <c r="P328" s="358"/>
      <c r="Q328" s="358"/>
      <c r="R328" s="358"/>
      <c r="S328" s="358"/>
      <c r="T328" s="358"/>
      <c r="U328" s="358"/>
      <c r="V328" s="358"/>
      <c r="W328" s="358"/>
      <c r="X328" s="358"/>
      <c r="Y328" s="358"/>
      <c r="Z328" s="358"/>
    </row>
    <row r="329" spans="1:26" ht="15.75" customHeight="1" thickBot="1">
      <c r="A329" s="374"/>
      <c r="B329" s="374"/>
      <c r="C329" s="374"/>
      <c r="D329" s="374"/>
      <c r="E329" s="374"/>
      <c r="F329" s="374"/>
      <c r="G329" s="358"/>
      <c r="H329" s="358"/>
      <c r="I329" s="358"/>
      <c r="J329" s="358"/>
      <c r="K329" s="358"/>
      <c r="L329" s="358"/>
      <c r="M329" s="358"/>
      <c r="N329" s="358"/>
      <c r="O329" s="358"/>
      <c r="P329" s="358"/>
      <c r="Q329" s="358"/>
      <c r="R329" s="358"/>
      <c r="S329" s="358"/>
      <c r="T329" s="358"/>
      <c r="U329" s="358"/>
      <c r="V329" s="358"/>
      <c r="W329" s="358"/>
      <c r="X329" s="358"/>
      <c r="Y329" s="358"/>
      <c r="Z329" s="358"/>
    </row>
    <row r="330" spans="1:26" ht="15.75" customHeight="1" thickBot="1">
      <c r="A330" s="374"/>
      <c r="B330" s="374"/>
      <c r="C330" s="374"/>
      <c r="D330" s="374"/>
      <c r="E330" s="374"/>
      <c r="F330" s="374"/>
      <c r="G330" s="358"/>
      <c r="H330" s="358"/>
      <c r="I330" s="358"/>
      <c r="J330" s="358"/>
      <c r="K330" s="358"/>
      <c r="L330" s="358"/>
      <c r="M330" s="358"/>
      <c r="N330" s="358"/>
      <c r="O330" s="358"/>
      <c r="P330" s="358"/>
      <c r="Q330" s="358"/>
      <c r="R330" s="358"/>
      <c r="S330" s="358"/>
      <c r="T330" s="358"/>
      <c r="U330" s="358"/>
      <c r="V330" s="358"/>
      <c r="W330" s="358"/>
      <c r="X330" s="358"/>
      <c r="Y330" s="358"/>
      <c r="Z330" s="358"/>
    </row>
    <row r="331" spans="1:26" ht="15.75" customHeight="1" thickBot="1">
      <c r="A331" s="374"/>
      <c r="B331" s="374"/>
      <c r="C331" s="374"/>
      <c r="D331" s="374"/>
      <c r="E331" s="374"/>
      <c r="F331" s="374"/>
      <c r="G331" s="358"/>
      <c r="H331" s="358"/>
      <c r="I331" s="358"/>
      <c r="J331" s="358"/>
      <c r="K331" s="358"/>
      <c r="L331" s="358"/>
      <c r="M331" s="358"/>
      <c r="N331" s="358"/>
      <c r="O331" s="358"/>
      <c r="P331" s="358"/>
      <c r="Q331" s="358"/>
      <c r="R331" s="358"/>
      <c r="S331" s="358"/>
      <c r="T331" s="358"/>
      <c r="U331" s="358"/>
      <c r="V331" s="358"/>
      <c r="W331" s="358"/>
      <c r="X331" s="358"/>
      <c r="Y331" s="358"/>
      <c r="Z331" s="358"/>
    </row>
    <row r="332" spans="1:26" ht="15.75" customHeight="1" thickBot="1">
      <c r="A332" s="374"/>
      <c r="B332" s="374"/>
      <c r="C332" s="374"/>
      <c r="D332" s="374"/>
      <c r="E332" s="374"/>
      <c r="F332" s="374"/>
      <c r="G332" s="358"/>
      <c r="H332" s="358"/>
      <c r="I332" s="358"/>
      <c r="J332" s="358"/>
      <c r="K332" s="358"/>
      <c r="L332" s="358"/>
      <c r="M332" s="358"/>
      <c r="N332" s="358"/>
      <c r="O332" s="358"/>
      <c r="P332" s="358"/>
      <c r="Q332" s="358"/>
      <c r="R332" s="358"/>
      <c r="S332" s="358"/>
      <c r="T332" s="358"/>
      <c r="U332" s="358"/>
      <c r="V332" s="358"/>
      <c r="W332" s="358"/>
      <c r="X332" s="358"/>
      <c r="Y332" s="358"/>
      <c r="Z332" s="358"/>
    </row>
    <row r="333" spans="1:26" ht="15.75" customHeight="1" thickBot="1">
      <c r="A333" s="374"/>
      <c r="B333" s="374"/>
      <c r="C333" s="374"/>
      <c r="D333" s="374"/>
      <c r="E333" s="374"/>
      <c r="F333" s="374"/>
      <c r="G333" s="358"/>
      <c r="H333" s="358"/>
      <c r="I333" s="358"/>
      <c r="J333" s="358"/>
      <c r="K333" s="358"/>
      <c r="L333" s="358"/>
      <c r="M333" s="358"/>
      <c r="N333" s="358"/>
      <c r="O333" s="358"/>
      <c r="P333" s="358"/>
      <c r="Q333" s="358"/>
      <c r="R333" s="358"/>
      <c r="S333" s="358"/>
      <c r="T333" s="358"/>
      <c r="U333" s="358"/>
      <c r="V333" s="358"/>
      <c r="W333" s="358"/>
      <c r="X333" s="358"/>
      <c r="Y333" s="358"/>
      <c r="Z333" s="358"/>
    </row>
    <row r="334" spans="1:26" ht="15.75" customHeight="1" thickBot="1">
      <c r="A334" s="374"/>
      <c r="B334" s="374"/>
      <c r="C334" s="374"/>
      <c r="D334" s="374"/>
      <c r="E334" s="374"/>
      <c r="F334" s="374"/>
      <c r="G334" s="358"/>
      <c r="H334" s="358"/>
      <c r="I334" s="358"/>
      <c r="J334" s="358"/>
      <c r="K334" s="358"/>
      <c r="L334" s="358"/>
      <c r="M334" s="358"/>
      <c r="N334" s="358"/>
      <c r="O334" s="358"/>
      <c r="P334" s="358"/>
      <c r="Q334" s="358"/>
      <c r="R334" s="358"/>
      <c r="S334" s="358"/>
      <c r="T334" s="358"/>
      <c r="U334" s="358"/>
      <c r="V334" s="358"/>
      <c r="W334" s="358"/>
      <c r="X334" s="358"/>
      <c r="Y334" s="358"/>
      <c r="Z334" s="358"/>
    </row>
    <row r="335" spans="1:26" ht="15.75" customHeight="1" thickBot="1">
      <c r="A335" s="374"/>
      <c r="B335" s="374"/>
      <c r="C335" s="374"/>
      <c r="D335" s="374"/>
      <c r="E335" s="374"/>
      <c r="F335" s="374"/>
      <c r="G335" s="358"/>
      <c r="H335" s="358"/>
      <c r="I335" s="358"/>
      <c r="J335" s="358"/>
      <c r="K335" s="358"/>
      <c r="L335" s="358"/>
      <c r="M335" s="358"/>
      <c r="N335" s="358"/>
      <c r="O335" s="358"/>
      <c r="P335" s="358"/>
      <c r="Q335" s="358"/>
      <c r="R335" s="358"/>
      <c r="S335" s="358"/>
      <c r="T335" s="358"/>
      <c r="U335" s="358"/>
      <c r="V335" s="358"/>
      <c r="W335" s="358"/>
      <c r="X335" s="358"/>
      <c r="Y335" s="358"/>
      <c r="Z335" s="358"/>
    </row>
    <row r="336" spans="1:26" ht="15.75" customHeight="1" thickBot="1">
      <c r="A336" s="374"/>
      <c r="B336" s="374"/>
      <c r="C336" s="374"/>
      <c r="D336" s="374"/>
      <c r="E336" s="374"/>
      <c r="F336" s="374"/>
      <c r="G336" s="358"/>
      <c r="H336" s="358"/>
      <c r="I336" s="358"/>
      <c r="J336" s="358"/>
      <c r="K336" s="358"/>
      <c r="L336" s="358"/>
      <c r="M336" s="358"/>
      <c r="N336" s="358"/>
      <c r="O336" s="358"/>
      <c r="P336" s="358"/>
      <c r="Q336" s="358"/>
      <c r="R336" s="358"/>
      <c r="S336" s="358"/>
      <c r="T336" s="358"/>
      <c r="U336" s="358"/>
      <c r="V336" s="358"/>
      <c r="W336" s="358"/>
      <c r="X336" s="358"/>
      <c r="Y336" s="358"/>
      <c r="Z336" s="358"/>
    </row>
    <row r="337" spans="1:26" ht="15.75" customHeight="1" thickBot="1">
      <c r="A337" s="374"/>
      <c r="B337" s="374"/>
      <c r="C337" s="374"/>
      <c r="D337" s="374"/>
      <c r="E337" s="374"/>
      <c r="F337" s="374"/>
      <c r="G337" s="358"/>
      <c r="H337" s="358"/>
      <c r="I337" s="358"/>
      <c r="J337" s="358"/>
      <c r="K337" s="358"/>
      <c r="L337" s="358"/>
      <c r="M337" s="358"/>
      <c r="N337" s="358"/>
      <c r="O337" s="358"/>
      <c r="P337" s="358"/>
      <c r="Q337" s="358"/>
      <c r="R337" s="358"/>
      <c r="S337" s="358"/>
      <c r="T337" s="358"/>
      <c r="U337" s="358"/>
      <c r="V337" s="358"/>
      <c r="W337" s="358"/>
      <c r="X337" s="358"/>
      <c r="Y337" s="358"/>
      <c r="Z337" s="358"/>
    </row>
    <row r="338" spans="1:26" ht="15.75" customHeight="1" thickBot="1">
      <c r="A338" s="374"/>
      <c r="B338" s="374"/>
      <c r="C338" s="374"/>
      <c r="D338" s="374"/>
      <c r="E338" s="374"/>
      <c r="F338" s="374"/>
      <c r="G338" s="358"/>
      <c r="H338" s="358"/>
      <c r="I338" s="358"/>
      <c r="J338" s="358"/>
      <c r="K338" s="358"/>
      <c r="L338" s="358"/>
      <c r="M338" s="358"/>
      <c r="N338" s="358"/>
      <c r="O338" s="358"/>
      <c r="P338" s="358"/>
      <c r="Q338" s="358"/>
      <c r="R338" s="358"/>
      <c r="S338" s="358"/>
      <c r="T338" s="358"/>
      <c r="U338" s="358"/>
      <c r="V338" s="358"/>
      <c r="W338" s="358"/>
      <c r="X338" s="358"/>
      <c r="Y338" s="358"/>
      <c r="Z338" s="358"/>
    </row>
    <row r="339" spans="1:26" ht="15.75" customHeight="1" thickBot="1">
      <c r="A339" s="374"/>
      <c r="B339" s="374"/>
      <c r="C339" s="374"/>
      <c r="D339" s="374"/>
      <c r="E339" s="374"/>
      <c r="F339" s="374"/>
      <c r="G339" s="358"/>
      <c r="H339" s="358"/>
      <c r="I339" s="358"/>
      <c r="J339" s="358"/>
      <c r="K339" s="358"/>
      <c r="L339" s="358"/>
      <c r="M339" s="358"/>
      <c r="N339" s="358"/>
      <c r="O339" s="358"/>
      <c r="P339" s="358"/>
      <c r="Q339" s="358"/>
      <c r="R339" s="358"/>
      <c r="S339" s="358"/>
      <c r="T339" s="358"/>
      <c r="U339" s="358"/>
      <c r="V339" s="358"/>
      <c r="W339" s="358"/>
      <c r="X339" s="358"/>
      <c r="Y339" s="358"/>
      <c r="Z339" s="358"/>
    </row>
    <row r="340" spans="1:26" ht="15.75" customHeight="1" thickBot="1">
      <c r="A340" s="374"/>
      <c r="B340" s="374"/>
      <c r="C340" s="374"/>
      <c r="D340" s="374"/>
      <c r="E340" s="374"/>
      <c r="F340" s="374"/>
      <c r="G340" s="358"/>
      <c r="H340" s="358"/>
      <c r="I340" s="358"/>
      <c r="J340" s="358"/>
      <c r="K340" s="358"/>
      <c r="L340" s="358"/>
      <c r="M340" s="358"/>
      <c r="N340" s="358"/>
      <c r="O340" s="358"/>
      <c r="P340" s="358"/>
      <c r="Q340" s="358"/>
      <c r="R340" s="358"/>
      <c r="S340" s="358"/>
      <c r="T340" s="358"/>
      <c r="U340" s="358"/>
      <c r="V340" s="358"/>
      <c r="W340" s="358"/>
      <c r="X340" s="358"/>
      <c r="Y340" s="358"/>
      <c r="Z340" s="358"/>
    </row>
    <row r="341" spans="1:26" ht="15.75" customHeight="1" thickBot="1">
      <c r="A341" s="374"/>
      <c r="B341" s="374"/>
      <c r="C341" s="374"/>
      <c r="D341" s="374"/>
      <c r="E341" s="374"/>
      <c r="F341" s="374"/>
      <c r="G341" s="358"/>
      <c r="H341" s="358"/>
      <c r="I341" s="358"/>
      <c r="J341" s="358"/>
      <c r="K341" s="358"/>
      <c r="L341" s="358"/>
      <c r="M341" s="358"/>
      <c r="N341" s="358"/>
      <c r="O341" s="358"/>
      <c r="P341" s="358"/>
      <c r="Q341" s="358"/>
      <c r="R341" s="358"/>
      <c r="S341" s="358"/>
      <c r="T341" s="358"/>
      <c r="U341" s="358"/>
      <c r="V341" s="358"/>
      <c r="W341" s="358"/>
      <c r="X341" s="358"/>
      <c r="Y341" s="358"/>
      <c r="Z341" s="358"/>
    </row>
    <row r="342" spans="1:26" ht="15.75" customHeight="1" thickBot="1">
      <c r="A342" s="374"/>
      <c r="B342" s="374"/>
      <c r="C342" s="374"/>
      <c r="D342" s="374"/>
      <c r="E342" s="374"/>
      <c r="F342" s="374"/>
      <c r="G342" s="358"/>
      <c r="H342" s="358"/>
      <c r="I342" s="358"/>
      <c r="J342" s="358"/>
      <c r="K342" s="358"/>
      <c r="L342" s="358"/>
      <c r="M342" s="358"/>
      <c r="N342" s="358"/>
      <c r="O342" s="358"/>
      <c r="P342" s="358"/>
      <c r="Q342" s="358"/>
      <c r="R342" s="358"/>
      <c r="S342" s="358"/>
      <c r="T342" s="358"/>
      <c r="U342" s="358"/>
      <c r="V342" s="358"/>
      <c r="W342" s="358"/>
      <c r="X342" s="358"/>
      <c r="Y342" s="358"/>
      <c r="Z342" s="358"/>
    </row>
    <row r="343" spans="1:26" ht="15.75" customHeight="1" thickBot="1">
      <c r="A343" s="374"/>
      <c r="B343" s="374"/>
      <c r="C343" s="374"/>
      <c r="D343" s="374"/>
      <c r="E343" s="374"/>
      <c r="F343" s="374"/>
      <c r="G343" s="358"/>
      <c r="H343" s="358"/>
      <c r="I343" s="358"/>
      <c r="J343" s="358"/>
      <c r="K343" s="358"/>
      <c r="L343" s="358"/>
      <c r="M343" s="358"/>
      <c r="N343" s="358"/>
      <c r="O343" s="358"/>
      <c r="P343" s="358"/>
      <c r="Q343" s="358"/>
      <c r="R343" s="358"/>
      <c r="S343" s="358"/>
      <c r="T343" s="358"/>
      <c r="U343" s="358"/>
      <c r="V343" s="358"/>
      <c r="W343" s="358"/>
      <c r="X343" s="358"/>
      <c r="Y343" s="358"/>
      <c r="Z343" s="358"/>
    </row>
    <row r="344" spans="1:26" ht="15.75" customHeight="1" thickBot="1">
      <c r="A344" s="374"/>
      <c r="B344" s="374"/>
      <c r="C344" s="374"/>
      <c r="D344" s="374"/>
      <c r="E344" s="374"/>
      <c r="F344" s="374"/>
      <c r="G344" s="358"/>
      <c r="H344" s="358"/>
      <c r="I344" s="358"/>
      <c r="J344" s="358"/>
      <c r="K344" s="358"/>
      <c r="L344" s="358"/>
      <c r="M344" s="358"/>
      <c r="N344" s="358"/>
      <c r="O344" s="358"/>
      <c r="P344" s="358"/>
      <c r="Q344" s="358"/>
      <c r="R344" s="358"/>
      <c r="S344" s="358"/>
      <c r="T344" s="358"/>
      <c r="U344" s="358"/>
      <c r="V344" s="358"/>
      <c r="W344" s="358"/>
      <c r="X344" s="358"/>
      <c r="Y344" s="358"/>
      <c r="Z344" s="358"/>
    </row>
    <row r="345" spans="1:26" ht="15.75" customHeight="1" thickBot="1">
      <c r="A345" s="374"/>
      <c r="B345" s="374"/>
      <c r="C345" s="374"/>
      <c r="D345" s="374"/>
      <c r="E345" s="374"/>
      <c r="F345" s="374"/>
      <c r="G345" s="358"/>
      <c r="H345" s="358"/>
      <c r="I345" s="358"/>
      <c r="J345" s="358"/>
      <c r="K345" s="358"/>
      <c r="L345" s="358"/>
      <c r="M345" s="358"/>
      <c r="N345" s="358"/>
      <c r="O345" s="358"/>
      <c r="P345" s="358"/>
      <c r="Q345" s="358"/>
      <c r="R345" s="358"/>
      <c r="S345" s="358"/>
      <c r="T345" s="358"/>
      <c r="U345" s="358"/>
      <c r="V345" s="358"/>
      <c r="W345" s="358"/>
      <c r="X345" s="358"/>
      <c r="Y345" s="358"/>
      <c r="Z345" s="358"/>
    </row>
    <row r="346" spans="1:26" ht="15.75" customHeight="1" thickBot="1">
      <c r="A346" s="374"/>
      <c r="B346" s="374"/>
      <c r="C346" s="374"/>
      <c r="D346" s="374"/>
      <c r="E346" s="374"/>
      <c r="F346" s="374"/>
      <c r="G346" s="358"/>
      <c r="H346" s="358"/>
      <c r="I346" s="358"/>
      <c r="J346" s="358"/>
      <c r="K346" s="358"/>
      <c r="L346" s="358"/>
      <c r="M346" s="358"/>
      <c r="N346" s="358"/>
      <c r="O346" s="358"/>
      <c r="P346" s="358"/>
      <c r="Q346" s="358"/>
      <c r="R346" s="358"/>
      <c r="S346" s="358"/>
      <c r="T346" s="358"/>
      <c r="U346" s="358"/>
      <c r="V346" s="358"/>
      <c r="W346" s="358"/>
      <c r="X346" s="358"/>
      <c r="Y346" s="358"/>
      <c r="Z346" s="358"/>
    </row>
    <row r="347" spans="1:26" ht="15.75" customHeight="1" thickBot="1">
      <c r="A347" s="374"/>
      <c r="B347" s="374"/>
      <c r="C347" s="374"/>
      <c r="D347" s="374"/>
      <c r="E347" s="374"/>
      <c r="F347" s="374"/>
      <c r="G347" s="358"/>
      <c r="H347" s="358"/>
      <c r="I347" s="358"/>
      <c r="J347" s="358"/>
      <c r="K347" s="358"/>
      <c r="L347" s="358"/>
      <c r="M347" s="358"/>
      <c r="N347" s="358"/>
      <c r="O347" s="358"/>
      <c r="P347" s="358"/>
      <c r="Q347" s="358"/>
      <c r="R347" s="358"/>
      <c r="S347" s="358"/>
      <c r="T347" s="358"/>
      <c r="U347" s="358"/>
      <c r="V347" s="358"/>
      <c r="W347" s="358"/>
      <c r="X347" s="358"/>
      <c r="Y347" s="358"/>
      <c r="Z347" s="358"/>
    </row>
    <row r="348" spans="1:26" ht="15.75" customHeight="1" thickBot="1">
      <c r="A348" s="374"/>
      <c r="B348" s="374"/>
      <c r="C348" s="374"/>
      <c r="D348" s="374"/>
      <c r="E348" s="374"/>
      <c r="F348" s="374"/>
      <c r="G348" s="358"/>
      <c r="H348" s="358"/>
      <c r="I348" s="358"/>
      <c r="J348" s="358"/>
      <c r="K348" s="358"/>
      <c r="L348" s="358"/>
      <c r="M348" s="358"/>
      <c r="N348" s="358"/>
      <c r="O348" s="358"/>
      <c r="P348" s="358"/>
      <c r="Q348" s="358"/>
      <c r="R348" s="358"/>
      <c r="S348" s="358"/>
      <c r="T348" s="358"/>
      <c r="U348" s="358"/>
      <c r="V348" s="358"/>
      <c r="W348" s="358"/>
      <c r="X348" s="358"/>
      <c r="Y348" s="358"/>
      <c r="Z348" s="358"/>
    </row>
    <row r="349" spans="1:26" ht="15.75" customHeight="1" thickBot="1">
      <c r="A349" s="374"/>
      <c r="B349" s="374"/>
      <c r="C349" s="374"/>
      <c r="D349" s="374"/>
      <c r="E349" s="374"/>
      <c r="F349" s="374"/>
      <c r="G349" s="358"/>
      <c r="H349" s="358"/>
      <c r="I349" s="358"/>
      <c r="J349" s="358"/>
      <c r="K349" s="358"/>
      <c r="L349" s="358"/>
      <c r="M349" s="358"/>
      <c r="N349" s="358"/>
      <c r="O349" s="358"/>
      <c r="P349" s="358"/>
      <c r="Q349" s="358"/>
      <c r="R349" s="358"/>
      <c r="S349" s="358"/>
      <c r="T349" s="358"/>
      <c r="U349" s="358"/>
      <c r="V349" s="358"/>
      <c r="W349" s="358"/>
      <c r="X349" s="358"/>
      <c r="Y349" s="358"/>
      <c r="Z349" s="358"/>
    </row>
    <row r="350" spans="1:26" ht="15.75" customHeight="1" thickBot="1">
      <c r="A350" s="374"/>
      <c r="B350" s="374"/>
      <c r="C350" s="374"/>
      <c r="D350" s="374"/>
      <c r="E350" s="374"/>
      <c r="F350" s="374"/>
      <c r="G350" s="358"/>
      <c r="H350" s="358"/>
      <c r="I350" s="358"/>
      <c r="J350" s="358"/>
      <c r="K350" s="358"/>
      <c r="L350" s="358"/>
      <c r="M350" s="358"/>
      <c r="N350" s="358"/>
      <c r="O350" s="358"/>
      <c r="P350" s="358"/>
      <c r="Q350" s="358"/>
      <c r="R350" s="358"/>
      <c r="S350" s="358"/>
      <c r="T350" s="358"/>
      <c r="U350" s="358"/>
      <c r="V350" s="358"/>
      <c r="W350" s="358"/>
      <c r="X350" s="358"/>
      <c r="Y350" s="358"/>
      <c r="Z350" s="358"/>
    </row>
    <row r="351" spans="1:26" ht="15.75" customHeight="1" thickBot="1">
      <c r="A351" s="374"/>
      <c r="B351" s="374"/>
      <c r="C351" s="374"/>
      <c r="D351" s="374"/>
      <c r="E351" s="374"/>
      <c r="F351" s="374"/>
      <c r="G351" s="358"/>
      <c r="H351" s="358"/>
      <c r="I351" s="358"/>
      <c r="J351" s="358"/>
      <c r="K351" s="358"/>
      <c r="L351" s="358"/>
      <c r="M351" s="358"/>
      <c r="N351" s="358"/>
      <c r="O351" s="358"/>
      <c r="P351" s="358"/>
      <c r="Q351" s="358"/>
      <c r="R351" s="358"/>
      <c r="S351" s="358"/>
      <c r="T351" s="358"/>
      <c r="U351" s="358"/>
      <c r="V351" s="358"/>
      <c r="W351" s="358"/>
      <c r="X351" s="358"/>
      <c r="Y351" s="358"/>
      <c r="Z351" s="358"/>
    </row>
    <row r="352" spans="1:26" ht="15.75" customHeight="1" thickBot="1">
      <c r="A352" s="374"/>
      <c r="B352" s="374"/>
      <c r="C352" s="374"/>
      <c r="D352" s="374"/>
      <c r="E352" s="374"/>
      <c r="F352" s="374"/>
      <c r="G352" s="358"/>
      <c r="H352" s="358"/>
      <c r="I352" s="358"/>
      <c r="J352" s="358"/>
      <c r="K352" s="358"/>
      <c r="L352" s="358"/>
      <c r="M352" s="358"/>
      <c r="N352" s="358"/>
      <c r="O352" s="358"/>
      <c r="P352" s="358"/>
      <c r="Q352" s="358"/>
      <c r="R352" s="358"/>
      <c r="S352" s="358"/>
      <c r="T352" s="358"/>
      <c r="U352" s="358"/>
      <c r="V352" s="358"/>
      <c r="W352" s="358"/>
      <c r="X352" s="358"/>
      <c r="Y352" s="358"/>
      <c r="Z352" s="358"/>
    </row>
    <row r="353" spans="1:26" ht="15.75" customHeight="1" thickBot="1">
      <c r="A353" s="374"/>
      <c r="B353" s="374"/>
      <c r="C353" s="374"/>
      <c r="D353" s="374"/>
      <c r="E353" s="374"/>
      <c r="F353" s="374"/>
      <c r="G353" s="358"/>
      <c r="H353" s="358"/>
      <c r="I353" s="358"/>
      <c r="J353" s="358"/>
      <c r="K353" s="358"/>
      <c r="L353" s="358"/>
      <c r="M353" s="358"/>
      <c r="N353" s="358"/>
      <c r="O353" s="358"/>
      <c r="P353" s="358"/>
      <c r="Q353" s="358"/>
      <c r="R353" s="358"/>
      <c r="S353" s="358"/>
      <c r="T353" s="358"/>
      <c r="U353" s="358"/>
      <c r="V353" s="358"/>
      <c r="W353" s="358"/>
      <c r="X353" s="358"/>
      <c r="Y353" s="358"/>
      <c r="Z353" s="358"/>
    </row>
    <row r="354" spans="1:26" ht="15.75" customHeight="1" thickBot="1">
      <c r="A354" s="374"/>
      <c r="B354" s="374"/>
      <c r="C354" s="374"/>
      <c r="D354" s="374"/>
      <c r="E354" s="374"/>
      <c r="F354" s="374"/>
      <c r="G354" s="358"/>
      <c r="H354" s="358"/>
      <c r="I354" s="358"/>
      <c r="J354" s="358"/>
      <c r="K354" s="358"/>
      <c r="L354" s="358"/>
      <c r="M354" s="358"/>
      <c r="N354" s="358"/>
      <c r="O354" s="358"/>
      <c r="P354" s="358"/>
      <c r="Q354" s="358"/>
      <c r="R354" s="358"/>
      <c r="S354" s="358"/>
      <c r="T354" s="358"/>
      <c r="U354" s="358"/>
      <c r="V354" s="358"/>
      <c r="W354" s="358"/>
      <c r="X354" s="358"/>
      <c r="Y354" s="358"/>
      <c r="Z354" s="358"/>
    </row>
    <row r="355" spans="1:26" ht="15.75" customHeight="1" thickBot="1">
      <c r="A355" s="374"/>
      <c r="B355" s="374"/>
      <c r="C355" s="374"/>
      <c r="D355" s="374"/>
      <c r="E355" s="374"/>
      <c r="F355" s="374"/>
      <c r="G355" s="358"/>
      <c r="H355" s="358"/>
      <c r="I355" s="358"/>
      <c r="J355" s="358"/>
      <c r="K355" s="358"/>
      <c r="L355" s="358"/>
      <c r="M355" s="358"/>
      <c r="N355" s="358"/>
      <c r="O355" s="358"/>
      <c r="P355" s="358"/>
      <c r="Q355" s="358"/>
      <c r="R355" s="358"/>
      <c r="S355" s="358"/>
      <c r="T355" s="358"/>
      <c r="U355" s="358"/>
      <c r="V355" s="358"/>
      <c r="W355" s="358"/>
      <c r="X355" s="358"/>
      <c r="Y355" s="358"/>
      <c r="Z355" s="358"/>
    </row>
    <row r="356" spans="1:26" ht="15.75" customHeight="1" thickBot="1">
      <c r="A356" s="374"/>
      <c r="B356" s="374"/>
      <c r="C356" s="374"/>
      <c r="D356" s="374"/>
      <c r="E356" s="374"/>
      <c r="F356" s="374"/>
      <c r="G356" s="358"/>
      <c r="H356" s="358"/>
      <c r="I356" s="358"/>
      <c r="J356" s="358"/>
      <c r="K356" s="358"/>
      <c r="L356" s="358"/>
      <c r="M356" s="358"/>
      <c r="N356" s="358"/>
      <c r="O356" s="358"/>
      <c r="P356" s="358"/>
      <c r="Q356" s="358"/>
      <c r="R356" s="358"/>
      <c r="S356" s="358"/>
      <c r="T356" s="358"/>
      <c r="U356" s="358"/>
      <c r="V356" s="358"/>
      <c r="W356" s="358"/>
      <c r="X356" s="358"/>
      <c r="Y356" s="358"/>
      <c r="Z356" s="358"/>
    </row>
    <row r="357" spans="1:26" ht="15.75" customHeight="1" thickBot="1">
      <c r="A357" s="374"/>
      <c r="B357" s="374"/>
      <c r="C357" s="374"/>
      <c r="D357" s="374"/>
      <c r="E357" s="374"/>
      <c r="F357" s="374"/>
      <c r="G357" s="358"/>
      <c r="H357" s="358"/>
      <c r="I357" s="358"/>
      <c r="J357" s="358"/>
      <c r="K357" s="358"/>
      <c r="L357" s="358"/>
      <c r="M357" s="358"/>
      <c r="N357" s="358"/>
      <c r="O357" s="358"/>
      <c r="P357" s="358"/>
      <c r="Q357" s="358"/>
      <c r="R357" s="358"/>
      <c r="S357" s="358"/>
      <c r="T357" s="358"/>
      <c r="U357" s="358"/>
      <c r="V357" s="358"/>
      <c r="W357" s="358"/>
      <c r="X357" s="358"/>
      <c r="Y357" s="358"/>
      <c r="Z357" s="358"/>
    </row>
    <row r="358" spans="1:26" ht="15.75" customHeight="1" thickBot="1">
      <c r="A358" s="374"/>
      <c r="B358" s="374"/>
      <c r="C358" s="374"/>
      <c r="D358" s="374"/>
      <c r="E358" s="374"/>
      <c r="F358" s="374"/>
      <c r="G358" s="358"/>
      <c r="H358" s="358"/>
      <c r="I358" s="358"/>
      <c r="J358" s="358"/>
      <c r="K358" s="358"/>
      <c r="L358" s="358"/>
      <c r="M358" s="358"/>
      <c r="N358" s="358"/>
      <c r="O358" s="358"/>
      <c r="P358" s="358"/>
      <c r="Q358" s="358"/>
      <c r="R358" s="358"/>
      <c r="S358" s="358"/>
      <c r="T358" s="358"/>
      <c r="U358" s="358"/>
      <c r="V358" s="358"/>
      <c r="W358" s="358"/>
      <c r="X358" s="358"/>
      <c r="Y358" s="358"/>
      <c r="Z358" s="358"/>
    </row>
    <row r="359" spans="1:26" ht="15.75" customHeight="1" thickBot="1">
      <c r="A359" s="374"/>
      <c r="B359" s="374"/>
      <c r="C359" s="374"/>
      <c r="D359" s="374"/>
      <c r="E359" s="374"/>
      <c r="F359" s="374"/>
      <c r="G359" s="358"/>
      <c r="H359" s="358"/>
      <c r="I359" s="358"/>
      <c r="J359" s="358"/>
      <c r="K359" s="358"/>
      <c r="L359" s="358"/>
      <c r="M359" s="358"/>
      <c r="N359" s="358"/>
      <c r="O359" s="358"/>
      <c r="P359" s="358"/>
      <c r="Q359" s="358"/>
      <c r="R359" s="358"/>
      <c r="S359" s="358"/>
      <c r="T359" s="358"/>
      <c r="U359" s="358"/>
      <c r="V359" s="358"/>
      <c r="W359" s="358"/>
      <c r="X359" s="358"/>
      <c r="Y359" s="358"/>
      <c r="Z359" s="358"/>
    </row>
    <row r="360" spans="1:26" ht="15.75" customHeight="1" thickBot="1">
      <c r="A360" s="374"/>
      <c r="B360" s="374"/>
      <c r="C360" s="374"/>
      <c r="D360" s="374"/>
      <c r="E360" s="374"/>
      <c r="F360" s="374"/>
      <c r="G360" s="358"/>
      <c r="H360" s="358"/>
      <c r="I360" s="358"/>
      <c r="J360" s="358"/>
      <c r="K360" s="358"/>
      <c r="L360" s="358"/>
      <c r="M360" s="358"/>
      <c r="N360" s="358"/>
      <c r="O360" s="358"/>
      <c r="P360" s="358"/>
      <c r="Q360" s="358"/>
      <c r="R360" s="358"/>
      <c r="S360" s="358"/>
      <c r="T360" s="358"/>
      <c r="U360" s="358"/>
      <c r="V360" s="358"/>
      <c r="W360" s="358"/>
      <c r="X360" s="358"/>
      <c r="Y360" s="358"/>
      <c r="Z360" s="358"/>
    </row>
    <row r="361" spans="1:26" ht="15.75" customHeight="1" thickBot="1">
      <c r="A361" s="374"/>
      <c r="B361" s="374"/>
      <c r="C361" s="374"/>
      <c r="D361" s="374"/>
      <c r="E361" s="374"/>
      <c r="F361" s="374"/>
      <c r="G361" s="358"/>
      <c r="H361" s="358"/>
      <c r="I361" s="358"/>
      <c r="J361" s="358"/>
      <c r="K361" s="358"/>
      <c r="L361" s="358"/>
      <c r="M361" s="358"/>
      <c r="N361" s="358"/>
      <c r="O361" s="358"/>
      <c r="P361" s="358"/>
      <c r="Q361" s="358"/>
      <c r="R361" s="358"/>
      <c r="S361" s="358"/>
      <c r="T361" s="358"/>
      <c r="U361" s="358"/>
      <c r="V361" s="358"/>
      <c r="W361" s="358"/>
      <c r="X361" s="358"/>
      <c r="Y361" s="358"/>
      <c r="Z361" s="358"/>
    </row>
    <row r="362" spans="1:26" ht="15.75" customHeight="1" thickBot="1">
      <c r="A362" s="374"/>
      <c r="B362" s="374"/>
      <c r="C362" s="374"/>
      <c r="D362" s="374"/>
      <c r="E362" s="374"/>
      <c r="F362" s="374"/>
      <c r="G362" s="358"/>
      <c r="H362" s="358"/>
      <c r="I362" s="358"/>
      <c r="J362" s="358"/>
      <c r="K362" s="358"/>
      <c r="L362" s="358"/>
      <c r="M362" s="358"/>
      <c r="N362" s="358"/>
      <c r="O362" s="358"/>
      <c r="P362" s="358"/>
      <c r="Q362" s="358"/>
      <c r="R362" s="358"/>
      <c r="S362" s="358"/>
      <c r="T362" s="358"/>
      <c r="U362" s="358"/>
      <c r="V362" s="358"/>
      <c r="W362" s="358"/>
      <c r="X362" s="358"/>
      <c r="Y362" s="358"/>
      <c r="Z362" s="358"/>
    </row>
    <row r="363" spans="1:26" ht="15.75" customHeight="1" thickBot="1">
      <c r="A363" s="374"/>
      <c r="B363" s="374"/>
      <c r="C363" s="374"/>
      <c r="D363" s="374"/>
      <c r="E363" s="374"/>
      <c r="F363" s="374"/>
      <c r="G363" s="358"/>
      <c r="H363" s="358"/>
      <c r="I363" s="358"/>
      <c r="J363" s="358"/>
      <c r="K363" s="358"/>
      <c r="L363" s="358"/>
      <c r="M363" s="358"/>
      <c r="N363" s="358"/>
      <c r="O363" s="358"/>
      <c r="P363" s="358"/>
      <c r="Q363" s="358"/>
      <c r="R363" s="358"/>
      <c r="S363" s="358"/>
      <c r="T363" s="358"/>
      <c r="U363" s="358"/>
      <c r="V363" s="358"/>
      <c r="W363" s="358"/>
      <c r="X363" s="358"/>
      <c r="Y363" s="358"/>
      <c r="Z363" s="358"/>
    </row>
    <row r="364" spans="1:26" ht="15.75" customHeight="1" thickBot="1">
      <c r="A364" s="374"/>
      <c r="B364" s="374"/>
      <c r="C364" s="374"/>
      <c r="D364" s="374"/>
      <c r="E364" s="374"/>
      <c r="F364" s="374"/>
      <c r="G364" s="358"/>
      <c r="H364" s="358"/>
      <c r="I364" s="358"/>
      <c r="J364" s="358"/>
      <c r="K364" s="358"/>
      <c r="L364" s="358"/>
      <c r="M364" s="358"/>
      <c r="N364" s="358"/>
      <c r="O364" s="358"/>
      <c r="P364" s="358"/>
      <c r="Q364" s="358"/>
      <c r="R364" s="358"/>
      <c r="S364" s="358"/>
      <c r="T364" s="358"/>
      <c r="U364" s="358"/>
      <c r="V364" s="358"/>
      <c r="W364" s="358"/>
      <c r="X364" s="358"/>
      <c r="Y364" s="358"/>
      <c r="Z364" s="358"/>
    </row>
    <row r="365" spans="1:26" ht="15.75" customHeight="1" thickBot="1">
      <c r="A365" s="374"/>
      <c r="B365" s="374"/>
      <c r="C365" s="374"/>
      <c r="D365" s="374"/>
      <c r="E365" s="374"/>
      <c r="F365" s="374"/>
      <c r="G365" s="358"/>
      <c r="H365" s="358"/>
      <c r="I365" s="358"/>
      <c r="J365" s="358"/>
      <c r="K365" s="358"/>
      <c r="L365" s="358"/>
      <c r="M365" s="358"/>
      <c r="N365" s="358"/>
      <c r="O365" s="358"/>
      <c r="P365" s="358"/>
      <c r="Q365" s="358"/>
      <c r="R365" s="358"/>
      <c r="S365" s="358"/>
      <c r="T365" s="358"/>
      <c r="U365" s="358"/>
      <c r="V365" s="358"/>
      <c r="W365" s="358"/>
      <c r="X365" s="358"/>
      <c r="Y365" s="358"/>
      <c r="Z365" s="358"/>
    </row>
    <row r="366" spans="1:26" ht="15.75" customHeight="1" thickBot="1">
      <c r="A366" s="374"/>
      <c r="B366" s="374"/>
      <c r="C366" s="374"/>
      <c r="D366" s="374"/>
      <c r="E366" s="374"/>
      <c r="F366" s="374"/>
      <c r="G366" s="358"/>
      <c r="H366" s="358"/>
      <c r="I366" s="358"/>
      <c r="J366" s="358"/>
      <c r="K366" s="358"/>
      <c r="L366" s="358"/>
      <c r="M366" s="358"/>
      <c r="N366" s="358"/>
      <c r="O366" s="358"/>
      <c r="P366" s="358"/>
      <c r="Q366" s="358"/>
      <c r="R366" s="358"/>
      <c r="S366" s="358"/>
      <c r="T366" s="358"/>
      <c r="U366" s="358"/>
      <c r="V366" s="358"/>
      <c r="W366" s="358"/>
      <c r="X366" s="358"/>
      <c r="Y366" s="358"/>
      <c r="Z366" s="358"/>
    </row>
    <row r="367" spans="1:26" ht="15.75" customHeight="1" thickBot="1">
      <c r="A367" s="374"/>
      <c r="B367" s="374"/>
      <c r="C367" s="374"/>
      <c r="D367" s="374"/>
      <c r="E367" s="374"/>
      <c r="F367" s="374"/>
      <c r="G367" s="358"/>
      <c r="H367" s="358"/>
      <c r="I367" s="358"/>
      <c r="J367" s="358"/>
      <c r="K367" s="358"/>
      <c r="L367" s="358"/>
      <c r="M367" s="358"/>
      <c r="N367" s="358"/>
      <c r="O367" s="358"/>
      <c r="P367" s="358"/>
      <c r="Q367" s="358"/>
      <c r="R367" s="358"/>
      <c r="S367" s="358"/>
      <c r="T367" s="358"/>
      <c r="U367" s="358"/>
      <c r="V367" s="358"/>
      <c r="W367" s="358"/>
      <c r="X367" s="358"/>
      <c r="Y367" s="358"/>
      <c r="Z367" s="358"/>
    </row>
    <row r="368" spans="1:26" ht="15.75" customHeight="1" thickBot="1">
      <c r="A368" s="374"/>
      <c r="B368" s="374"/>
      <c r="C368" s="374"/>
      <c r="D368" s="374"/>
      <c r="E368" s="374"/>
      <c r="F368" s="374"/>
      <c r="G368" s="358"/>
      <c r="H368" s="358"/>
      <c r="I368" s="358"/>
      <c r="J368" s="358"/>
      <c r="K368" s="358"/>
      <c r="L368" s="358"/>
      <c r="M368" s="358"/>
      <c r="N368" s="358"/>
      <c r="O368" s="358"/>
      <c r="P368" s="358"/>
      <c r="Q368" s="358"/>
      <c r="R368" s="358"/>
      <c r="S368" s="358"/>
      <c r="T368" s="358"/>
      <c r="U368" s="358"/>
      <c r="V368" s="358"/>
      <c r="W368" s="358"/>
      <c r="X368" s="358"/>
      <c r="Y368" s="358"/>
      <c r="Z368" s="358"/>
    </row>
    <row r="369" spans="1:26" ht="15.75" customHeight="1" thickBot="1">
      <c r="A369" s="374"/>
      <c r="B369" s="374"/>
      <c r="C369" s="374"/>
      <c r="D369" s="374"/>
      <c r="E369" s="374"/>
      <c r="F369" s="374"/>
      <c r="G369" s="358"/>
      <c r="H369" s="358"/>
      <c r="I369" s="358"/>
      <c r="J369" s="358"/>
      <c r="K369" s="358"/>
      <c r="L369" s="358"/>
      <c r="M369" s="358"/>
      <c r="N369" s="358"/>
      <c r="O369" s="358"/>
      <c r="P369" s="358"/>
      <c r="Q369" s="358"/>
      <c r="R369" s="358"/>
      <c r="S369" s="358"/>
      <c r="T369" s="358"/>
      <c r="U369" s="358"/>
      <c r="V369" s="358"/>
      <c r="W369" s="358"/>
      <c r="X369" s="358"/>
      <c r="Y369" s="358"/>
      <c r="Z369" s="358"/>
    </row>
    <row r="370" spans="1:26" ht="15.75" customHeight="1" thickBot="1">
      <c r="A370" s="374"/>
      <c r="B370" s="374"/>
      <c r="C370" s="374"/>
      <c r="D370" s="374"/>
      <c r="E370" s="374"/>
      <c r="F370" s="374"/>
      <c r="G370" s="358"/>
      <c r="H370" s="358"/>
      <c r="I370" s="358"/>
      <c r="J370" s="358"/>
      <c r="K370" s="358"/>
      <c r="L370" s="358"/>
      <c r="M370" s="358"/>
      <c r="N370" s="358"/>
      <c r="O370" s="358"/>
      <c r="P370" s="358"/>
      <c r="Q370" s="358"/>
      <c r="R370" s="358"/>
      <c r="S370" s="358"/>
      <c r="T370" s="358"/>
      <c r="U370" s="358"/>
      <c r="V370" s="358"/>
      <c r="W370" s="358"/>
      <c r="X370" s="358"/>
      <c r="Y370" s="358"/>
      <c r="Z370" s="358"/>
    </row>
    <row r="371" spans="1:26" ht="15.75" customHeight="1" thickBot="1">
      <c r="A371" s="374"/>
      <c r="B371" s="374"/>
      <c r="C371" s="374"/>
      <c r="D371" s="374"/>
      <c r="E371" s="374"/>
      <c r="F371" s="374"/>
      <c r="G371" s="358"/>
      <c r="H371" s="358"/>
      <c r="I371" s="358"/>
      <c r="J371" s="358"/>
      <c r="K371" s="358"/>
      <c r="L371" s="358"/>
      <c r="M371" s="358"/>
      <c r="N371" s="358"/>
      <c r="O371" s="358"/>
      <c r="P371" s="358"/>
      <c r="Q371" s="358"/>
      <c r="R371" s="358"/>
      <c r="S371" s="358"/>
      <c r="T371" s="358"/>
      <c r="U371" s="358"/>
      <c r="V371" s="358"/>
      <c r="W371" s="358"/>
      <c r="X371" s="358"/>
      <c r="Y371" s="358"/>
      <c r="Z371" s="358"/>
    </row>
    <row r="372" spans="1:26" ht="15.75" customHeight="1" thickBot="1">
      <c r="A372" s="374"/>
      <c r="B372" s="374"/>
      <c r="C372" s="374"/>
      <c r="D372" s="374"/>
      <c r="E372" s="374"/>
      <c r="F372" s="374"/>
      <c r="G372" s="358"/>
      <c r="H372" s="358"/>
      <c r="I372" s="358"/>
      <c r="J372" s="358"/>
      <c r="K372" s="358"/>
      <c r="L372" s="358"/>
      <c r="M372" s="358"/>
      <c r="N372" s="358"/>
      <c r="O372" s="358"/>
      <c r="P372" s="358"/>
      <c r="Q372" s="358"/>
      <c r="R372" s="358"/>
      <c r="S372" s="358"/>
      <c r="T372" s="358"/>
      <c r="U372" s="358"/>
      <c r="V372" s="358"/>
      <c r="W372" s="358"/>
      <c r="X372" s="358"/>
      <c r="Y372" s="358"/>
      <c r="Z372" s="358"/>
    </row>
    <row r="373" spans="1:26" ht="15.75" customHeight="1" thickBot="1">
      <c r="A373" s="374"/>
      <c r="B373" s="374"/>
      <c r="C373" s="374"/>
      <c r="D373" s="374"/>
      <c r="E373" s="374"/>
      <c r="F373" s="374"/>
      <c r="G373" s="358"/>
      <c r="H373" s="358"/>
      <c r="I373" s="358"/>
      <c r="J373" s="358"/>
      <c r="K373" s="358"/>
      <c r="L373" s="358"/>
      <c r="M373" s="358"/>
      <c r="N373" s="358"/>
      <c r="O373" s="358"/>
      <c r="P373" s="358"/>
      <c r="Q373" s="358"/>
      <c r="R373" s="358"/>
      <c r="S373" s="358"/>
      <c r="T373" s="358"/>
      <c r="U373" s="358"/>
      <c r="V373" s="358"/>
      <c r="W373" s="358"/>
      <c r="X373" s="358"/>
      <c r="Y373" s="358"/>
      <c r="Z373" s="358"/>
    </row>
    <row r="374" spans="1:26" ht="15.75" customHeight="1" thickBot="1">
      <c r="A374" s="374"/>
      <c r="B374" s="374"/>
      <c r="C374" s="374"/>
      <c r="D374" s="374"/>
      <c r="E374" s="374"/>
      <c r="F374" s="374"/>
      <c r="G374" s="358"/>
      <c r="H374" s="358"/>
      <c r="I374" s="358"/>
      <c r="J374" s="358"/>
      <c r="K374" s="358"/>
      <c r="L374" s="358"/>
      <c r="M374" s="358"/>
      <c r="N374" s="358"/>
      <c r="O374" s="358"/>
      <c r="P374" s="358"/>
      <c r="Q374" s="358"/>
      <c r="R374" s="358"/>
      <c r="S374" s="358"/>
      <c r="T374" s="358"/>
      <c r="U374" s="358"/>
      <c r="V374" s="358"/>
      <c r="W374" s="358"/>
      <c r="X374" s="358"/>
      <c r="Y374" s="358"/>
      <c r="Z374" s="358"/>
    </row>
    <row r="375" spans="1:26" ht="15.75" customHeight="1" thickBot="1">
      <c r="A375" s="374"/>
      <c r="B375" s="374"/>
      <c r="C375" s="374"/>
      <c r="D375" s="374"/>
      <c r="E375" s="374"/>
      <c r="F375" s="374"/>
      <c r="G375" s="358"/>
      <c r="H375" s="358"/>
      <c r="I375" s="358"/>
      <c r="J375" s="358"/>
      <c r="K375" s="358"/>
      <c r="L375" s="358"/>
      <c r="M375" s="358"/>
      <c r="N375" s="358"/>
      <c r="O375" s="358"/>
      <c r="P375" s="358"/>
      <c r="Q375" s="358"/>
      <c r="R375" s="358"/>
      <c r="S375" s="358"/>
      <c r="T375" s="358"/>
      <c r="U375" s="358"/>
      <c r="V375" s="358"/>
      <c r="W375" s="358"/>
      <c r="X375" s="358"/>
      <c r="Y375" s="358"/>
      <c r="Z375" s="358"/>
    </row>
    <row r="376" spans="1:26" ht="15.75" customHeight="1" thickBot="1">
      <c r="A376" s="374"/>
      <c r="B376" s="374"/>
      <c r="C376" s="374"/>
      <c r="D376" s="374"/>
      <c r="E376" s="374"/>
      <c r="F376" s="374"/>
      <c r="G376" s="358"/>
      <c r="H376" s="358"/>
      <c r="I376" s="358"/>
      <c r="J376" s="358"/>
      <c r="K376" s="358"/>
      <c r="L376" s="358"/>
      <c r="M376" s="358"/>
      <c r="N376" s="358"/>
      <c r="O376" s="358"/>
      <c r="P376" s="358"/>
      <c r="Q376" s="358"/>
      <c r="R376" s="358"/>
      <c r="S376" s="358"/>
      <c r="T376" s="358"/>
      <c r="U376" s="358"/>
      <c r="V376" s="358"/>
      <c r="W376" s="358"/>
      <c r="X376" s="358"/>
      <c r="Y376" s="358"/>
      <c r="Z376" s="358"/>
    </row>
    <row r="377" spans="1:26" ht="15.75" customHeight="1" thickBot="1">
      <c r="A377" s="374"/>
      <c r="B377" s="374"/>
      <c r="C377" s="374"/>
      <c r="D377" s="374"/>
      <c r="E377" s="374"/>
      <c r="F377" s="374"/>
      <c r="G377" s="358"/>
      <c r="H377" s="358"/>
      <c r="I377" s="358"/>
      <c r="J377" s="358"/>
      <c r="K377" s="358"/>
      <c r="L377" s="358"/>
      <c r="M377" s="358"/>
      <c r="N377" s="358"/>
      <c r="O377" s="358"/>
      <c r="P377" s="358"/>
      <c r="Q377" s="358"/>
      <c r="R377" s="358"/>
      <c r="S377" s="358"/>
      <c r="T377" s="358"/>
      <c r="U377" s="358"/>
      <c r="V377" s="358"/>
      <c r="W377" s="358"/>
      <c r="X377" s="358"/>
      <c r="Y377" s="358"/>
      <c r="Z377" s="358"/>
    </row>
    <row r="378" spans="1:26" ht="15.75" customHeight="1" thickBot="1">
      <c r="A378" s="374"/>
      <c r="B378" s="374"/>
      <c r="C378" s="374"/>
      <c r="D378" s="374"/>
      <c r="E378" s="374"/>
      <c r="F378" s="374"/>
      <c r="G378" s="358"/>
      <c r="H378" s="358"/>
      <c r="I378" s="358"/>
      <c r="J378" s="358"/>
      <c r="K378" s="358"/>
      <c r="L378" s="358"/>
      <c r="M378" s="358"/>
      <c r="N378" s="358"/>
      <c r="O378" s="358"/>
      <c r="P378" s="358"/>
      <c r="Q378" s="358"/>
      <c r="R378" s="358"/>
      <c r="S378" s="358"/>
      <c r="T378" s="358"/>
      <c r="U378" s="358"/>
      <c r="V378" s="358"/>
      <c r="W378" s="358"/>
      <c r="X378" s="358"/>
      <c r="Y378" s="358"/>
      <c r="Z378" s="358"/>
    </row>
    <row r="379" spans="1:26" ht="15.75" customHeight="1" thickBot="1">
      <c r="A379" s="374"/>
      <c r="B379" s="374"/>
      <c r="C379" s="374"/>
      <c r="D379" s="374"/>
      <c r="E379" s="374"/>
      <c r="F379" s="374"/>
      <c r="G379" s="358"/>
      <c r="H379" s="358"/>
      <c r="I379" s="358"/>
      <c r="J379" s="358"/>
      <c r="K379" s="358"/>
      <c r="L379" s="358"/>
      <c r="M379" s="358"/>
      <c r="N379" s="358"/>
      <c r="O379" s="358"/>
      <c r="P379" s="358"/>
      <c r="Q379" s="358"/>
      <c r="R379" s="358"/>
      <c r="S379" s="358"/>
      <c r="T379" s="358"/>
      <c r="U379" s="358"/>
      <c r="V379" s="358"/>
      <c r="W379" s="358"/>
      <c r="X379" s="358"/>
      <c r="Y379" s="358"/>
      <c r="Z379" s="358"/>
    </row>
    <row r="380" spans="1:26" ht="15.75" customHeight="1" thickBot="1">
      <c r="A380" s="374"/>
      <c r="B380" s="374"/>
      <c r="C380" s="374"/>
      <c r="D380" s="374"/>
      <c r="E380" s="374"/>
      <c r="F380" s="374"/>
      <c r="G380" s="358"/>
      <c r="H380" s="358"/>
      <c r="I380" s="358"/>
      <c r="J380" s="358"/>
      <c r="K380" s="358"/>
      <c r="L380" s="358"/>
      <c r="M380" s="358"/>
      <c r="N380" s="358"/>
      <c r="O380" s="358"/>
      <c r="P380" s="358"/>
      <c r="Q380" s="358"/>
      <c r="R380" s="358"/>
      <c r="S380" s="358"/>
      <c r="T380" s="358"/>
      <c r="U380" s="358"/>
      <c r="V380" s="358"/>
      <c r="W380" s="358"/>
      <c r="X380" s="358"/>
      <c r="Y380" s="358"/>
      <c r="Z380" s="358"/>
    </row>
    <row r="381" spans="1:26" ht="15.75" customHeight="1" thickBot="1">
      <c r="A381" s="374"/>
      <c r="B381" s="374"/>
      <c r="C381" s="374"/>
      <c r="D381" s="374"/>
      <c r="E381" s="374"/>
      <c r="F381" s="374"/>
      <c r="G381" s="358"/>
      <c r="H381" s="358"/>
      <c r="I381" s="358"/>
      <c r="J381" s="358"/>
      <c r="K381" s="358"/>
      <c r="L381" s="358"/>
      <c r="M381" s="358"/>
      <c r="N381" s="358"/>
      <c r="O381" s="358"/>
      <c r="P381" s="358"/>
      <c r="Q381" s="358"/>
      <c r="R381" s="358"/>
      <c r="S381" s="358"/>
      <c r="T381" s="358"/>
      <c r="U381" s="358"/>
      <c r="V381" s="358"/>
      <c r="W381" s="358"/>
      <c r="X381" s="358"/>
      <c r="Y381" s="358"/>
      <c r="Z381" s="358"/>
    </row>
    <row r="382" spans="1:26" ht="15.75" customHeight="1" thickBot="1">
      <c r="A382" s="374"/>
      <c r="B382" s="374"/>
      <c r="C382" s="374"/>
      <c r="D382" s="374"/>
      <c r="E382" s="374"/>
      <c r="F382" s="374"/>
      <c r="G382" s="358"/>
      <c r="H382" s="358"/>
      <c r="I382" s="358"/>
      <c r="J382" s="358"/>
      <c r="K382" s="358"/>
      <c r="L382" s="358"/>
      <c r="M382" s="358"/>
      <c r="N382" s="358"/>
      <c r="O382" s="358"/>
      <c r="P382" s="358"/>
      <c r="Q382" s="358"/>
      <c r="R382" s="358"/>
      <c r="S382" s="358"/>
      <c r="T382" s="358"/>
      <c r="U382" s="358"/>
      <c r="V382" s="358"/>
      <c r="W382" s="358"/>
      <c r="X382" s="358"/>
      <c r="Y382" s="358"/>
      <c r="Z382" s="358"/>
    </row>
    <row r="383" spans="1:26" ht="15.75" customHeight="1" thickBot="1">
      <c r="A383" s="374"/>
      <c r="B383" s="374"/>
      <c r="C383" s="374"/>
      <c r="D383" s="374"/>
      <c r="E383" s="374"/>
      <c r="F383" s="374"/>
      <c r="G383" s="358"/>
      <c r="H383" s="358"/>
      <c r="I383" s="358"/>
      <c r="J383" s="358"/>
      <c r="K383" s="358"/>
      <c r="L383" s="358"/>
      <c r="M383" s="358"/>
      <c r="N383" s="358"/>
      <c r="O383" s="358"/>
      <c r="P383" s="358"/>
      <c r="Q383" s="358"/>
      <c r="R383" s="358"/>
      <c r="S383" s="358"/>
      <c r="T383" s="358"/>
      <c r="U383" s="358"/>
      <c r="V383" s="358"/>
      <c r="W383" s="358"/>
      <c r="X383" s="358"/>
      <c r="Y383" s="358"/>
      <c r="Z383" s="358"/>
    </row>
    <row r="384" spans="1:26" ht="15.75" customHeight="1" thickBot="1">
      <c r="A384" s="374"/>
      <c r="B384" s="374"/>
      <c r="C384" s="374"/>
      <c r="D384" s="374"/>
      <c r="E384" s="374"/>
      <c r="F384" s="374"/>
      <c r="G384" s="358"/>
      <c r="H384" s="358"/>
      <c r="I384" s="358"/>
      <c r="J384" s="358"/>
      <c r="K384" s="358"/>
      <c r="L384" s="358"/>
      <c r="M384" s="358"/>
      <c r="N384" s="358"/>
      <c r="O384" s="358"/>
      <c r="P384" s="358"/>
      <c r="Q384" s="358"/>
      <c r="R384" s="358"/>
      <c r="S384" s="358"/>
      <c r="T384" s="358"/>
      <c r="U384" s="358"/>
      <c r="V384" s="358"/>
      <c r="W384" s="358"/>
      <c r="X384" s="358"/>
      <c r="Y384" s="358"/>
      <c r="Z384" s="358"/>
    </row>
    <row r="385" spans="1:26" ht="15.75" customHeight="1" thickBot="1">
      <c r="A385" s="374"/>
      <c r="B385" s="374"/>
      <c r="C385" s="374"/>
      <c r="D385" s="374"/>
      <c r="E385" s="374"/>
      <c r="F385" s="374"/>
      <c r="G385" s="358"/>
      <c r="H385" s="358"/>
      <c r="I385" s="358"/>
      <c r="J385" s="358"/>
      <c r="K385" s="358"/>
      <c r="L385" s="358"/>
      <c r="M385" s="358"/>
      <c r="N385" s="358"/>
      <c r="O385" s="358"/>
      <c r="P385" s="358"/>
      <c r="Q385" s="358"/>
      <c r="R385" s="358"/>
      <c r="S385" s="358"/>
      <c r="T385" s="358"/>
      <c r="U385" s="358"/>
      <c r="V385" s="358"/>
      <c r="W385" s="358"/>
      <c r="X385" s="358"/>
      <c r="Y385" s="358"/>
      <c r="Z385" s="358"/>
    </row>
    <row r="386" spans="1:26" ht="15.75" customHeight="1" thickBot="1">
      <c r="A386" s="374"/>
      <c r="B386" s="374"/>
      <c r="C386" s="374"/>
      <c r="D386" s="374"/>
      <c r="E386" s="374"/>
      <c r="F386" s="374"/>
      <c r="G386" s="358"/>
      <c r="H386" s="358"/>
      <c r="I386" s="358"/>
      <c r="J386" s="358"/>
      <c r="K386" s="358"/>
      <c r="L386" s="358"/>
      <c r="M386" s="358"/>
      <c r="N386" s="358"/>
      <c r="O386" s="358"/>
      <c r="P386" s="358"/>
      <c r="Q386" s="358"/>
      <c r="R386" s="358"/>
      <c r="S386" s="358"/>
      <c r="T386" s="358"/>
      <c r="U386" s="358"/>
      <c r="V386" s="358"/>
      <c r="W386" s="358"/>
      <c r="X386" s="358"/>
      <c r="Y386" s="358"/>
      <c r="Z386" s="358"/>
    </row>
    <row r="387" spans="1:26" ht="15.75" customHeight="1" thickBot="1">
      <c r="A387" s="374"/>
      <c r="B387" s="374"/>
      <c r="C387" s="374"/>
      <c r="D387" s="374"/>
      <c r="E387" s="374"/>
      <c r="F387" s="374"/>
      <c r="G387" s="358"/>
      <c r="H387" s="358"/>
      <c r="I387" s="358"/>
      <c r="J387" s="358"/>
      <c r="K387" s="358"/>
      <c r="L387" s="358"/>
      <c r="M387" s="358"/>
      <c r="N387" s="358"/>
      <c r="O387" s="358"/>
      <c r="P387" s="358"/>
      <c r="Q387" s="358"/>
      <c r="R387" s="358"/>
      <c r="S387" s="358"/>
      <c r="T387" s="358"/>
      <c r="U387" s="358"/>
      <c r="V387" s="358"/>
      <c r="W387" s="358"/>
      <c r="X387" s="358"/>
      <c r="Y387" s="358"/>
      <c r="Z387" s="358"/>
    </row>
    <row r="388" spans="1:26" ht="15.75" customHeight="1" thickBot="1">
      <c r="A388" s="374"/>
      <c r="B388" s="374"/>
      <c r="C388" s="374"/>
      <c r="D388" s="374"/>
      <c r="E388" s="374"/>
      <c r="F388" s="374"/>
      <c r="G388" s="358"/>
      <c r="H388" s="358"/>
      <c r="I388" s="358"/>
      <c r="J388" s="358"/>
      <c r="K388" s="358"/>
      <c r="L388" s="358"/>
      <c r="M388" s="358"/>
      <c r="N388" s="358"/>
      <c r="O388" s="358"/>
      <c r="P388" s="358"/>
      <c r="Q388" s="358"/>
      <c r="R388" s="358"/>
      <c r="S388" s="358"/>
      <c r="T388" s="358"/>
      <c r="U388" s="358"/>
      <c r="V388" s="358"/>
      <c r="W388" s="358"/>
      <c r="X388" s="358"/>
      <c r="Y388" s="358"/>
      <c r="Z388" s="358"/>
    </row>
    <row r="389" spans="1:26" ht="15.75" customHeight="1" thickBot="1">
      <c r="A389" s="374"/>
      <c r="B389" s="374"/>
      <c r="C389" s="374"/>
      <c r="D389" s="374"/>
      <c r="E389" s="374"/>
      <c r="F389" s="374"/>
      <c r="G389" s="358"/>
      <c r="H389" s="358"/>
      <c r="I389" s="358"/>
      <c r="J389" s="358"/>
      <c r="K389" s="358"/>
      <c r="L389" s="358"/>
      <c r="M389" s="358"/>
      <c r="N389" s="358"/>
      <c r="O389" s="358"/>
      <c r="P389" s="358"/>
      <c r="Q389" s="358"/>
      <c r="R389" s="358"/>
      <c r="S389" s="358"/>
      <c r="T389" s="358"/>
      <c r="U389" s="358"/>
      <c r="V389" s="358"/>
      <c r="W389" s="358"/>
      <c r="X389" s="358"/>
      <c r="Y389" s="358"/>
      <c r="Z389" s="358"/>
    </row>
    <row r="390" spans="1:26" ht="15.75" customHeight="1" thickBot="1">
      <c r="A390" s="374"/>
      <c r="B390" s="374"/>
      <c r="C390" s="374"/>
      <c r="D390" s="374"/>
      <c r="E390" s="374"/>
      <c r="F390" s="374"/>
      <c r="G390" s="358"/>
      <c r="H390" s="358"/>
      <c r="I390" s="358"/>
      <c r="J390" s="358"/>
      <c r="K390" s="358"/>
      <c r="L390" s="358"/>
      <c r="M390" s="358"/>
      <c r="N390" s="358"/>
      <c r="O390" s="358"/>
      <c r="P390" s="358"/>
      <c r="Q390" s="358"/>
      <c r="R390" s="358"/>
      <c r="S390" s="358"/>
      <c r="T390" s="358"/>
      <c r="U390" s="358"/>
      <c r="V390" s="358"/>
      <c r="W390" s="358"/>
      <c r="X390" s="358"/>
      <c r="Y390" s="358"/>
      <c r="Z390" s="358"/>
    </row>
    <row r="391" spans="1:26" ht="15.75" customHeight="1" thickBot="1">
      <c r="A391" s="374"/>
      <c r="B391" s="374"/>
      <c r="C391" s="374"/>
      <c r="D391" s="374"/>
      <c r="E391" s="374"/>
      <c r="F391" s="374"/>
      <c r="G391" s="358"/>
      <c r="H391" s="358"/>
      <c r="I391" s="358"/>
      <c r="J391" s="358"/>
      <c r="K391" s="358"/>
      <c r="L391" s="358"/>
      <c r="M391" s="358"/>
      <c r="N391" s="358"/>
      <c r="O391" s="358"/>
      <c r="P391" s="358"/>
      <c r="Q391" s="358"/>
      <c r="R391" s="358"/>
      <c r="S391" s="358"/>
      <c r="T391" s="358"/>
      <c r="U391" s="358"/>
      <c r="V391" s="358"/>
      <c r="W391" s="358"/>
      <c r="X391" s="358"/>
      <c r="Y391" s="358"/>
      <c r="Z391" s="358"/>
    </row>
    <row r="392" spans="1:26" ht="15.75" customHeight="1" thickBot="1">
      <c r="A392" s="374"/>
      <c r="B392" s="374"/>
      <c r="C392" s="374"/>
      <c r="D392" s="374"/>
      <c r="E392" s="374"/>
      <c r="F392" s="374"/>
      <c r="G392" s="358"/>
      <c r="H392" s="358"/>
      <c r="I392" s="358"/>
      <c r="J392" s="358"/>
      <c r="K392" s="358"/>
      <c r="L392" s="358"/>
      <c r="M392" s="358"/>
      <c r="N392" s="358"/>
      <c r="O392" s="358"/>
      <c r="P392" s="358"/>
      <c r="Q392" s="358"/>
      <c r="R392" s="358"/>
      <c r="S392" s="358"/>
      <c r="T392" s="358"/>
      <c r="U392" s="358"/>
      <c r="V392" s="358"/>
      <c r="W392" s="358"/>
      <c r="X392" s="358"/>
      <c r="Y392" s="358"/>
      <c r="Z392" s="358"/>
    </row>
    <row r="393" spans="1:26" ht="15.75" customHeight="1" thickBot="1">
      <c r="A393" s="374"/>
      <c r="B393" s="374"/>
      <c r="C393" s="374"/>
      <c r="D393" s="374"/>
      <c r="E393" s="374"/>
      <c r="F393" s="374"/>
      <c r="G393" s="358"/>
      <c r="H393" s="358"/>
      <c r="I393" s="358"/>
      <c r="J393" s="358"/>
      <c r="K393" s="358"/>
      <c r="L393" s="358"/>
      <c r="M393" s="358"/>
      <c r="N393" s="358"/>
      <c r="O393" s="358"/>
      <c r="P393" s="358"/>
      <c r="Q393" s="358"/>
      <c r="R393" s="358"/>
      <c r="S393" s="358"/>
      <c r="T393" s="358"/>
      <c r="U393" s="358"/>
      <c r="V393" s="358"/>
      <c r="W393" s="358"/>
      <c r="X393" s="358"/>
      <c r="Y393" s="358"/>
      <c r="Z393" s="358"/>
    </row>
    <row r="394" spans="1:26" ht="15.75" customHeight="1" thickBot="1">
      <c r="A394" s="374"/>
      <c r="B394" s="374"/>
      <c r="C394" s="374"/>
      <c r="D394" s="374"/>
      <c r="E394" s="374"/>
      <c r="F394" s="374"/>
      <c r="G394" s="358"/>
      <c r="H394" s="358"/>
      <c r="I394" s="358"/>
      <c r="J394" s="358"/>
      <c r="K394" s="358"/>
      <c r="L394" s="358"/>
      <c r="M394" s="358"/>
      <c r="N394" s="358"/>
      <c r="O394" s="358"/>
      <c r="P394" s="358"/>
      <c r="Q394" s="358"/>
      <c r="R394" s="358"/>
      <c r="S394" s="358"/>
      <c r="T394" s="358"/>
      <c r="U394" s="358"/>
      <c r="V394" s="358"/>
      <c r="W394" s="358"/>
      <c r="X394" s="358"/>
      <c r="Y394" s="358"/>
      <c r="Z394" s="358"/>
    </row>
    <row r="395" spans="1:26" ht="15.75" customHeight="1" thickBot="1">
      <c r="A395" s="374"/>
      <c r="B395" s="374"/>
      <c r="C395" s="374"/>
      <c r="D395" s="374"/>
      <c r="E395" s="374"/>
      <c r="F395" s="374"/>
      <c r="G395" s="358"/>
      <c r="H395" s="358"/>
      <c r="I395" s="358"/>
      <c r="J395" s="358"/>
      <c r="K395" s="358"/>
      <c r="L395" s="358"/>
      <c r="M395" s="358"/>
      <c r="N395" s="358"/>
      <c r="O395" s="358"/>
      <c r="P395" s="358"/>
      <c r="Q395" s="358"/>
      <c r="R395" s="358"/>
      <c r="S395" s="358"/>
      <c r="T395" s="358"/>
      <c r="U395" s="358"/>
      <c r="V395" s="358"/>
      <c r="W395" s="358"/>
      <c r="X395" s="358"/>
      <c r="Y395" s="358"/>
      <c r="Z395" s="358"/>
    </row>
    <row r="396" spans="1:26" ht="15.75" customHeight="1" thickBot="1">
      <c r="A396" s="374"/>
      <c r="B396" s="374"/>
      <c r="C396" s="374"/>
      <c r="D396" s="374"/>
      <c r="E396" s="374"/>
      <c r="F396" s="374"/>
      <c r="G396" s="358"/>
      <c r="H396" s="358"/>
      <c r="I396" s="358"/>
      <c r="J396" s="358"/>
      <c r="K396" s="358"/>
      <c r="L396" s="358"/>
      <c r="M396" s="358"/>
      <c r="N396" s="358"/>
      <c r="O396" s="358"/>
      <c r="P396" s="358"/>
      <c r="Q396" s="358"/>
      <c r="R396" s="358"/>
      <c r="S396" s="358"/>
      <c r="T396" s="358"/>
      <c r="U396" s="358"/>
      <c r="V396" s="358"/>
      <c r="W396" s="358"/>
      <c r="X396" s="358"/>
      <c r="Y396" s="358"/>
      <c r="Z396" s="358"/>
    </row>
    <row r="397" spans="1:26" ht="15.75" customHeight="1" thickBot="1">
      <c r="A397" s="374"/>
      <c r="B397" s="374"/>
      <c r="C397" s="374"/>
      <c r="D397" s="374"/>
      <c r="E397" s="374"/>
      <c r="F397" s="374"/>
      <c r="G397" s="358"/>
      <c r="H397" s="358"/>
      <c r="I397" s="358"/>
      <c r="J397" s="358"/>
      <c r="K397" s="358"/>
      <c r="L397" s="358"/>
      <c r="M397" s="358"/>
      <c r="N397" s="358"/>
      <c r="O397" s="358"/>
      <c r="P397" s="358"/>
      <c r="Q397" s="358"/>
      <c r="R397" s="358"/>
      <c r="S397" s="358"/>
      <c r="T397" s="358"/>
      <c r="U397" s="358"/>
      <c r="V397" s="358"/>
      <c r="W397" s="358"/>
      <c r="X397" s="358"/>
      <c r="Y397" s="358"/>
      <c r="Z397" s="358"/>
    </row>
    <row r="398" spans="1:26" ht="15.75" customHeight="1" thickBot="1">
      <c r="A398" s="374"/>
      <c r="B398" s="374"/>
      <c r="C398" s="374"/>
      <c r="D398" s="374"/>
      <c r="E398" s="374"/>
      <c r="F398" s="374"/>
      <c r="G398" s="358"/>
      <c r="H398" s="358"/>
      <c r="I398" s="358"/>
      <c r="J398" s="358"/>
      <c r="K398" s="358"/>
      <c r="L398" s="358"/>
      <c r="M398" s="358"/>
      <c r="N398" s="358"/>
      <c r="O398" s="358"/>
      <c r="P398" s="358"/>
      <c r="Q398" s="358"/>
      <c r="R398" s="358"/>
      <c r="S398" s="358"/>
      <c r="T398" s="358"/>
      <c r="U398" s="358"/>
      <c r="V398" s="358"/>
      <c r="W398" s="358"/>
      <c r="X398" s="358"/>
      <c r="Y398" s="358"/>
      <c r="Z398" s="358"/>
    </row>
    <row r="399" spans="1:26" ht="15.75" customHeight="1" thickBot="1">
      <c r="A399" s="374"/>
      <c r="B399" s="374"/>
      <c r="C399" s="374"/>
      <c r="D399" s="374"/>
      <c r="E399" s="374"/>
      <c r="F399" s="374"/>
      <c r="G399" s="358"/>
      <c r="H399" s="358"/>
      <c r="I399" s="358"/>
      <c r="J399" s="358"/>
      <c r="K399" s="358"/>
      <c r="L399" s="358"/>
      <c r="M399" s="358"/>
      <c r="N399" s="358"/>
      <c r="O399" s="358"/>
      <c r="P399" s="358"/>
      <c r="Q399" s="358"/>
      <c r="R399" s="358"/>
      <c r="S399" s="358"/>
      <c r="T399" s="358"/>
      <c r="U399" s="358"/>
      <c r="V399" s="358"/>
      <c r="W399" s="358"/>
      <c r="X399" s="358"/>
      <c r="Y399" s="358"/>
      <c r="Z399" s="358"/>
    </row>
    <row r="400" spans="1:26" ht="15.75" customHeight="1" thickBot="1">
      <c r="A400" s="374"/>
      <c r="B400" s="374"/>
      <c r="C400" s="374"/>
      <c r="D400" s="374"/>
      <c r="E400" s="374"/>
      <c r="F400" s="374"/>
      <c r="G400" s="358"/>
      <c r="H400" s="358"/>
      <c r="I400" s="358"/>
      <c r="J400" s="358"/>
      <c r="K400" s="358"/>
      <c r="L400" s="358"/>
      <c r="M400" s="358"/>
      <c r="N400" s="358"/>
      <c r="O400" s="358"/>
      <c r="P400" s="358"/>
      <c r="Q400" s="358"/>
      <c r="R400" s="358"/>
      <c r="S400" s="358"/>
      <c r="T400" s="358"/>
      <c r="U400" s="358"/>
      <c r="V400" s="358"/>
      <c r="W400" s="358"/>
      <c r="X400" s="358"/>
      <c r="Y400" s="358"/>
      <c r="Z400" s="358"/>
    </row>
    <row r="401" spans="1:26" ht="15.75" customHeight="1" thickBot="1">
      <c r="A401" s="374"/>
      <c r="B401" s="374"/>
      <c r="C401" s="374"/>
      <c r="D401" s="374"/>
      <c r="E401" s="374"/>
      <c r="F401" s="374"/>
      <c r="G401" s="358"/>
      <c r="H401" s="358"/>
      <c r="I401" s="358"/>
      <c r="J401" s="358"/>
      <c r="K401" s="358"/>
      <c r="L401" s="358"/>
      <c r="M401" s="358"/>
      <c r="N401" s="358"/>
      <c r="O401" s="358"/>
      <c r="P401" s="358"/>
      <c r="Q401" s="358"/>
      <c r="R401" s="358"/>
      <c r="S401" s="358"/>
      <c r="T401" s="358"/>
      <c r="U401" s="358"/>
      <c r="V401" s="358"/>
      <c r="W401" s="358"/>
      <c r="X401" s="358"/>
      <c r="Y401" s="358"/>
      <c r="Z401" s="358"/>
    </row>
    <row r="402" spans="1:26" ht="15.75" customHeight="1" thickBot="1">
      <c r="A402" s="374"/>
      <c r="B402" s="374"/>
      <c r="C402" s="374"/>
      <c r="D402" s="374"/>
      <c r="E402" s="374"/>
      <c r="F402" s="374"/>
      <c r="G402" s="358"/>
      <c r="H402" s="358"/>
      <c r="I402" s="358"/>
      <c r="J402" s="358"/>
      <c r="K402" s="358"/>
      <c r="L402" s="358"/>
      <c r="M402" s="358"/>
      <c r="N402" s="358"/>
      <c r="O402" s="358"/>
      <c r="P402" s="358"/>
      <c r="Q402" s="358"/>
      <c r="R402" s="358"/>
      <c r="S402" s="358"/>
      <c r="T402" s="358"/>
      <c r="U402" s="358"/>
      <c r="V402" s="358"/>
      <c r="W402" s="358"/>
      <c r="X402" s="358"/>
      <c r="Y402" s="358"/>
      <c r="Z402" s="358"/>
    </row>
    <row r="403" spans="1:26" ht="15.75" customHeight="1" thickBot="1">
      <c r="A403" s="374"/>
      <c r="B403" s="374"/>
      <c r="C403" s="374"/>
      <c r="D403" s="374"/>
      <c r="E403" s="374"/>
      <c r="F403" s="374"/>
      <c r="G403" s="358"/>
      <c r="H403" s="358"/>
      <c r="I403" s="358"/>
      <c r="J403" s="358"/>
      <c r="K403" s="358"/>
      <c r="L403" s="358"/>
      <c r="M403" s="358"/>
      <c r="N403" s="358"/>
      <c r="O403" s="358"/>
      <c r="P403" s="358"/>
      <c r="Q403" s="358"/>
      <c r="R403" s="358"/>
      <c r="S403" s="358"/>
      <c r="T403" s="358"/>
      <c r="U403" s="358"/>
      <c r="V403" s="358"/>
      <c r="W403" s="358"/>
      <c r="X403" s="358"/>
      <c r="Y403" s="358"/>
      <c r="Z403" s="358"/>
    </row>
    <row r="404" spans="1:26" ht="15.75" customHeight="1" thickBot="1">
      <c r="A404" s="374"/>
      <c r="B404" s="374"/>
      <c r="C404" s="374"/>
      <c r="D404" s="374"/>
      <c r="E404" s="374"/>
      <c r="F404" s="374"/>
      <c r="G404" s="358"/>
      <c r="H404" s="358"/>
      <c r="I404" s="358"/>
      <c r="J404" s="358"/>
      <c r="K404" s="358"/>
      <c r="L404" s="358"/>
      <c r="M404" s="358"/>
      <c r="N404" s="358"/>
      <c r="O404" s="358"/>
      <c r="P404" s="358"/>
      <c r="Q404" s="358"/>
      <c r="R404" s="358"/>
      <c r="S404" s="358"/>
      <c r="T404" s="358"/>
      <c r="U404" s="358"/>
      <c r="V404" s="358"/>
      <c r="W404" s="358"/>
      <c r="X404" s="358"/>
      <c r="Y404" s="358"/>
      <c r="Z404" s="358"/>
    </row>
    <row r="405" spans="1:26" ht="15.75" customHeight="1" thickBot="1">
      <c r="A405" s="374"/>
      <c r="B405" s="374"/>
      <c r="C405" s="374"/>
      <c r="D405" s="374"/>
      <c r="E405" s="374"/>
      <c r="F405" s="374"/>
      <c r="G405" s="358"/>
      <c r="H405" s="358"/>
      <c r="I405" s="358"/>
      <c r="J405" s="358"/>
      <c r="K405" s="358"/>
      <c r="L405" s="358"/>
      <c r="M405" s="358"/>
      <c r="N405" s="358"/>
      <c r="O405" s="358"/>
      <c r="P405" s="358"/>
      <c r="Q405" s="358"/>
      <c r="R405" s="358"/>
      <c r="S405" s="358"/>
      <c r="T405" s="358"/>
      <c r="U405" s="358"/>
      <c r="V405" s="358"/>
      <c r="W405" s="358"/>
      <c r="X405" s="358"/>
      <c r="Y405" s="358"/>
      <c r="Z405" s="358"/>
    </row>
    <row r="406" spans="1:26" ht="15.75" customHeight="1" thickBot="1">
      <c r="A406" s="374"/>
      <c r="B406" s="374"/>
      <c r="C406" s="374"/>
      <c r="D406" s="374"/>
      <c r="E406" s="374"/>
      <c r="F406" s="374"/>
      <c r="G406" s="358"/>
      <c r="H406" s="358"/>
      <c r="I406" s="358"/>
      <c r="J406" s="358"/>
      <c r="K406" s="358"/>
      <c r="L406" s="358"/>
      <c r="M406" s="358"/>
      <c r="N406" s="358"/>
      <c r="O406" s="358"/>
      <c r="P406" s="358"/>
      <c r="Q406" s="358"/>
      <c r="R406" s="358"/>
      <c r="S406" s="358"/>
      <c r="T406" s="358"/>
      <c r="U406" s="358"/>
      <c r="V406" s="358"/>
      <c r="W406" s="358"/>
      <c r="X406" s="358"/>
      <c r="Y406" s="358"/>
      <c r="Z406" s="358"/>
    </row>
    <row r="407" spans="1:26" ht="15.75" customHeight="1" thickBot="1">
      <c r="A407" s="374"/>
      <c r="B407" s="374"/>
      <c r="C407" s="374"/>
      <c r="D407" s="374"/>
      <c r="E407" s="374"/>
      <c r="F407" s="374"/>
      <c r="G407" s="358"/>
      <c r="H407" s="358"/>
      <c r="I407" s="358"/>
      <c r="J407" s="358"/>
      <c r="K407" s="358"/>
      <c r="L407" s="358"/>
      <c r="M407" s="358"/>
      <c r="N407" s="358"/>
      <c r="O407" s="358"/>
      <c r="P407" s="358"/>
      <c r="Q407" s="358"/>
      <c r="R407" s="358"/>
      <c r="S407" s="358"/>
      <c r="T407" s="358"/>
      <c r="U407" s="358"/>
      <c r="V407" s="358"/>
      <c r="W407" s="358"/>
      <c r="X407" s="358"/>
      <c r="Y407" s="358"/>
      <c r="Z407" s="358"/>
    </row>
    <row r="408" spans="1:26" ht="15.75" customHeight="1" thickBot="1">
      <c r="A408" s="374"/>
      <c r="B408" s="374"/>
      <c r="C408" s="374"/>
      <c r="D408" s="374"/>
      <c r="E408" s="374"/>
      <c r="F408" s="374"/>
      <c r="G408" s="358"/>
      <c r="H408" s="358"/>
      <c r="I408" s="358"/>
      <c r="J408" s="358"/>
      <c r="K408" s="358"/>
      <c r="L408" s="358"/>
      <c r="M408" s="358"/>
      <c r="N408" s="358"/>
      <c r="O408" s="358"/>
      <c r="P408" s="358"/>
      <c r="Q408" s="358"/>
      <c r="R408" s="358"/>
      <c r="S408" s="358"/>
      <c r="T408" s="358"/>
      <c r="U408" s="358"/>
      <c r="V408" s="358"/>
      <c r="W408" s="358"/>
      <c r="X408" s="358"/>
      <c r="Y408" s="358"/>
      <c r="Z408" s="358"/>
    </row>
    <row r="409" spans="1:26" ht="15.75" customHeight="1" thickBot="1">
      <c r="A409" s="374"/>
      <c r="B409" s="374"/>
      <c r="C409" s="374"/>
      <c r="D409" s="374"/>
      <c r="E409" s="374"/>
      <c r="F409" s="374"/>
      <c r="G409" s="358"/>
      <c r="H409" s="358"/>
      <c r="I409" s="358"/>
      <c r="J409" s="358"/>
      <c r="K409" s="358"/>
      <c r="L409" s="358"/>
      <c r="M409" s="358"/>
      <c r="N409" s="358"/>
      <c r="O409" s="358"/>
      <c r="P409" s="358"/>
      <c r="Q409" s="358"/>
      <c r="R409" s="358"/>
      <c r="S409" s="358"/>
      <c r="T409" s="358"/>
      <c r="U409" s="358"/>
      <c r="V409" s="358"/>
      <c r="W409" s="358"/>
      <c r="X409" s="358"/>
      <c r="Y409" s="358"/>
      <c r="Z409" s="358"/>
    </row>
    <row r="410" spans="1:26" ht="15.75" customHeight="1" thickBot="1">
      <c r="A410" s="374"/>
      <c r="B410" s="374"/>
      <c r="C410" s="374"/>
      <c r="D410" s="374"/>
      <c r="E410" s="374"/>
      <c r="F410" s="374"/>
      <c r="G410" s="358"/>
      <c r="H410" s="358"/>
      <c r="I410" s="358"/>
      <c r="J410" s="358"/>
      <c r="K410" s="358"/>
      <c r="L410" s="358"/>
      <c r="M410" s="358"/>
      <c r="N410" s="358"/>
      <c r="O410" s="358"/>
      <c r="P410" s="358"/>
      <c r="Q410" s="358"/>
      <c r="R410" s="358"/>
      <c r="S410" s="358"/>
      <c r="T410" s="358"/>
      <c r="U410" s="358"/>
      <c r="V410" s="358"/>
      <c r="W410" s="358"/>
      <c r="X410" s="358"/>
      <c r="Y410" s="358"/>
      <c r="Z410" s="358"/>
    </row>
    <row r="411" spans="1:26" ht="15.75" customHeight="1" thickBot="1">
      <c r="A411" s="374"/>
      <c r="B411" s="374"/>
      <c r="C411" s="374"/>
      <c r="D411" s="374"/>
      <c r="E411" s="374"/>
      <c r="F411" s="374"/>
      <c r="G411" s="358"/>
      <c r="H411" s="358"/>
      <c r="I411" s="358"/>
      <c r="J411" s="358"/>
      <c r="K411" s="358"/>
      <c r="L411" s="358"/>
      <c r="M411" s="358"/>
      <c r="N411" s="358"/>
      <c r="O411" s="358"/>
      <c r="P411" s="358"/>
      <c r="Q411" s="358"/>
      <c r="R411" s="358"/>
      <c r="S411" s="358"/>
      <c r="T411" s="358"/>
      <c r="U411" s="358"/>
      <c r="V411" s="358"/>
      <c r="W411" s="358"/>
      <c r="X411" s="358"/>
      <c r="Y411" s="358"/>
      <c r="Z411" s="358"/>
    </row>
    <row r="412" spans="1:26" ht="15.75" customHeight="1" thickBot="1">
      <c r="A412" s="374"/>
      <c r="B412" s="374"/>
      <c r="C412" s="374"/>
      <c r="D412" s="374"/>
      <c r="E412" s="374"/>
      <c r="F412" s="374"/>
      <c r="G412" s="358"/>
      <c r="H412" s="358"/>
      <c r="I412" s="358"/>
      <c r="J412" s="358"/>
      <c r="K412" s="358"/>
      <c r="L412" s="358"/>
      <c r="M412" s="358"/>
      <c r="N412" s="358"/>
      <c r="O412" s="358"/>
      <c r="P412" s="358"/>
      <c r="Q412" s="358"/>
      <c r="R412" s="358"/>
      <c r="S412" s="358"/>
      <c r="T412" s="358"/>
      <c r="U412" s="358"/>
      <c r="V412" s="358"/>
      <c r="W412" s="358"/>
      <c r="X412" s="358"/>
      <c r="Y412" s="358"/>
      <c r="Z412" s="358"/>
    </row>
    <row r="413" spans="1:26" ht="15.75" customHeight="1" thickBot="1">
      <c r="A413" s="374"/>
      <c r="B413" s="374"/>
      <c r="C413" s="374"/>
      <c r="D413" s="374"/>
      <c r="E413" s="374"/>
      <c r="F413" s="374"/>
      <c r="G413" s="358"/>
      <c r="H413" s="358"/>
      <c r="I413" s="358"/>
      <c r="J413" s="358"/>
      <c r="K413" s="358"/>
      <c r="L413" s="358"/>
      <c r="M413" s="358"/>
      <c r="N413" s="358"/>
      <c r="O413" s="358"/>
      <c r="P413" s="358"/>
      <c r="Q413" s="358"/>
      <c r="R413" s="358"/>
      <c r="S413" s="358"/>
      <c r="T413" s="358"/>
      <c r="U413" s="358"/>
      <c r="V413" s="358"/>
      <c r="W413" s="358"/>
      <c r="X413" s="358"/>
      <c r="Y413" s="358"/>
      <c r="Z413" s="358"/>
    </row>
    <row r="414" spans="1:26" ht="15.75" customHeight="1" thickBot="1">
      <c r="A414" s="374"/>
      <c r="B414" s="374"/>
      <c r="C414" s="374"/>
      <c r="D414" s="374"/>
      <c r="E414" s="374"/>
      <c r="F414" s="374"/>
      <c r="G414" s="358"/>
      <c r="H414" s="358"/>
      <c r="I414" s="358"/>
      <c r="J414" s="358"/>
      <c r="K414" s="358"/>
      <c r="L414" s="358"/>
      <c r="M414" s="358"/>
      <c r="N414" s="358"/>
      <c r="O414" s="358"/>
      <c r="P414" s="358"/>
      <c r="Q414" s="358"/>
      <c r="R414" s="358"/>
      <c r="S414" s="358"/>
      <c r="T414" s="358"/>
      <c r="U414" s="358"/>
      <c r="V414" s="358"/>
      <c r="W414" s="358"/>
      <c r="X414" s="358"/>
      <c r="Y414" s="358"/>
      <c r="Z414" s="358"/>
    </row>
    <row r="415" spans="1:26" ht="15.75" customHeight="1" thickBot="1">
      <c r="A415" s="374"/>
      <c r="B415" s="374"/>
      <c r="C415" s="374"/>
      <c r="D415" s="374"/>
      <c r="E415" s="374"/>
      <c r="F415" s="374"/>
      <c r="G415" s="358"/>
      <c r="H415" s="358"/>
      <c r="I415" s="358"/>
      <c r="J415" s="358"/>
      <c r="K415" s="358"/>
      <c r="L415" s="358"/>
      <c r="M415" s="358"/>
      <c r="N415" s="358"/>
      <c r="O415" s="358"/>
      <c r="P415" s="358"/>
      <c r="Q415" s="358"/>
      <c r="R415" s="358"/>
      <c r="S415" s="358"/>
      <c r="T415" s="358"/>
      <c r="U415" s="358"/>
      <c r="V415" s="358"/>
      <c r="W415" s="358"/>
      <c r="X415" s="358"/>
      <c r="Y415" s="358"/>
      <c r="Z415" s="358"/>
    </row>
    <row r="416" spans="1:26" ht="15.75" customHeight="1" thickBot="1">
      <c r="A416" s="374"/>
      <c r="B416" s="374"/>
      <c r="C416" s="374"/>
      <c r="D416" s="374"/>
      <c r="E416" s="374"/>
      <c r="F416" s="374"/>
      <c r="G416" s="358"/>
      <c r="H416" s="358"/>
      <c r="I416" s="358"/>
      <c r="J416" s="358"/>
      <c r="K416" s="358"/>
      <c r="L416" s="358"/>
      <c r="M416" s="358"/>
      <c r="N416" s="358"/>
      <c r="O416" s="358"/>
      <c r="P416" s="358"/>
      <c r="Q416" s="358"/>
      <c r="R416" s="358"/>
      <c r="S416" s="358"/>
      <c r="T416" s="358"/>
      <c r="U416" s="358"/>
      <c r="V416" s="358"/>
      <c r="W416" s="358"/>
      <c r="X416" s="358"/>
      <c r="Y416" s="358"/>
      <c r="Z416" s="358"/>
    </row>
    <row r="417" spans="1:26" ht="15.75" customHeight="1" thickBot="1">
      <c r="A417" s="374"/>
      <c r="B417" s="374"/>
      <c r="C417" s="374"/>
      <c r="D417" s="374"/>
      <c r="E417" s="374"/>
      <c r="F417" s="374"/>
      <c r="G417" s="358"/>
      <c r="H417" s="358"/>
      <c r="I417" s="358"/>
      <c r="J417" s="358"/>
      <c r="K417" s="358"/>
      <c r="L417" s="358"/>
      <c r="M417" s="358"/>
      <c r="N417" s="358"/>
      <c r="O417" s="358"/>
      <c r="P417" s="358"/>
      <c r="Q417" s="358"/>
      <c r="R417" s="358"/>
      <c r="S417" s="358"/>
      <c r="T417" s="358"/>
      <c r="U417" s="358"/>
      <c r="V417" s="358"/>
      <c r="W417" s="358"/>
      <c r="X417" s="358"/>
      <c r="Y417" s="358"/>
      <c r="Z417" s="358"/>
    </row>
    <row r="418" spans="1:26" ht="15.75" customHeight="1" thickBot="1">
      <c r="A418" s="374"/>
      <c r="B418" s="374"/>
      <c r="C418" s="374"/>
      <c r="D418" s="374"/>
      <c r="E418" s="374"/>
      <c r="F418" s="374"/>
      <c r="G418" s="358"/>
      <c r="H418" s="358"/>
      <c r="I418" s="358"/>
      <c r="J418" s="358"/>
      <c r="K418" s="358"/>
      <c r="L418" s="358"/>
      <c r="M418" s="358"/>
      <c r="N418" s="358"/>
      <c r="O418" s="358"/>
      <c r="P418" s="358"/>
      <c r="Q418" s="358"/>
      <c r="R418" s="358"/>
      <c r="S418" s="358"/>
      <c r="T418" s="358"/>
      <c r="U418" s="358"/>
      <c r="V418" s="358"/>
      <c r="W418" s="358"/>
      <c r="X418" s="358"/>
      <c r="Y418" s="358"/>
      <c r="Z418" s="358"/>
    </row>
    <row r="419" spans="1:26" ht="15.75" customHeight="1" thickBot="1">
      <c r="A419" s="374"/>
      <c r="B419" s="374"/>
      <c r="C419" s="374"/>
      <c r="D419" s="374"/>
      <c r="E419" s="374"/>
      <c r="F419" s="374"/>
      <c r="G419" s="358"/>
      <c r="H419" s="358"/>
      <c r="I419" s="358"/>
      <c r="J419" s="358"/>
      <c r="K419" s="358"/>
      <c r="L419" s="358"/>
      <c r="M419" s="358"/>
      <c r="N419" s="358"/>
      <c r="O419" s="358"/>
      <c r="P419" s="358"/>
      <c r="Q419" s="358"/>
      <c r="R419" s="358"/>
      <c r="S419" s="358"/>
      <c r="T419" s="358"/>
      <c r="U419" s="358"/>
      <c r="V419" s="358"/>
      <c r="W419" s="358"/>
      <c r="X419" s="358"/>
      <c r="Y419" s="358"/>
      <c r="Z419" s="358"/>
    </row>
    <row r="420" spans="1:26" ht="15.75" customHeight="1" thickBot="1">
      <c r="A420" s="374"/>
      <c r="B420" s="374"/>
      <c r="C420" s="374"/>
      <c r="D420" s="374"/>
      <c r="E420" s="374"/>
      <c r="F420" s="374"/>
      <c r="G420" s="358"/>
      <c r="H420" s="358"/>
      <c r="I420" s="358"/>
      <c r="J420" s="358"/>
      <c r="K420" s="358"/>
      <c r="L420" s="358"/>
      <c r="M420" s="358"/>
      <c r="N420" s="358"/>
      <c r="O420" s="358"/>
      <c r="P420" s="358"/>
      <c r="Q420" s="358"/>
      <c r="R420" s="358"/>
      <c r="S420" s="358"/>
      <c r="T420" s="358"/>
      <c r="U420" s="358"/>
      <c r="V420" s="358"/>
      <c r="W420" s="358"/>
      <c r="X420" s="358"/>
      <c r="Y420" s="358"/>
      <c r="Z420" s="358"/>
    </row>
    <row r="421" spans="1:26" ht="15.75" customHeight="1" thickBot="1">
      <c r="A421" s="374"/>
      <c r="B421" s="374"/>
      <c r="C421" s="374"/>
      <c r="D421" s="374"/>
      <c r="E421" s="374"/>
      <c r="F421" s="374"/>
      <c r="G421" s="358"/>
      <c r="H421" s="358"/>
      <c r="I421" s="358"/>
      <c r="J421" s="358"/>
      <c r="K421" s="358"/>
      <c r="L421" s="358"/>
      <c r="M421" s="358"/>
      <c r="N421" s="358"/>
      <c r="O421" s="358"/>
      <c r="P421" s="358"/>
      <c r="Q421" s="358"/>
      <c r="R421" s="358"/>
      <c r="S421" s="358"/>
      <c r="T421" s="358"/>
      <c r="U421" s="358"/>
      <c r="V421" s="358"/>
      <c r="W421" s="358"/>
      <c r="X421" s="358"/>
      <c r="Y421" s="358"/>
      <c r="Z421" s="358"/>
    </row>
    <row r="422" spans="1:26" ht="15.75" customHeight="1" thickBot="1">
      <c r="A422" s="374"/>
      <c r="B422" s="374"/>
      <c r="C422" s="374"/>
      <c r="D422" s="374"/>
      <c r="E422" s="374"/>
      <c r="F422" s="374"/>
      <c r="G422" s="358"/>
      <c r="H422" s="358"/>
      <c r="I422" s="358"/>
      <c r="J422" s="358"/>
      <c r="K422" s="358"/>
      <c r="L422" s="358"/>
      <c r="M422" s="358"/>
      <c r="N422" s="358"/>
      <c r="O422" s="358"/>
      <c r="P422" s="358"/>
      <c r="Q422" s="358"/>
      <c r="R422" s="358"/>
      <c r="S422" s="358"/>
      <c r="T422" s="358"/>
      <c r="U422" s="358"/>
      <c r="V422" s="358"/>
      <c r="W422" s="358"/>
      <c r="X422" s="358"/>
      <c r="Y422" s="358"/>
      <c r="Z422" s="358"/>
    </row>
    <row r="423" spans="1:26" ht="15.75" customHeight="1" thickBot="1">
      <c r="A423" s="374"/>
      <c r="B423" s="374"/>
      <c r="C423" s="374"/>
      <c r="D423" s="374"/>
      <c r="E423" s="374"/>
      <c r="F423" s="374"/>
      <c r="G423" s="358"/>
      <c r="H423" s="358"/>
      <c r="I423" s="358"/>
      <c r="J423" s="358"/>
      <c r="K423" s="358"/>
      <c r="L423" s="358"/>
      <c r="M423" s="358"/>
      <c r="N423" s="358"/>
      <c r="O423" s="358"/>
      <c r="P423" s="358"/>
      <c r="Q423" s="358"/>
      <c r="R423" s="358"/>
      <c r="S423" s="358"/>
      <c r="T423" s="358"/>
      <c r="U423" s="358"/>
      <c r="V423" s="358"/>
      <c r="W423" s="358"/>
      <c r="X423" s="358"/>
      <c r="Y423" s="358"/>
      <c r="Z423" s="358"/>
    </row>
    <row r="424" spans="1:26" ht="15.75" customHeight="1" thickBot="1">
      <c r="A424" s="374"/>
      <c r="B424" s="374"/>
      <c r="C424" s="374"/>
      <c r="D424" s="374"/>
      <c r="E424" s="374"/>
      <c r="F424" s="374"/>
      <c r="G424" s="358"/>
      <c r="H424" s="358"/>
      <c r="I424" s="358"/>
      <c r="J424" s="358"/>
      <c r="K424" s="358"/>
      <c r="L424" s="358"/>
      <c r="M424" s="358"/>
      <c r="N424" s="358"/>
      <c r="O424" s="358"/>
      <c r="P424" s="358"/>
      <c r="Q424" s="358"/>
      <c r="R424" s="358"/>
      <c r="S424" s="358"/>
      <c r="T424" s="358"/>
      <c r="U424" s="358"/>
      <c r="V424" s="358"/>
      <c r="W424" s="358"/>
      <c r="X424" s="358"/>
      <c r="Y424" s="358"/>
      <c r="Z424" s="358"/>
    </row>
    <row r="425" spans="1:26" ht="15.75" customHeight="1" thickBot="1">
      <c r="A425" s="374"/>
      <c r="B425" s="374"/>
      <c r="C425" s="374"/>
      <c r="D425" s="374"/>
      <c r="E425" s="374"/>
      <c r="F425" s="374"/>
      <c r="G425" s="358"/>
      <c r="H425" s="358"/>
      <c r="I425" s="358"/>
      <c r="J425" s="358"/>
      <c r="K425" s="358"/>
      <c r="L425" s="358"/>
      <c r="M425" s="358"/>
      <c r="N425" s="358"/>
      <c r="O425" s="358"/>
      <c r="P425" s="358"/>
      <c r="Q425" s="358"/>
      <c r="R425" s="358"/>
      <c r="S425" s="358"/>
      <c r="T425" s="358"/>
      <c r="U425" s="358"/>
      <c r="V425" s="358"/>
      <c r="W425" s="358"/>
      <c r="X425" s="358"/>
      <c r="Y425" s="358"/>
      <c r="Z425" s="358"/>
    </row>
    <row r="426" spans="1:26" ht="15.75" customHeight="1" thickBot="1">
      <c r="A426" s="374"/>
      <c r="B426" s="374"/>
      <c r="C426" s="374"/>
      <c r="D426" s="374"/>
      <c r="E426" s="374"/>
      <c r="F426" s="374"/>
      <c r="G426" s="358"/>
      <c r="H426" s="358"/>
      <c r="I426" s="358"/>
      <c r="J426" s="358"/>
      <c r="K426" s="358"/>
      <c r="L426" s="358"/>
      <c r="M426" s="358"/>
      <c r="N426" s="358"/>
      <c r="O426" s="358"/>
      <c r="P426" s="358"/>
      <c r="Q426" s="358"/>
      <c r="R426" s="358"/>
      <c r="S426" s="358"/>
      <c r="T426" s="358"/>
      <c r="U426" s="358"/>
      <c r="V426" s="358"/>
      <c r="W426" s="358"/>
      <c r="X426" s="358"/>
      <c r="Y426" s="358"/>
      <c r="Z426" s="358"/>
    </row>
    <row r="427" spans="1:26" ht="15.75" customHeight="1" thickBot="1">
      <c r="A427" s="374"/>
      <c r="B427" s="374"/>
      <c r="C427" s="374"/>
      <c r="D427" s="374"/>
      <c r="E427" s="374"/>
      <c r="F427" s="374"/>
      <c r="G427" s="358"/>
      <c r="H427" s="358"/>
      <c r="I427" s="358"/>
      <c r="J427" s="358"/>
      <c r="K427" s="358"/>
      <c r="L427" s="358"/>
      <c r="M427" s="358"/>
      <c r="N427" s="358"/>
      <c r="O427" s="358"/>
      <c r="P427" s="358"/>
      <c r="Q427" s="358"/>
      <c r="R427" s="358"/>
      <c r="S427" s="358"/>
      <c r="T427" s="358"/>
      <c r="U427" s="358"/>
      <c r="V427" s="358"/>
      <c r="W427" s="358"/>
      <c r="X427" s="358"/>
      <c r="Y427" s="358"/>
      <c r="Z427" s="358"/>
    </row>
    <row r="428" spans="1:26" ht="15.75" customHeight="1" thickBot="1">
      <c r="A428" s="374"/>
      <c r="B428" s="374"/>
      <c r="C428" s="374"/>
      <c r="D428" s="374"/>
      <c r="E428" s="374"/>
      <c r="F428" s="374"/>
      <c r="G428" s="358"/>
      <c r="H428" s="358"/>
      <c r="I428" s="358"/>
      <c r="J428" s="358"/>
      <c r="K428" s="358"/>
      <c r="L428" s="358"/>
      <c r="M428" s="358"/>
      <c r="N428" s="358"/>
      <c r="O428" s="358"/>
      <c r="P428" s="358"/>
      <c r="Q428" s="358"/>
      <c r="R428" s="358"/>
      <c r="S428" s="358"/>
      <c r="T428" s="358"/>
      <c r="U428" s="358"/>
      <c r="V428" s="358"/>
      <c r="W428" s="358"/>
      <c r="X428" s="358"/>
      <c r="Y428" s="358"/>
      <c r="Z428" s="358"/>
    </row>
    <row r="429" spans="1:26" ht="15.75" customHeight="1" thickBot="1">
      <c r="A429" s="374"/>
      <c r="B429" s="374"/>
      <c r="C429" s="374"/>
      <c r="D429" s="374"/>
      <c r="E429" s="374"/>
      <c r="F429" s="374"/>
      <c r="G429" s="358"/>
      <c r="H429" s="358"/>
      <c r="I429" s="358"/>
      <c r="J429" s="358"/>
      <c r="K429" s="358"/>
      <c r="L429" s="358"/>
      <c r="M429" s="358"/>
      <c r="N429" s="358"/>
      <c r="O429" s="358"/>
      <c r="P429" s="358"/>
      <c r="Q429" s="358"/>
      <c r="R429" s="358"/>
      <c r="S429" s="358"/>
      <c r="T429" s="358"/>
      <c r="U429" s="358"/>
      <c r="V429" s="358"/>
      <c r="W429" s="358"/>
      <c r="X429" s="358"/>
      <c r="Y429" s="358"/>
      <c r="Z429" s="358"/>
    </row>
    <row r="430" spans="1:26" ht="15.75" customHeight="1" thickBot="1">
      <c r="A430" s="374"/>
      <c r="B430" s="374"/>
      <c r="C430" s="374"/>
      <c r="D430" s="374"/>
      <c r="E430" s="374"/>
      <c r="F430" s="374"/>
      <c r="G430" s="358"/>
      <c r="H430" s="358"/>
      <c r="I430" s="358"/>
      <c r="J430" s="358"/>
      <c r="K430" s="358"/>
      <c r="L430" s="358"/>
      <c r="M430" s="358"/>
      <c r="N430" s="358"/>
      <c r="O430" s="358"/>
      <c r="P430" s="358"/>
      <c r="Q430" s="358"/>
      <c r="R430" s="358"/>
      <c r="S430" s="358"/>
      <c r="T430" s="358"/>
      <c r="U430" s="358"/>
      <c r="V430" s="358"/>
      <c r="W430" s="358"/>
      <c r="X430" s="358"/>
      <c r="Y430" s="358"/>
      <c r="Z430" s="358"/>
    </row>
    <row r="431" spans="1:26" ht="15.75" customHeight="1" thickBot="1">
      <c r="A431" s="374"/>
      <c r="B431" s="374"/>
      <c r="C431" s="374"/>
      <c r="D431" s="374"/>
      <c r="E431" s="374"/>
      <c r="F431" s="374"/>
      <c r="G431" s="358"/>
      <c r="H431" s="358"/>
      <c r="I431" s="358"/>
      <c r="J431" s="358"/>
      <c r="K431" s="358"/>
      <c r="L431" s="358"/>
      <c r="M431" s="358"/>
      <c r="N431" s="358"/>
      <c r="O431" s="358"/>
      <c r="P431" s="358"/>
      <c r="Q431" s="358"/>
      <c r="R431" s="358"/>
      <c r="S431" s="358"/>
      <c r="T431" s="358"/>
      <c r="U431" s="358"/>
      <c r="V431" s="358"/>
      <c r="W431" s="358"/>
      <c r="X431" s="358"/>
      <c r="Y431" s="358"/>
      <c r="Z431" s="358"/>
    </row>
    <row r="432" spans="1:26" ht="15.75" customHeight="1" thickBot="1">
      <c r="A432" s="374"/>
      <c r="B432" s="374"/>
      <c r="C432" s="374"/>
      <c r="D432" s="374"/>
      <c r="E432" s="374"/>
      <c r="F432" s="374"/>
      <c r="G432" s="358"/>
      <c r="H432" s="358"/>
      <c r="I432" s="358"/>
      <c r="J432" s="358"/>
      <c r="K432" s="358"/>
      <c r="L432" s="358"/>
      <c r="M432" s="358"/>
      <c r="N432" s="358"/>
      <c r="O432" s="358"/>
      <c r="P432" s="358"/>
      <c r="Q432" s="358"/>
      <c r="R432" s="358"/>
      <c r="S432" s="358"/>
      <c r="T432" s="358"/>
      <c r="U432" s="358"/>
      <c r="V432" s="358"/>
      <c r="W432" s="358"/>
      <c r="X432" s="358"/>
      <c r="Y432" s="358"/>
      <c r="Z432" s="358"/>
    </row>
    <row r="433" spans="1:26" ht="15.75" customHeight="1" thickBot="1">
      <c r="A433" s="374"/>
      <c r="B433" s="374"/>
      <c r="C433" s="374"/>
      <c r="D433" s="374"/>
      <c r="E433" s="374"/>
      <c r="F433" s="374"/>
      <c r="G433" s="358"/>
      <c r="H433" s="358"/>
      <c r="I433" s="358"/>
      <c r="J433" s="358"/>
      <c r="K433" s="358"/>
      <c r="L433" s="358"/>
      <c r="M433" s="358"/>
      <c r="N433" s="358"/>
      <c r="O433" s="358"/>
      <c r="P433" s="358"/>
      <c r="Q433" s="358"/>
      <c r="R433" s="358"/>
      <c r="S433" s="358"/>
      <c r="T433" s="358"/>
      <c r="U433" s="358"/>
      <c r="V433" s="358"/>
      <c r="W433" s="358"/>
      <c r="X433" s="358"/>
      <c r="Y433" s="358"/>
      <c r="Z433" s="358"/>
    </row>
    <row r="434" spans="1:26" ht="15.75" customHeight="1" thickBot="1">
      <c r="A434" s="374"/>
      <c r="B434" s="374"/>
      <c r="C434" s="374"/>
      <c r="D434" s="374"/>
      <c r="E434" s="374"/>
      <c r="F434" s="374"/>
      <c r="G434" s="358"/>
      <c r="H434" s="358"/>
      <c r="I434" s="358"/>
      <c r="J434" s="358"/>
      <c r="K434" s="358"/>
      <c r="L434" s="358"/>
      <c r="M434" s="358"/>
      <c r="N434" s="358"/>
      <c r="O434" s="358"/>
      <c r="P434" s="358"/>
      <c r="Q434" s="358"/>
      <c r="R434" s="358"/>
      <c r="S434" s="358"/>
      <c r="T434" s="358"/>
      <c r="U434" s="358"/>
      <c r="V434" s="358"/>
      <c r="W434" s="358"/>
      <c r="X434" s="358"/>
      <c r="Y434" s="358"/>
      <c r="Z434" s="358"/>
    </row>
    <row r="435" spans="1:26" ht="15.75" customHeight="1" thickBot="1">
      <c r="A435" s="374"/>
      <c r="B435" s="374"/>
      <c r="C435" s="374"/>
      <c r="D435" s="374"/>
      <c r="E435" s="374"/>
      <c r="F435" s="374"/>
      <c r="G435" s="358"/>
      <c r="H435" s="358"/>
      <c r="I435" s="358"/>
      <c r="J435" s="358"/>
      <c r="K435" s="358"/>
      <c r="L435" s="358"/>
      <c r="M435" s="358"/>
      <c r="N435" s="358"/>
      <c r="O435" s="358"/>
      <c r="P435" s="358"/>
      <c r="Q435" s="358"/>
      <c r="R435" s="358"/>
      <c r="S435" s="358"/>
      <c r="T435" s="358"/>
      <c r="U435" s="358"/>
      <c r="V435" s="358"/>
      <c r="W435" s="358"/>
      <c r="X435" s="358"/>
      <c r="Y435" s="358"/>
      <c r="Z435" s="358"/>
    </row>
    <row r="436" spans="1:26" ht="15.75" customHeight="1" thickBot="1">
      <c r="A436" s="374"/>
      <c r="B436" s="374"/>
      <c r="C436" s="374"/>
      <c r="D436" s="374"/>
      <c r="E436" s="374"/>
      <c r="F436" s="374"/>
      <c r="G436" s="358"/>
      <c r="H436" s="358"/>
      <c r="I436" s="358"/>
      <c r="J436" s="358"/>
      <c r="K436" s="358"/>
      <c r="L436" s="358"/>
      <c r="M436" s="358"/>
      <c r="N436" s="358"/>
      <c r="O436" s="358"/>
      <c r="P436" s="358"/>
      <c r="Q436" s="358"/>
      <c r="R436" s="358"/>
      <c r="S436" s="358"/>
      <c r="T436" s="358"/>
      <c r="U436" s="358"/>
      <c r="V436" s="358"/>
      <c r="W436" s="358"/>
      <c r="X436" s="358"/>
      <c r="Y436" s="358"/>
      <c r="Z436" s="358"/>
    </row>
    <row r="437" spans="1:26" ht="15.75" customHeight="1" thickBot="1">
      <c r="A437" s="374"/>
      <c r="B437" s="374"/>
      <c r="C437" s="374"/>
      <c r="D437" s="374"/>
      <c r="E437" s="374"/>
      <c r="F437" s="374"/>
      <c r="G437" s="358"/>
      <c r="H437" s="358"/>
      <c r="I437" s="358"/>
      <c r="J437" s="358"/>
      <c r="K437" s="358"/>
      <c r="L437" s="358"/>
      <c r="M437" s="358"/>
      <c r="N437" s="358"/>
      <c r="O437" s="358"/>
      <c r="P437" s="358"/>
      <c r="Q437" s="358"/>
      <c r="R437" s="358"/>
      <c r="S437" s="358"/>
      <c r="T437" s="358"/>
      <c r="U437" s="358"/>
      <c r="V437" s="358"/>
      <c r="W437" s="358"/>
      <c r="X437" s="358"/>
      <c r="Y437" s="358"/>
      <c r="Z437" s="358"/>
    </row>
    <row r="438" spans="1:26" ht="15.75" customHeight="1" thickBot="1">
      <c r="A438" s="374"/>
      <c r="B438" s="374"/>
      <c r="C438" s="374"/>
      <c r="D438" s="374"/>
      <c r="E438" s="374"/>
      <c r="F438" s="374"/>
      <c r="G438" s="358"/>
      <c r="H438" s="358"/>
      <c r="I438" s="358"/>
      <c r="J438" s="358"/>
      <c r="K438" s="358"/>
      <c r="L438" s="358"/>
      <c r="M438" s="358"/>
      <c r="N438" s="358"/>
      <c r="O438" s="358"/>
      <c r="P438" s="358"/>
      <c r="Q438" s="358"/>
      <c r="R438" s="358"/>
      <c r="S438" s="358"/>
      <c r="T438" s="358"/>
      <c r="U438" s="358"/>
      <c r="V438" s="358"/>
      <c r="W438" s="358"/>
      <c r="X438" s="358"/>
      <c r="Y438" s="358"/>
      <c r="Z438" s="358"/>
    </row>
    <row r="439" spans="1:26" ht="15.75" customHeight="1" thickBot="1">
      <c r="A439" s="374"/>
      <c r="B439" s="374"/>
      <c r="C439" s="374"/>
      <c r="D439" s="374"/>
      <c r="E439" s="374"/>
      <c r="F439" s="374"/>
      <c r="G439" s="358"/>
      <c r="H439" s="358"/>
      <c r="I439" s="358"/>
      <c r="J439" s="358"/>
      <c r="K439" s="358"/>
      <c r="L439" s="358"/>
      <c r="M439" s="358"/>
      <c r="N439" s="358"/>
      <c r="O439" s="358"/>
      <c r="P439" s="358"/>
      <c r="Q439" s="358"/>
      <c r="R439" s="358"/>
      <c r="S439" s="358"/>
      <c r="T439" s="358"/>
      <c r="U439" s="358"/>
      <c r="V439" s="358"/>
      <c r="W439" s="358"/>
      <c r="X439" s="358"/>
      <c r="Y439" s="358"/>
      <c r="Z439" s="358"/>
    </row>
    <row r="440" spans="1:26" ht="15.75" customHeight="1" thickBot="1">
      <c r="A440" s="374"/>
      <c r="B440" s="374"/>
      <c r="C440" s="374"/>
      <c r="D440" s="374"/>
      <c r="E440" s="374"/>
      <c r="F440" s="374"/>
      <c r="G440" s="358"/>
      <c r="H440" s="358"/>
      <c r="I440" s="358"/>
      <c r="J440" s="358"/>
      <c r="K440" s="358"/>
      <c r="L440" s="358"/>
      <c r="M440" s="358"/>
      <c r="N440" s="358"/>
      <c r="O440" s="358"/>
      <c r="P440" s="358"/>
      <c r="Q440" s="358"/>
      <c r="R440" s="358"/>
      <c r="S440" s="358"/>
      <c r="T440" s="358"/>
      <c r="U440" s="358"/>
      <c r="V440" s="358"/>
      <c r="W440" s="358"/>
      <c r="X440" s="358"/>
      <c r="Y440" s="358"/>
      <c r="Z440" s="358"/>
    </row>
    <row r="441" spans="1:26" ht="15.75" customHeight="1" thickBot="1">
      <c r="A441" s="374"/>
      <c r="B441" s="374"/>
      <c r="C441" s="374"/>
      <c r="D441" s="374"/>
      <c r="E441" s="374"/>
      <c r="F441" s="374"/>
      <c r="G441" s="358"/>
      <c r="H441" s="358"/>
      <c r="I441" s="358"/>
      <c r="J441" s="358"/>
      <c r="K441" s="358"/>
      <c r="L441" s="358"/>
      <c r="M441" s="358"/>
      <c r="N441" s="358"/>
      <c r="O441" s="358"/>
      <c r="P441" s="358"/>
      <c r="Q441" s="358"/>
      <c r="R441" s="358"/>
      <c r="S441" s="358"/>
      <c r="T441" s="358"/>
      <c r="U441" s="358"/>
      <c r="V441" s="358"/>
      <c r="W441" s="358"/>
      <c r="X441" s="358"/>
      <c r="Y441" s="358"/>
      <c r="Z441" s="358"/>
    </row>
    <row r="442" spans="1:26" ht="15.75" customHeight="1" thickBot="1">
      <c r="A442" s="374"/>
      <c r="B442" s="374"/>
      <c r="C442" s="374"/>
      <c r="D442" s="374"/>
      <c r="E442" s="374"/>
      <c r="F442" s="374"/>
      <c r="G442" s="358"/>
      <c r="H442" s="358"/>
      <c r="I442" s="358"/>
      <c r="J442" s="358"/>
      <c r="K442" s="358"/>
      <c r="L442" s="358"/>
      <c r="M442" s="358"/>
      <c r="N442" s="358"/>
      <c r="O442" s="358"/>
      <c r="P442" s="358"/>
      <c r="Q442" s="358"/>
      <c r="R442" s="358"/>
      <c r="S442" s="358"/>
      <c r="T442" s="358"/>
      <c r="U442" s="358"/>
      <c r="V442" s="358"/>
      <c r="W442" s="358"/>
      <c r="X442" s="358"/>
      <c r="Y442" s="358"/>
      <c r="Z442" s="358"/>
    </row>
    <row r="443" spans="1:26" ht="15.75" customHeight="1" thickBot="1">
      <c r="A443" s="374"/>
      <c r="B443" s="374"/>
      <c r="C443" s="374"/>
      <c r="D443" s="374"/>
      <c r="E443" s="374"/>
      <c r="F443" s="374"/>
      <c r="G443" s="358"/>
      <c r="H443" s="358"/>
      <c r="I443" s="358"/>
      <c r="J443" s="358"/>
      <c r="K443" s="358"/>
      <c r="L443" s="358"/>
      <c r="M443" s="358"/>
      <c r="N443" s="358"/>
      <c r="O443" s="358"/>
      <c r="P443" s="358"/>
      <c r="Q443" s="358"/>
      <c r="R443" s="358"/>
      <c r="S443" s="358"/>
      <c r="T443" s="358"/>
      <c r="U443" s="358"/>
      <c r="V443" s="358"/>
      <c r="W443" s="358"/>
      <c r="X443" s="358"/>
      <c r="Y443" s="358"/>
      <c r="Z443" s="358"/>
    </row>
    <row r="444" spans="1:26" ht="15.75" customHeight="1" thickBot="1">
      <c r="A444" s="374"/>
      <c r="B444" s="374"/>
      <c r="C444" s="374"/>
      <c r="D444" s="374"/>
      <c r="E444" s="374"/>
      <c r="F444" s="374"/>
      <c r="G444" s="358"/>
      <c r="H444" s="358"/>
      <c r="I444" s="358"/>
      <c r="J444" s="358"/>
      <c r="K444" s="358"/>
      <c r="L444" s="358"/>
      <c r="M444" s="358"/>
      <c r="N444" s="358"/>
      <c r="O444" s="358"/>
      <c r="P444" s="358"/>
      <c r="Q444" s="358"/>
      <c r="R444" s="358"/>
      <c r="S444" s="358"/>
      <c r="T444" s="358"/>
      <c r="U444" s="358"/>
      <c r="V444" s="358"/>
      <c r="W444" s="358"/>
      <c r="X444" s="358"/>
      <c r="Y444" s="358"/>
      <c r="Z444" s="358"/>
    </row>
    <row r="445" spans="1:26" ht="15.75" customHeight="1" thickBot="1">
      <c r="A445" s="374"/>
      <c r="B445" s="374"/>
      <c r="C445" s="374"/>
      <c r="D445" s="374"/>
      <c r="E445" s="374"/>
      <c r="F445" s="374"/>
      <c r="G445" s="358"/>
      <c r="H445" s="358"/>
      <c r="I445" s="358"/>
      <c r="J445" s="358"/>
      <c r="K445" s="358"/>
      <c r="L445" s="358"/>
      <c r="M445" s="358"/>
      <c r="N445" s="358"/>
      <c r="O445" s="358"/>
      <c r="P445" s="358"/>
      <c r="Q445" s="358"/>
      <c r="R445" s="358"/>
      <c r="S445" s="358"/>
      <c r="T445" s="358"/>
      <c r="U445" s="358"/>
      <c r="V445" s="358"/>
      <c r="W445" s="358"/>
      <c r="X445" s="358"/>
      <c r="Y445" s="358"/>
      <c r="Z445" s="358"/>
    </row>
    <row r="446" spans="1:26" ht="15.75" customHeight="1" thickBot="1">
      <c r="A446" s="374"/>
      <c r="B446" s="374"/>
      <c r="C446" s="374"/>
      <c r="D446" s="374"/>
      <c r="E446" s="374"/>
      <c r="F446" s="374"/>
      <c r="G446" s="358"/>
      <c r="H446" s="358"/>
      <c r="I446" s="358"/>
      <c r="J446" s="358"/>
      <c r="K446" s="358"/>
      <c r="L446" s="358"/>
      <c r="M446" s="358"/>
      <c r="N446" s="358"/>
      <c r="O446" s="358"/>
      <c r="P446" s="358"/>
      <c r="Q446" s="358"/>
      <c r="R446" s="358"/>
      <c r="S446" s="358"/>
      <c r="T446" s="358"/>
      <c r="U446" s="358"/>
      <c r="V446" s="358"/>
      <c r="W446" s="358"/>
      <c r="X446" s="358"/>
      <c r="Y446" s="358"/>
      <c r="Z446" s="358"/>
    </row>
    <row r="447" spans="1:26" ht="15.75" customHeight="1" thickBot="1">
      <c r="A447" s="374"/>
      <c r="B447" s="374"/>
      <c r="C447" s="374"/>
      <c r="D447" s="374"/>
      <c r="E447" s="374"/>
      <c r="F447" s="374"/>
      <c r="G447" s="358"/>
      <c r="H447" s="358"/>
      <c r="I447" s="358"/>
      <c r="J447" s="358"/>
      <c r="K447" s="358"/>
      <c r="L447" s="358"/>
      <c r="M447" s="358"/>
      <c r="N447" s="358"/>
      <c r="O447" s="358"/>
      <c r="P447" s="358"/>
      <c r="Q447" s="358"/>
      <c r="R447" s="358"/>
      <c r="S447" s="358"/>
      <c r="T447" s="358"/>
      <c r="U447" s="358"/>
      <c r="V447" s="358"/>
      <c r="W447" s="358"/>
      <c r="X447" s="358"/>
      <c r="Y447" s="358"/>
      <c r="Z447" s="358"/>
    </row>
    <row r="448" spans="1:26" ht="15.75" customHeight="1" thickBot="1">
      <c r="A448" s="374"/>
      <c r="B448" s="374"/>
      <c r="C448" s="374"/>
      <c r="D448" s="374"/>
      <c r="E448" s="374"/>
      <c r="F448" s="374"/>
      <c r="G448" s="358"/>
      <c r="H448" s="358"/>
      <c r="I448" s="358"/>
      <c r="J448" s="358"/>
      <c r="K448" s="358"/>
      <c r="L448" s="358"/>
      <c r="M448" s="358"/>
      <c r="N448" s="358"/>
      <c r="O448" s="358"/>
      <c r="P448" s="358"/>
      <c r="Q448" s="358"/>
      <c r="R448" s="358"/>
      <c r="S448" s="358"/>
      <c r="T448" s="358"/>
      <c r="U448" s="358"/>
      <c r="V448" s="358"/>
      <c r="W448" s="358"/>
      <c r="X448" s="358"/>
      <c r="Y448" s="358"/>
      <c r="Z448" s="358"/>
    </row>
    <row r="449" spans="1:26" ht="15.75" customHeight="1" thickBot="1">
      <c r="A449" s="374"/>
      <c r="B449" s="374"/>
      <c r="C449" s="374"/>
      <c r="D449" s="374"/>
      <c r="E449" s="374"/>
      <c r="F449" s="374"/>
      <c r="G449" s="358"/>
      <c r="H449" s="358"/>
      <c r="I449" s="358"/>
      <c r="J449" s="358"/>
      <c r="K449" s="358"/>
      <c r="L449" s="358"/>
      <c r="M449" s="358"/>
      <c r="N449" s="358"/>
      <c r="O449" s="358"/>
      <c r="P449" s="358"/>
      <c r="Q449" s="358"/>
      <c r="R449" s="358"/>
      <c r="S449" s="358"/>
      <c r="T449" s="358"/>
      <c r="U449" s="358"/>
      <c r="V449" s="358"/>
      <c r="W449" s="358"/>
      <c r="X449" s="358"/>
      <c r="Y449" s="358"/>
      <c r="Z449" s="358"/>
    </row>
    <row r="450" spans="1:26" ht="15.75" customHeight="1" thickBot="1">
      <c r="A450" s="374"/>
      <c r="B450" s="374"/>
      <c r="C450" s="374"/>
      <c r="D450" s="374"/>
      <c r="E450" s="374"/>
      <c r="F450" s="374"/>
      <c r="G450" s="358"/>
      <c r="H450" s="358"/>
      <c r="I450" s="358"/>
      <c r="J450" s="358"/>
      <c r="K450" s="358"/>
      <c r="L450" s="358"/>
      <c r="M450" s="358"/>
      <c r="N450" s="358"/>
      <c r="O450" s="358"/>
      <c r="P450" s="358"/>
      <c r="Q450" s="358"/>
      <c r="R450" s="358"/>
      <c r="S450" s="358"/>
      <c r="T450" s="358"/>
      <c r="U450" s="358"/>
      <c r="V450" s="358"/>
      <c r="W450" s="358"/>
      <c r="X450" s="358"/>
      <c r="Y450" s="358"/>
      <c r="Z450" s="358"/>
    </row>
    <row r="451" spans="1:26" ht="15.75" customHeight="1" thickBot="1">
      <c r="A451" s="374"/>
      <c r="B451" s="374"/>
      <c r="C451" s="374"/>
      <c r="D451" s="374"/>
      <c r="E451" s="374"/>
      <c r="F451" s="374"/>
      <c r="G451" s="358"/>
      <c r="H451" s="358"/>
      <c r="I451" s="358"/>
      <c r="J451" s="358"/>
      <c r="K451" s="358"/>
      <c r="L451" s="358"/>
      <c r="M451" s="358"/>
      <c r="N451" s="358"/>
      <c r="O451" s="358"/>
      <c r="P451" s="358"/>
      <c r="Q451" s="358"/>
      <c r="R451" s="358"/>
      <c r="S451" s="358"/>
      <c r="T451" s="358"/>
      <c r="U451" s="358"/>
      <c r="V451" s="358"/>
      <c r="W451" s="358"/>
      <c r="X451" s="358"/>
      <c r="Y451" s="358"/>
      <c r="Z451" s="358"/>
    </row>
    <row r="452" spans="1:26" ht="15.75" customHeight="1" thickBot="1">
      <c r="A452" s="374"/>
      <c r="B452" s="374"/>
      <c r="C452" s="374"/>
      <c r="D452" s="374"/>
      <c r="E452" s="374"/>
      <c r="F452" s="374"/>
      <c r="G452" s="358"/>
      <c r="H452" s="358"/>
      <c r="I452" s="358"/>
      <c r="J452" s="358"/>
      <c r="K452" s="358"/>
      <c r="L452" s="358"/>
      <c r="M452" s="358"/>
      <c r="N452" s="358"/>
      <c r="O452" s="358"/>
      <c r="P452" s="358"/>
      <c r="Q452" s="358"/>
      <c r="R452" s="358"/>
      <c r="S452" s="358"/>
      <c r="T452" s="358"/>
      <c r="U452" s="358"/>
      <c r="V452" s="358"/>
      <c r="W452" s="358"/>
      <c r="X452" s="358"/>
      <c r="Y452" s="358"/>
      <c r="Z452" s="358"/>
    </row>
    <row r="453" spans="1:26" ht="15.75" customHeight="1" thickBot="1">
      <c r="A453" s="374"/>
      <c r="B453" s="374"/>
      <c r="C453" s="374"/>
      <c r="D453" s="374"/>
      <c r="E453" s="374"/>
      <c r="F453" s="374"/>
      <c r="G453" s="358"/>
      <c r="H453" s="358"/>
      <c r="I453" s="358"/>
      <c r="J453" s="358"/>
      <c r="K453" s="358"/>
      <c r="L453" s="358"/>
      <c r="M453" s="358"/>
      <c r="N453" s="358"/>
      <c r="O453" s="358"/>
      <c r="P453" s="358"/>
      <c r="Q453" s="358"/>
      <c r="R453" s="358"/>
      <c r="S453" s="358"/>
      <c r="T453" s="358"/>
      <c r="U453" s="358"/>
      <c r="V453" s="358"/>
      <c r="W453" s="358"/>
      <c r="X453" s="358"/>
      <c r="Y453" s="358"/>
      <c r="Z453" s="358"/>
    </row>
    <row r="454" spans="1:26" ht="15.75" customHeight="1" thickBot="1">
      <c r="A454" s="374"/>
      <c r="B454" s="374"/>
      <c r="C454" s="374"/>
      <c r="D454" s="374"/>
      <c r="E454" s="374"/>
      <c r="F454" s="374"/>
      <c r="G454" s="358"/>
      <c r="H454" s="358"/>
      <c r="I454" s="358"/>
      <c r="J454" s="358"/>
      <c r="K454" s="358"/>
      <c r="L454" s="358"/>
      <c r="M454" s="358"/>
      <c r="N454" s="358"/>
      <c r="O454" s="358"/>
      <c r="P454" s="358"/>
      <c r="Q454" s="358"/>
      <c r="R454" s="358"/>
      <c r="S454" s="358"/>
      <c r="T454" s="358"/>
      <c r="U454" s="358"/>
      <c r="V454" s="358"/>
      <c r="W454" s="358"/>
      <c r="X454" s="358"/>
      <c r="Y454" s="358"/>
      <c r="Z454" s="358"/>
    </row>
    <row r="455" spans="1:26" ht="15.75" customHeight="1" thickBot="1">
      <c r="A455" s="374"/>
      <c r="B455" s="374"/>
      <c r="C455" s="374"/>
      <c r="D455" s="374"/>
      <c r="E455" s="374"/>
      <c r="F455" s="374"/>
      <c r="G455" s="358"/>
      <c r="H455" s="358"/>
      <c r="I455" s="358"/>
      <c r="J455" s="358"/>
      <c r="K455" s="358"/>
      <c r="L455" s="358"/>
      <c r="M455" s="358"/>
      <c r="N455" s="358"/>
      <c r="O455" s="358"/>
      <c r="P455" s="358"/>
      <c r="Q455" s="358"/>
      <c r="R455" s="358"/>
      <c r="S455" s="358"/>
      <c r="T455" s="358"/>
      <c r="U455" s="358"/>
      <c r="V455" s="358"/>
      <c r="W455" s="358"/>
      <c r="X455" s="358"/>
      <c r="Y455" s="358"/>
      <c r="Z455" s="358"/>
    </row>
    <row r="456" spans="1:26" ht="15.75" customHeight="1" thickBot="1">
      <c r="A456" s="374"/>
      <c r="B456" s="374"/>
      <c r="C456" s="374"/>
      <c r="D456" s="374"/>
      <c r="E456" s="374"/>
      <c r="F456" s="374"/>
      <c r="G456" s="358"/>
      <c r="H456" s="358"/>
      <c r="I456" s="358"/>
      <c r="J456" s="358"/>
      <c r="K456" s="358"/>
      <c r="L456" s="358"/>
      <c r="M456" s="358"/>
      <c r="N456" s="358"/>
      <c r="O456" s="358"/>
      <c r="P456" s="358"/>
      <c r="Q456" s="358"/>
      <c r="R456" s="358"/>
      <c r="S456" s="358"/>
      <c r="T456" s="358"/>
      <c r="U456" s="358"/>
      <c r="V456" s="358"/>
      <c r="W456" s="358"/>
      <c r="X456" s="358"/>
      <c r="Y456" s="358"/>
      <c r="Z456" s="358"/>
    </row>
    <row r="457" spans="1:26" ht="15.75" customHeight="1" thickBot="1">
      <c r="A457" s="374"/>
      <c r="B457" s="374"/>
      <c r="C457" s="374"/>
      <c r="D457" s="374"/>
      <c r="E457" s="374"/>
      <c r="F457" s="374"/>
      <c r="G457" s="358"/>
      <c r="H457" s="358"/>
      <c r="I457" s="358"/>
      <c r="J457" s="358"/>
      <c r="K457" s="358"/>
      <c r="L457" s="358"/>
      <c r="M457" s="358"/>
      <c r="N457" s="358"/>
      <c r="O457" s="358"/>
      <c r="P457" s="358"/>
      <c r="Q457" s="358"/>
      <c r="R457" s="358"/>
      <c r="S457" s="358"/>
      <c r="T457" s="358"/>
      <c r="U457" s="358"/>
      <c r="V457" s="358"/>
      <c r="W457" s="358"/>
      <c r="X457" s="358"/>
      <c r="Y457" s="358"/>
      <c r="Z457" s="358"/>
    </row>
    <row r="458" spans="1:26" ht="15.75" customHeight="1" thickBot="1">
      <c r="A458" s="374"/>
      <c r="B458" s="374"/>
      <c r="C458" s="374"/>
      <c r="D458" s="374"/>
      <c r="E458" s="374"/>
      <c r="F458" s="374"/>
      <c r="G458" s="358"/>
      <c r="H458" s="358"/>
      <c r="I458" s="358"/>
      <c r="J458" s="358"/>
      <c r="K458" s="358"/>
      <c r="L458" s="358"/>
      <c r="M458" s="358"/>
      <c r="N458" s="358"/>
      <c r="O458" s="358"/>
      <c r="P458" s="358"/>
      <c r="Q458" s="358"/>
      <c r="R458" s="358"/>
      <c r="S458" s="358"/>
      <c r="T458" s="358"/>
      <c r="U458" s="358"/>
      <c r="V458" s="358"/>
      <c r="W458" s="358"/>
      <c r="X458" s="358"/>
      <c r="Y458" s="358"/>
      <c r="Z458" s="358"/>
    </row>
    <row r="459" spans="1:26" ht="15.75" customHeight="1" thickBot="1">
      <c r="A459" s="374"/>
      <c r="B459" s="374"/>
      <c r="C459" s="374"/>
      <c r="D459" s="374"/>
      <c r="E459" s="374"/>
      <c r="F459" s="374"/>
      <c r="G459" s="358"/>
      <c r="H459" s="358"/>
      <c r="I459" s="358"/>
      <c r="J459" s="358"/>
      <c r="K459" s="358"/>
      <c r="L459" s="358"/>
      <c r="M459" s="358"/>
      <c r="N459" s="358"/>
      <c r="O459" s="358"/>
      <c r="P459" s="358"/>
      <c r="Q459" s="358"/>
      <c r="R459" s="358"/>
      <c r="S459" s="358"/>
      <c r="T459" s="358"/>
      <c r="U459" s="358"/>
      <c r="V459" s="358"/>
      <c r="W459" s="358"/>
      <c r="X459" s="358"/>
      <c r="Y459" s="358"/>
      <c r="Z459" s="358"/>
    </row>
    <row r="460" spans="1:26" ht="15.75" customHeight="1" thickBot="1">
      <c r="A460" s="374"/>
      <c r="B460" s="374"/>
      <c r="C460" s="374"/>
      <c r="D460" s="374"/>
      <c r="E460" s="374"/>
      <c r="F460" s="374"/>
      <c r="G460" s="358"/>
      <c r="H460" s="358"/>
      <c r="I460" s="358"/>
      <c r="J460" s="358"/>
      <c r="K460" s="358"/>
      <c r="L460" s="358"/>
      <c r="M460" s="358"/>
      <c r="N460" s="358"/>
      <c r="O460" s="358"/>
      <c r="P460" s="358"/>
      <c r="Q460" s="358"/>
      <c r="R460" s="358"/>
      <c r="S460" s="358"/>
      <c r="T460" s="358"/>
      <c r="U460" s="358"/>
      <c r="V460" s="358"/>
      <c r="W460" s="358"/>
      <c r="X460" s="358"/>
      <c r="Y460" s="358"/>
      <c r="Z460" s="358"/>
    </row>
    <row r="461" spans="1:26" ht="15.75" customHeight="1" thickBot="1">
      <c r="A461" s="374"/>
      <c r="B461" s="374"/>
      <c r="C461" s="374"/>
      <c r="D461" s="374"/>
      <c r="E461" s="374"/>
      <c r="F461" s="374"/>
      <c r="G461" s="358"/>
      <c r="H461" s="358"/>
      <c r="I461" s="358"/>
      <c r="J461" s="358"/>
      <c r="K461" s="358"/>
      <c r="L461" s="358"/>
      <c r="M461" s="358"/>
      <c r="N461" s="358"/>
      <c r="O461" s="358"/>
      <c r="P461" s="358"/>
      <c r="Q461" s="358"/>
      <c r="R461" s="358"/>
      <c r="S461" s="358"/>
      <c r="T461" s="358"/>
      <c r="U461" s="358"/>
      <c r="V461" s="358"/>
      <c r="W461" s="358"/>
      <c r="X461" s="358"/>
      <c r="Y461" s="358"/>
      <c r="Z461" s="358"/>
    </row>
    <row r="462" spans="1:26" ht="15.75" customHeight="1" thickBot="1">
      <c r="A462" s="374"/>
      <c r="B462" s="374"/>
      <c r="C462" s="374"/>
      <c r="D462" s="374"/>
      <c r="E462" s="374"/>
      <c r="F462" s="374"/>
      <c r="G462" s="358"/>
      <c r="H462" s="358"/>
      <c r="I462" s="358"/>
      <c r="J462" s="358"/>
      <c r="K462" s="358"/>
      <c r="L462" s="358"/>
      <c r="M462" s="358"/>
      <c r="N462" s="358"/>
      <c r="O462" s="358"/>
      <c r="P462" s="358"/>
      <c r="Q462" s="358"/>
      <c r="R462" s="358"/>
      <c r="S462" s="358"/>
      <c r="T462" s="358"/>
      <c r="U462" s="358"/>
      <c r="V462" s="358"/>
      <c r="W462" s="358"/>
      <c r="X462" s="358"/>
      <c r="Y462" s="358"/>
      <c r="Z462" s="358"/>
    </row>
    <row r="463" spans="1:26" ht="15.75" customHeight="1" thickBot="1">
      <c r="A463" s="374"/>
      <c r="B463" s="374"/>
      <c r="C463" s="374"/>
      <c r="D463" s="374"/>
      <c r="E463" s="374"/>
      <c r="F463" s="374"/>
      <c r="G463" s="358"/>
      <c r="H463" s="358"/>
      <c r="I463" s="358"/>
      <c r="J463" s="358"/>
      <c r="K463" s="358"/>
      <c r="L463" s="358"/>
      <c r="M463" s="358"/>
      <c r="N463" s="358"/>
      <c r="O463" s="358"/>
      <c r="P463" s="358"/>
      <c r="Q463" s="358"/>
      <c r="R463" s="358"/>
      <c r="S463" s="358"/>
      <c r="T463" s="358"/>
      <c r="U463" s="358"/>
      <c r="V463" s="358"/>
      <c r="W463" s="358"/>
      <c r="X463" s="358"/>
      <c r="Y463" s="358"/>
      <c r="Z463" s="358"/>
    </row>
    <row r="464" spans="1:26" ht="15.75" customHeight="1" thickBot="1">
      <c r="A464" s="374"/>
      <c r="B464" s="374"/>
      <c r="C464" s="374"/>
      <c r="D464" s="374"/>
      <c r="E464" s="374"/>
      <c r="F464" s="374"/>
      <c r="G464" s="358"/>
      <c r="H464" s="358"/>
      <c r="I464" s="358"/>
      <c r="J464" s="358"/>
      <c r="K464" s="358"/>
      <c r="L464" s="358"/>
      <c r="M464" s="358"/>
      <c r="N464" s="358"/>
      <c r="O464" s="358"/>
      <c r="P464" s="358"/>
      <c r="Q464" s="358"/>
      <c r="R464" s="358"/>
      <c r="S464" s="358"/>
      <c r="T464" s="358"/>
      <c r="U464" s="358"/>
      <c r="V464" s="358"/>
      <c r="W464" s="358"/>
      <c r="X464" s="358"/>
      <c r="Y464" s="358"/>
      <c r="Z464" s="358"/>
    </row>
    <row r="465" spans="1:26" ht="15.75" customHeight="1" thickBot="1">
      <c r="A465" s="374"/>
      <c r="B465" s="374"/>
      <c r="C465" s="374"/>
      <c r="D465" s="374"/>
      <c r="E465" s="374"/>
      <c r="F465" s="374"/>
      <c r="G465" s="358"/>
      <c r="H465" s="358"/>
      <c r="I465" s="358"/>
      <c r="J465" s="358"/>
      <c r="K465" s="358"/>
      <c r="L465" s="358"/>
      <c r="M465" s="358"/>
      <c r="N465" s="358"/>
      <c r="O465" s="358"/>
      <c r="P465" s="358"/>
      <c r="Q465" s="358"/>
      <c r="R465" s="358"/>
      <c r="S465" s="358"/>
      <c r="T465" s="358"/>
      <c r="U465" s="358"/>
      <c r="V465" s="358"/>
      <c r="W465" s="358"/>
      <c r="X465" s="358"/>
      <c r="Y465" s="358"/>
      <c r="Z465" s="358"/>
    </row>
    <row r="466" spans="1:26" ht="15.75" customHeight="1" thickBot="1">
      <c r="A466" s="374"/>
      <c r="B466" s="374"/>
      <c r="C466" s="374"/>
      <c r="D466" s="374"/>
      <c r="E466" s="374"/>
      <c r="F466" s="374"/>
      <c r="G466" s="358"/>
      <c r="H466" s="358"/>
      <c r="I466" s="358"/>
      <c r="J466" s="358"/>
      <c r="K466" s="358"/>
      <c r="L466" s="358"/>
      <c r="M466" s="358"/>
      <c r="N466" s="358"/>
      <c r="O466" s="358"/>
      <c r="P466" s="358"/>
      <c r="Q466" s="358"/>
      <c r="R466" s="358"/>
      <c r="S466" s="358"/>
      <c r="T466" s="358"/>
      <c r="U466" s="358"/>
      <c r="V466" s="358"/>
      <c r="W466" s="358"/>
      <c r="X466" s="358"/>
      <c r="Y466" s="358"/>
      <c r="Z466" s="358"/>
    </row>
    <row r="467" spans="1:26" ht="15.75" customHeight="1" thickBot="1">
      <c r="A467" s="374"/>
      <c r="B467" s="374"/>
      <c r="C467" s="374"/>
      <c r="D467" s="374"/>
      <c r="E467" s="374"/>
      <c r="F467" s="374"/>
      <c r="G467" s="358"/>
      <c r="H467" s="358"/>
      <c r="I467" s="358"/>
      <c r="J467" s="358"/>
      <c r="K467" s="358"/>
      <c r="L467" s="358"/>
      <c r="M467" s="358"/>
      <c r="N467" s="358"/>
      <c r="O467" s="358"/>
      <c r="P467" s="358"/>
      <c r="Q467" s="358"/>
      <c r="R467" s="358"/>
      <c r="S467" s="358"/>
      <c r="T467" s="358"/>
      <c r="U467" s="358"/>
      <c r="V467" s="358"/>
      <c r="W467" s="358"/>
      <c r="X467" s="358"/>
      <c r="Y467" s="358"/>
      <c r="Z467" s="358"/>
    </row>
    <row r="468" spans="1:26" ht="15.75" customHeight="1" thickBot="1">
      <c r="A468" s="374"/>
      <c r="B468" s="374"/>
      <c r="C468" s="374"/>
      <c r="D468" s="374"/>
      <c r="E468" s="374"/>
      <c r="F468" s="374"/>
      <c r="G468" s="358"/>
      <c r="H468" s="358"/>
      <c r="I468" s="358"/>
      <c r="J468" s="358"/>
      <c r="K468" s="358"/>
      <c r="L468" s="358"/>
      <c r="M468" s="358"/>
      <c r="N468" s="358"/>
      <c r="O468" s="358"/>
      <c r="P468" s="358"/>
      <c r="Q468" s="358"/>
      <c r="R468" s="358"/>
      <c r="S468" s="358"/>
      <c r="T468" s="358"/>
      <c r="U468" s="358"/>
      <c r="V468" s="358"/>
      <c r="W468" s="358"/>
      <c r="X468" s="358"/>
      <c r="Y468" s="358"/>
      <c r="Z468" s="358"/>
    </row>
    <row r="469" spans="1:26" ht="15.75" customHeight="1" thickBot="1">
      <c r="A469" s="374"/>
      <c r="B469" s="374"/>
      <c r="C469" s="374"/>
      <c r="D469" s="374"/>
      <c r="E469" s="374"/>
      <c r="F469" s="374"/>
      <c r="G469" s="358"/>
      <c r="H469" s="358"/>
      <c r="I469" s="358"/>
      <c r="J469" s="358"/>
      <c r="K469" s="358"/>
      <c r="L469" s="358"/>
      <c r="M469" s="358"/>
      <c r="N469" s="358"/>
      <c r="O469" s="358"/>
      <c r="P469" s="358"/>
      <c r="Q469" s="358"/>
      <c r="R469" s="358"/>
      <c r="S469" s="358"/>
      <c r="T469" s="358"/>
      <c r="U469" s="358"/>
      <c r="V469" s="358"/>
      <c r="W469" s="358"/>
      <c r="X469" s="358"/>
      <c r="Y469" s="358"/>
      <c r="Z469" s="358"/>
    </row>
    <row r="470" spans="1:26" ht="15.75" customHeight="1" thickBot="1">
      <c r="A470" s="374"/>
      <c r="B470" s="374"/>
      <c r="C470" s="374"/>
      <c r="D470" s="374"/>
      <c r="E470" s="374"/>
      <c r="F470" s="374"/>
      <c r="G470" s="358"/>
      <c r="H470" s="358"/>
      <c r="I470" s="358"/>
      <c r="J470" s="358"/>
      <c r="K470" s="358"/>
      <c r="L470" s="358"/>
      <c r="M470" s="358"/>
      <c r="N470" s="358"/>
      <c r="O470" s="358"/>
      <c r="P470" s="358"/>
      <c r="Q470" s="358"/>
      <c r="R470" s="358"/>
      <c r="S470" s="358"/>
      <c r="T470" s="358"/>
      <c r="U470" s="358"/>
      <c r="V470" s="358"/>
      <c r="W470" s="358"/>
      <c r="X470" s="358"/>
      <c r="Y470" s="358"/>
      <c r="Z470" s="358"/>
    </row>
    <row r="471" spans="1:26" ht="15.75" customHeight="1" thickBot="1">
      <c r="A471" s="374"/>
      <c r="B471" s="374"/>
      <c r="C471" s="374"/>
      <c r="D471" s="374"/>
      <c r="E471" s="374"/>
      <c r="F471" s="374"/>
      <c r="G471" s="358"/>
      <c r="H471" s="358"/>
      <c r="I471" s="358"/>
      <c r="J471" s="358"/>
      <c r="K471" s="358"/>
      <c r="L471" s="358"/>
      <c r="M471" s="358"/>
      <c r="N471" s="358"/>
      <c r="O471" s="358"/>
      <c r="P471" s="358"/>
      <c r="Q471" s="358"/>
      <c r="R471" s="358"/>
      <c r="S471" s="358"/>
      <c r="T471" s="358"/>
      <c r="U471" s="358"/>
      <c r="V471" s="358"/>
      <c r="W471" s="358"/>
      <c r="X471" s="358"/>
      <c r="Y471" s="358"/>
      <c r="Z471" s="358"/>
    </row>
    <row r="472" spans="1:26" ht="15.75" customHeight="1" thickBot="1">
      <c r="A472" s="374"/>
      <c r="B472" s="374"/>
      <c r="C472" s="374"/>
      <c r="D472" s="374"/>
      <c r="E472" s="374"/>
      <c r="F472" s="374"/>
      <c r="G472" s="358"/>
      <c r="H472" s="358"/>
      <c r="I472" s="358"/>
      <c r="J472" s="358"/>
      <c r="K472" s="358"/>
      <c r="L472" s="358"/>
      <c r="M472" s="358"/>
      <c r="N472" s="358"/>
      <c r="O472" s="358"/>
      <c r="P472" s="358"/>
      <c r="Q472" s="358"/>
      <c r="R472" s="358"/>
      <c r="S472" s="358"/>
      <c r="T472" s="358"/>
      <c r="U472" s="358"/>
      <c r="V472" s="358"/>
      <c r="W472" s="358"/>
      <c r="X472" s="358"/>
      <c r="Y472" s="358"/>
      <c r="Z472" s="358"/>
    </row>
    <row r="473" spans="1:26" ht="15.75" customHeight="1" thickBot="1">
      <c r="A473" s="374"/>
      <c r="B473" s="374"/>
      <c r="C473" s="374"/>
      <c r="D473" s="374"/>
      <c r="E473" s="374"/>
      <c r="F473" s="374"/>
      <c r="G473" s="358"/>
      <c r="H473" s="358"/>
      <c r="I473" s="358"/>
      <c r="J473" s="358"/>
      <c r="K473" s="358"/>
      <c r="L473" s="358"/>
      <c r="M473" s="358"/>
      <c r="N473" s="358"/>
      <c r="O473" s="358"/>
      <c r="P473" s="358"/>
      <c r="Q473" s="358"/>
      <c r="R473" s="358"/>
      <c r="S473" s="358"/>
      <c r="T473" s="358"/>
      <c r="U473" s="358"/>
      <c r="V473" s="358"/>
      <c r="W473" s="358"/>
      <c r="X473" s="358"/>
      <c r="Y473" s="358"/>
      <c r="Z473" s="358"/>
    </row>
    <row r="474" spans="1:26" ht="15.75" customHeight="1" thickBot="1">
      <c r="A474" s="374"/>
      <c r="B474" s="374"/>
      <c r="C474" s="374"/>
      <c r="D474" s="374"/>
      <c r="E474" s="374"/>
      <c r="F474" s="374"/>
      <c r="G474" s="358"/>
      <c r="H474" s="358"/>
      <c r="I474" s="358"/>
      <c r="J474" s="358"/>
      <c r="K474" s="358"/>
      <c r="L474" s="358"/>
      <c r="M474" s="358"/>
      <c r="N474" s="358"/>
      <c r="O474" s="358"/>
      <c r="P474" s="358"/>
      <c r="Q474" s="358"/>
      <c r="R474" s="358"/>
      <c r="S474" s="358"/>
      <c r="T474" s="358"/>
      <c r="U474" s="358"/>
      <c r="V474" s="358"/>
      <c r="W474" s="358"/>
      <c r="X474" s="358"/>
      <c r="Y474" s="358"/>
      <c r="Z474" s="358"/>
    </row>
    <row r="475" spans="1:26" ht="15.75" customHeight="1" thickBot="1">
      <c r="A475" s="374"/>
      <c r="B475" s="374"/>
      <c r="C475" s="374"/>
      <c r="D475" s="374"/>
      <c r="E475" s="374"/>
      <c r="F475" s="374"/>
      <c r="G475" s="358"/>
      <c r="H475" s="358"/>
      <c r="I475" s="358"/>
      <c r="J475" s="358"/>
      <c r="K475" s="358"/>
      <c r="L475" s="358"/>
      <c r="M475" s="358"/>
      <c r="N475" s="358"/>
      <c r="O475" s="358"/>
      <c r="P475" s="358"/>
      <c r="Q475" s="358"/>
      <c r="R475" s="358"/>
      <c r="S475" s="358"/>
      <c r="T475" s="358"/>
      <c r="U475" s="358"/>
      <c r="V475" s="358"/>
      <c r="W475" s="358"/>
      <c r="X475" s="358"/>
      <c r="Y475" s="358"/>
      <c r="Z475" s="358"/>
    </row>
    <row r="476" spans="1:26" ht="15.75" customHeight="1" thickBot="1">
      <c r="A476" s="374"/>
      <c r="B476" s="374"/>
      <c r="C476" s="374"/>
      <c r="D476" s="374"/>
      <c r="E476" s="374"/>
      <c r="F476" s="374"/>
      <c r="G476" s="358"/>
      <c r="H476" s="358"/>
      <c r="I476" s="358"/>
      <c r="J476" s="358"/>
      <c r="K476" s="358"/>
      <c r="L476" s="358"/>
      <c r="M476" s="358"/>
      <c r="N476" s="358"/>
      <c r="O476" s="358"/>
      <c r="P476" s="358"/>
      <c r="Q476" s="358"/>
      <c r="R476" s="358"/>
      <c r="S476" s="358"/>
      <c r="T476" s="358"/>
      <c r="U476" s="358"/>
      <c r="V476" s="358"/>
      <c r="W476" s="358"/>
      <c r="X476" s="358"/>
      <c r="Y476" s="358"/>
      <c r="Z476" s="358"/>
    </row>
    <row r="477" spans="1:26" ht="15.75" customHeight="1" thickBot="1">
      <c r="A477" s="374"/>
      <c r="B477" s="374"/>
      <c r="C477" s="374"/>
      <c r="D477" s="374"/>
      <c r="E477" s="374"/>
      <c r="F477" s="374"/>
      <c r="G477" s="358"/>
      <c r="H477" s="358"/>
      <c r="I477" s="358"/>
      <c r="J477" s="358"/>
      <c r="K477" s="358"/>
      <c r="L477" s="358"/>
      <c r="M477" s="358"/>
      <c r="N477" s="358"/>
      <c r="O477" s="358"/>
      <c r="P477" s="358"/>
      <c r="Q477" s="358"/>
      <c r="R477" s="358"/>
      <c r="S477" s="358"/>
      <c r="T477" s="358"/>
      <c r="U477" s="358"/>
      <c r="V477" s="358"/>
      <c r="W477" s="358"/>
      <c r="X477" s="358"/>
      <c r="Y477" s="358"/>
      <c r="Z477" s="358"/>
    </row>
    <row r="478" spans="1:26" ht="15.75" customHeight="1" thickBot="1">
      <c r="A478" s="374"/>
      <c r="B478" s="374"/>
      <c r="C478" s="374"/>
      <c r="D478" s="374"/>
      <c r="E478" s="374"/>
      <c r="F478" s="374"/>
      <c r="G478" s="358"/>
      <c r="H478" s="358"/>
      <c r="I478" s="358"/>
      <c r="J478" s="358"/>
      <c r="K478" s="358"/>
      <c r="L478" s="358"/>
      <c r="M478" s="358"/>
      <c r="N478" s="358"/>
      <c r="O478" s="358"/>
      <c r="P478" s="358"/>
      <c r="Q478" s="358"/>
      <c r="R478" s="358"/>
      <c r="S478" s="358"/>
      <c r="T478" s="358"/>
      <c r="U478" s="358"/>
      <c r="V478" s="358"/>
      <c r="W478" s="358"/>
      <c r="X478" s="358"/>
      <c r="Y478" s="358"/>
      <c r="Z478" s="358"/>
    </row>
    <row r="479" spans="1:26" ht="15.75" customHeight="1" thickBot="1">
      <c r="A479" s="374"/>
      <c r="B479" s="374"/>
      <c r="C479" s="374"/>
      <c r="D479" s="374"/>
      <c r="E479" s="374"/>
      <c r="F479" s="374"/>
      <c r="G479" s="358"/>
      <c r="H479" s="358"/>
      <c r="I479" s="358"/>
      <c r="J479" s="358"/>
      <c r="K479" s="358"/>
      <c r="L479" s="358"/>
      <c r="M479" s="358"/>
      <c r="N479" s="358"/>
      <c r="O479" s="358"/>
      <c r="P479" s="358"/>
      <c r="Q479" s="358"/>
      <c r="R479" s="358"/>
      <c r="S479" s="358"/>
      <c r="T479" s="358"/>
      <c r="U479" s="358"/>
      <c r="V479" s="358"/>
      <c r="W479" s="358"/>
      <c r="X479" s="358"/>
      <c r="Y479" s="358"/>
      <c r="Z479" s="358"/>
    </row>
    <row r="480" spans="1:26" ht="15.75" customHeight="1" thickBot="1">
      <c r="A480" s="374"/>
      <c r="B480" s="374"/>
      <c r="C480" s="374"/>
      <c r="D480" s="374"/>
      <c r="E480" s="374"/>
      <c r="F480" s="374"/>
      <c r="G480" s="358"/>
      <c r="H480" s="358"/>
      <c r="I480" s="358"/>
      <c r="J480" s="358"/>
      <c r="K480" s="358"/>
      <c r="L480" s="358"/>
      <c r="M480" s="358"/>
      <c r="N480" s="358"/>
      <c r="O480" s="358"/>
      <c r="P480" s="358"/>
      <c r="Q480" s="358"/>
      <c r="R480" s="358"/>
      <c r="S480" s="358"/>
      <c r="T480" s="358"/>
      <c r="U480" s="358"/>
      <c r="V480" s="358"/>
      <c r="W480" s="358"/>
      <c r="X480" s="358"/>
      <c r="Y480" s="358"/>
      <c r="Z480" s="358"/>
    </row>
    <row r="481" spans="1:26" ht="15.75" customHeight="1" thickBot="1">
      <c r="A481" s="374"/>
      <c r="B481" s="374"/>
      <c r="C481" s="374"/>
      <c r="D481" s="374"/>
      <c r="E481" s="374"/>
      <c r="F481" s="374"/>
      <c r="G481" s="358"/>
      <c r="H481" s="358"/>
      <c r="I481" s="358"/>
      <c r="J481" s="358"/>
      <c r="K481" s="358"/>
      <c r="L481" s="358"/>
      <c r="M481" s="358"/>
      <c r="N481" s="358"/>
      <c r="O481" s="358"/>
      <c r="P481" s="358"/>
      <c r="Q481" s="358"/>
      <c r="R481" s="358"/>
      <c r="S481" s="358"/>
      <c r="T481" s="358"/>
      <c r="U481" s="358"/>
      <c r="V481" s="358"/>
      <c r="W481" s="358"/>
      <c r="X481" s="358"/>
      <c r="Y481" s="358"/>
      <c r="Z481" s="358"/>
    </row>
    <row r="482" spans="1:26" ht="15.75" customHeight="1" thickBot="1">
      <c r="A482" s="374"/>
      <c r="B482" s="374"/>
      <c r="C482" s="374"/>
      <c r="D482" s="374"/>
      <c r="E482" s="374"/>
      <c r="F482" s="374"/>
      <c r="G482" s="358"/>
      <c r="H482" s="358"/>
      <c r="I482" s="358"/>
      <c r="J482" s="358"/>
      <c r="K482" s="358"/>
      <c r="L482" s="358"/>
      <c r="M482" s="358"/>
      <c r="N482" s="358"/>
      <c r="O482" s="358"/>
      <c r="P482" s="358"/>
      <c r="Q482" s="358"/>
      <c r="R482" s="358"/>
      <c r="S482" s="358"/>
      <c r="T482" s="358"/>
      <c r="U482" s="358"/>
      <c r="V482" s="358"/>
      <c r="W482" s="358"/>
      <c r="X482" s="358"/>
      <c r="Y482" s="358"/>
      <c r="Z482" s="358"/>
    </row>
    <row r="483" spans="1:26" ht="15.75" customHeight="1" thickBot="1">
      <c r="A483" s="374"/>
      <c r="B483" s="374"/>
      <c r="C483" s="374"/>
      <c r="D483" s="374"/>
      <c r="E483" s="374"/>
      <c r="F483" s="374"/>
      <c r="G483" s="358"/>
      <c r="H483" s="358"/>
      <c r="I483" s="358"/>
      <c r="J483" s="358"/>
      <c r="K483" s="358"/>
      <c r="L483" s="358"/>
      <c r="M483" s="358"/>
      <c r="N483" s="358"/>
      <c r="O483" s="358"/>
      <c r="P483" s="358"/>
      <c r="Q483" s="358"/>
      <c r="R483" s="358"/>
      <c r="S483" s="358"/>
      <c r="T483" s="358"/>
      <c r="U483" s="358"/>
      <c r="V483" s="358"/>
      <c r="W483" s="358"/>
      <c r="X483" s="358"/>
      <c r="Y483" s="358"/>
      <c r="Z483" s="358"/>
    </row>
    <row r="484" spans="1:26" ht="15.75" customHeight="1" thickBot="1">
      <c r="A484" s="374"/>
      <c r="B484" s="374"/>
      <c r="C484" s="374"/>
      <c r="D484" s="374"/>
      <c r="E484" s="374"/>
      <c r="F484" s="374"/>
      <c r="G484" s="358"/>
      <c r="H484" s="358"/>
      <c r="I484" s="358"/>
      <c r="J484" s="358"/>
      <c r="K484" s="358"/>
      <c r="L484" s="358"/>
      <c r="M484" s="358"/>
      <c r="N484" s="358"/>
      <c r="O484" s="358"/>
      <c r="P484" s="358"/>
      <c r="Q484" s="358"/>
      <c r="R484" s="358"/>
      <c r="S484" s="358"/>
      <c r="T484" s="358"/>
      <c r="U484" s="358"/>
      <c r="V484" s="358"/>
      <c r="W484" s="358"/>
      <c r="X484" s="358"/>
      <c r="Y484" s="358"/>
      <c r="Z484" s="358"/>
    </row>
    <row r="485" spans="1:26" ht="15.75" customHeight="1" thickBot="1">
      <c r="A485" s="374"/>
      <c r="B485" s="374"/>
      <c r="C485" s="374"/>
      <c r="D485" s="374"/>
      <c r="E485" s="374"/>
      <c r="F485" s="374"/>
      <c r="G485" s="358"/>
      <c r="H485" s="358"/>
      <c r="I485" s="358"/>
      <c r="J485" s="358"/>
      <c r="K485" s="358"/>
      <c r="L485" s="358"/>
      <c r="M485" s="358"/>
      <c r="N485" s="358"/>
      <c r="O485" s="358"/>
      <c r="P485" s="358"/>
      <c r="Q485" s="358"/>
      <c r="R485" s="358"/>
      <c r="S485" s="358"/>
      <c r="T485" s="358"/>
      <c r="U485" s="358"/>
      <c r="V485" s="358"/>
      <c r="W485" s="358"/>
      <c r="X485" s="358"/>
      <c r="Y485" s="358"/>
      <c r="Z485" s="358"/>
    </row>
    <row r="486" spans="1:26" ht="15.75" customHeight="1" thickBot="1">
      <c r="A486" s="374"/>
      <c r="B486" s="374"/>
      <c r="C486" s="374"/>
      <c r="D486" s="374"/>
      <c r="E486" s="374"/>
      <c r="F486" s="374"/>
      <c r="G486" s="358"/>
      <c r="H486" s="358"/>
      <c r="I486" s="358"/>
      <c r="J486" s="358"/>
      <c r="K486" s="358"/>
      <c r="L486" s="358"/>
      <c r="M486" s="358"/>
      <c r="N486" s="358"/>
      <c r="O486" s="358"/>
      <c r="P486" s="358"/>
      <c r="Q486" s="358"/>
      <c r="R486" s="358"/>
      <c r="S486" s="358"/>
      <c r="T486" s="358"/>
      <c r="U486" s="358"/>
      <c r="V486" s="358"/>
      <c r="W486" s="358"/>
      <c r="X486" s="358"/>
      <c r="Y486" s="358"/>
      <c r="Z486" s="358"/>
    </row>
    <row r="487" spans="1:26" ht="15.75" customHeight="1" thickBot="1">
      <c r="A487" s="374"/>
      <c r="B487" s="374"/>
      <c r="C487" s="374"/>
      <c r="D487" s="374"/>
      <c r="E487" s="374"/>
      <c r="F487" s="374"/>
      <c r="G487" s="358"/>
      <c r="H487" s="358"/>
      <c r="I487" s="358"/>
      <c r="J487" s="358"/>
      <c r="K487" s="358"/>
      <c r="L487" s="358"/>
      <c r="M487" s="358"/>
      <c r="N487" s="358"/>
      <c r="O487" s="358"/>
      <c r="P487" s="358"/>
      <c r="Q487" s="358"/>
      <c r="R487" s="358"/>
      <c r="S487" s="358"/>
      <c r="T487" s="358"/>
      <c r="U487" s="358"/>
      <c r="V487" s="358"/>
      <c r="W487" s="358"/>
      <c r="X487" s="358"/>
      <c r="Y487" s="358"/>
      <c r="Z487" s="358"/>
    </row>
    <row r="488" spans="1:26" ht="15.75" customHeight="1" thickBot="1">
      <c r="A488" s="374"/>
      <c r="B488" s="374"/>
      <c r="C488" s="374"/>
      <c r="D488" s="374"/>
      <c r="E488" s="374"/>
      <c r="F488" s="374"/>
      <c r="G488" s="358"/>
      <c r="H488" s="358"/>
      <c r="I488" s="358"/>
      <c r="J488" s="358"/>
      <c r="K488" s="358"/>
      <c r="L488" s="358"/>
      <c r="M488" s="358"/>
      <c r="N488" s="358"/>
      <c r="O488" s="358"/>
      <c r="P488" s="358"/>
      <c r="Q488" s="358"/>
      <c r="R488" s="358"/>
      <c r="S488" s="358"/>
      <c r="T488" s="358"/>
      <c r="U488" s="358"/>
      <c r="V488" s="358"/>
      <c r="W488" s="358"/>
      <c r="X488" s="358"/>
      <c r="Y488" s="358"/>
      <c r="Z488" s="358"/>
    </row>
    <row r="489" spans="1:26" ht="15.75" customHeight="1" thickBot="1">
      <c r="A489" s="374"/>
      <c r="B489" s="374"/>
      <c r="C489" s="374"/>
      <c r="D489" s="374"/>
      <c r="E489" s="374"/>
      <c r="F489" s="374"/>
      <c r="G489" s="358"/>
      <c r="H489" s="358"/>
      <c r="I489" s="358"/>
      <c r="J489" s="358"/>
      <c r="K489" s="358"/>
      <c r="L489" s="358"/>
      <c r="M489" s="358"/>
      <c r="N489" s="358"/>
      <c r="O489" s="358"/>
      <c r="P489" s="358"/>
      <c r="Q489" s="358"/>
      <c r="R489" s="358"/>
      <c r="S489" s="358"/>
      <c r="T489" s="358"/>
      <c r="U489" s="358"/>
      <c r="V489" s="358"/>
      <c r="W489" s="358"/>
      <c r="X489" s="358"/>
      <c r="Y489" s="358"/>
      <c r="Z489" s="358"/>
    </row>
    <row r="490" spans="1:26" ht="15.75" customHeight="1" thickBot="1">
      <c r="A490" s="374"/>
      <c r="B490" s="374"/>
      <c r="C490" s="374"/>
      <c r="D490" s="374"/>
      <c r="E490" s="374"/>
      <c r="F490" s="374"/>
      <c r="G490" s="358"/>
      <c r="H490" s="358"/>
      <c r="I490" s="358"/>
      <c r="J490" s="358"/>
      <c r="K490" s="358"/>
      <c r="L490" s="358"/>
      <c r="M490" s="358"/>
      <c r="N490" s="358"/>
      <c r="O490" s="358"/>
      <c r="P490" s="358"/>
      <c r="Q490" s="358"/>
      <c r="R490" s="358"/>
      <c r="S490" s="358"/>
      <c r="T490" s="358"/>
      <c r="U490" s="358"/>
      <c r="V490" s="358"/>
      <c r="W490" s="358"/>
      <c r="X490" s="358"/>
      <c r="Y490" s="358"/>
      <c r="Z490" s="358"/>
    </row>
    <row r="491" spans="1:26" ht="15.75" customHeight="1" thickBot="1">
      <c r="A491" s="374"/>
      <c r="B491" s="374"/>
      <c r="C491" s="374"/>
      <c r="D491" s="374"/>
      <c r="E491" s="374"/>
      <c r="F491" s="374"/>
      <c r="G491" s="358"/>
      <c r="H491" s="358"/>
      <c r="I491" s="358"/>
      <c r="J491" s="358"/>
      <c r="K491" s="358"/>
      <c r="L491" s="358"/>
      <c r="M491" s="358"/>
      <c r="N491" s="358"/>
      <c r="O491" s="358"/>
      <c r="P491" s="358"/>
      <c r="Q491" s="358"/>
      <c r="R491" s="358"/>
      <c r="S491" s="358"/>
      <c r="T491" s="358"/>
      <c r="U491" s="358"/>
      <c r="V491" s="358"/>
      <c r="W491" s="358"/>
      <c r="X491" s="358"/>
      <c r="Y491" s="358"/>
      <c r="Z491" s="358"/>
    </row>
    <row r="492" spans="1:26" ht="15.75" customHeight="1" thickBot="1">
      <c r="A492" s="374"/>
      <c r="B492" s="374"/>
      <c r="C492" s="374"/>
      <c r="D492" s="374"/>
      <c r="E492" s="374"/>
      <c r="F492" s="374"/>
      <c r="G492" s="358"/>
      <c r="H492" s="358"/>
      <c r="I492" s="358"/>
      <c r="J492" s="358"/>
      <c r="K492" s="358"/>
      <c r="L492" s="358"/>
      <c r="M492" s="358"/>
      <c r="N492" s="358"/>
      <c r="O492" s="358"/>
      <c r="P492" s="358"/>
      <c r="Q492" s="358"/>
      <c r="R492" s="358"/>
      <c r="S492" s="358"/>
      <c r="T492" s="358"/>
      <c r="U492" s="358"/>
      <c r="V492" s="358"/>
      <c r="W492" s="358"/>
      <c r="X492" s="358"/>
      <c r="Y492" s="358"/>
      <c r="Z492" s="358"/>
    </row>
    <row r="493" spans="1:26" ht="15.75" customHeight="1" thickBot="1">
      <c r="A493" s="374"/>
      <c r="B493" s="374"/>
      <c r="C493" s="374"/>
      <c r="D493" s="374"/>
      <c r="E493" s="374"/>
      <c r="F493" s="374"/>
      <c r="G493" s="358"/>
      <c r="H493" s="358"/>
      <c r="I493" s="358"/>
      <c r="J493" s="358"/>
      <c r="K493" s="358"/>
      <c r="L493" s="358"/>
      <c r="M493" s="358"/>
      <c r="N493" s="358"/>
      <c r="O493" s="358"/>
      <c r="P493" s="358"/>
      <c r="Q493" s="358"/>
      <c r="R493" s="358"/>
      <c r="S493" s="358"/>
      <c r="T493" s="358"/>
      <c r="U493" s="358"/>
      <c r="V493" s="358"/>
      <c r="W493" s="358"/>
      <c r="X493" s="358"/>
      <c r="Y493" s="358"/>
      <c r="Z493" s="358"/>
    </row>
    <row r="494" spans="1:26" ht="15.75" customHeight="1" thickBot="1">
      <c r="A494" s="374"/>
      <c r="B494" s="374"/>
      <c r="C494" s="374"/>
      <c r="D494" s="374"/>
      <c r="E494" s="374"/>
      <c r="F494" s="374"/>
      <c r="G494" s="358"/>
      <c r="H494" s="358"/>
      <c r="I494" s="358"/>
      <c r="J494" s="358"/>
      <c r="K494" s="358"/>
      <c r="L494" s="358"/>
      <c r="M494" s="358"/>
      <c r="N494" s="358"/>
      <c r="O494" s="358"/>
      <c r="P494" s="358"/>
      <c r="Q494" s="358"/>
      <c r="R494" s="358"/>
      <c r="S494" s="358"/>
      <c r="T494" s="358"/>
      <c r="U494" s="358"/>
      <c r="V494" s="358"/>
      <c r="W494" s="358"/>
      <c r="X494" s="358"/>
      <c r="Y494" s="358"/>
      <c r="Z494" s="358"/>
    </row>
    <row r="495" spans="1:26" ht="15.75" customHeight="1" thickBot="1">
      <c r="A495" s="374"/>
      <c r="B495" s="374"/>
      <c r="C495" s="374"/>
      <c r="D495" s="374"/>
      <c r="E495" s="374"/>
      <c r="F495" s="374"/>
      <c r="G495" s="358"/>
      <c r="H495" s="358"/>
      <c r="I495" s="358"/>
      <c r="J495" s="358"/>
      <c r="K495" s="358"/>
      <c r="L495" s="358"/>
      <c r="M495" s="358"/>
      <c r="N495" s="358"/>
      <c r="O495" s="358"/>
      <c r="P495" s="358"/>
      <c r="Q495" s="358"/>
      <c r="R495" s="358"/>
      <c r="S495" s="358"/>
      <c r="T495" s="358"/>
      <c r="U495" s="358"/>
      <c r="V495" s="358"/>
      <c r="W495" s="358"/>
      <c r="X495" s="358"/>
      <c r="Y495" s="358"/>
      <c r="Z495" s="358"/>
    </row>
    <row r="496" spans="1:26" ht="15.75" customHeight="1" thickBot="1">
      <c r="A496" s="374"/>
      <c r="B496" s="374"/>
      <c r="C496" s="374"/>
      <c r="D496" s="374"/>
      <c r="E496" s="374"/>
      <c r="F496" s="374"/>
      <c r="G496" s="358"/>
      <c r="H496" s="358"/>
      <c r="I496" s="358"/>
      <c r="J496" s="358"/>
      <c r="K496" s="358"/>
      <c r="L496" s="358"/>
      <c r="M496" s="358"/>
      <c r="N496" s="358"/>
      <c r="O496" s="358"/>
      <c r="P496" s="358"/>
      <c r="Q496" s="358"/>
      <c r="R496" s="358"/>
      <c r="S496" s="358"/>
      <c r="T496" s="358"/>
      <c r="U496" s="358"/>
      <c r="V496" s="358"/>
      <c r="W496" s="358"/>
      <c r="X496" s="358"/>
      <c r="Y496" s="358"/>
      <c r="Z496" s="358"/>
    </row>
    <row r="497" spans="1:26" ht="15.75" customHeight="1" thickBot="1">
      <c r="A497" s="374"/>
      <c r="B497" s="374"/>
      <c r="C497" s="374"/>
      <c r="D497" s="374"/>
      <c r="E497" s="374"/>
      <c r="F497" s="374"/>
      <c r="G497" s="358"/>
      <c r="H497" s="358"/>
      <c r="I497" s="358"/>
      <c r="J497" s="358"/>
      <c r="K497" s="358"/>
      <c r="L497" s="358"/>
      <c r="M497" s="358"/>
      <c r="N497" s="358"/>
      <c r="O497" s="358"/>
      <c r="P497" s="358"/>
      <c r="Q497" s="358"/>
      <c r="R497" s="358"/>
      <c r="S497" s="358"/>
      <c r="T497" s="358"/>
      <c r="U497" s="358"/>
      <c r="V497" s="358"/>
      <c r="W497" s="358"/>
      <c r="X497" s="358"/>
      <c r="Y497" s="358"/>
      <c r="Z497" s="358"/>
    </row>
    <row r="498" spans="1:26" ht="15.75" customHeight="1" thickBot="1">
      <c r="A498" s="374"/>
      <c r="B498" s="374"/>
      <c r="C498" s="374"/>
      <c r="D498" s="374"/>
      <c r="E498" s="374"/>
      <c r="F498" s="374"/>
      <c r="G498" s="358"/>
      <c r="H498" s="358"/>
      <c r="I498" s="358"/>
      <c r="J498" s="358"/>
      <c r="K498" s="358"/>
      <c r="L498" s="358"/>
      <c r="M498" s="358"/>
      <c r="N498" s="358"/>
      <c r="O498" s="358"/>
      <c r="P498" s="358"/>
      <c r="Q498" s="358"/>
      <c r="R498" s="358"/>
      <c r="S498" s="358"/>
      <c r="T498" s="358"/>
      <c r="U498" s="358"/>
      <c r="V498" s="358"/>
      <c r="W498" s="358"/>
      <c r="X498" s="358"/>
      <c r="Y498" s="358"/>
      <c r="Z498" s="358"/>
    </row>
    <row r="499" spans="1:26" ht="15.75" customHeight="1" thickBot="1">
      <c r="A499" s="374"/>
      <c r="B499" s="374"/>
      <c r="C499" s="374"/>
      <c r="D499" s="374"/>
      <c r="E499" s="374"/>
      <c r="F499" s="374"/>
      <c r="G499" s="358"/>
      <c r="H499" s="358"/>
      <c r="I499" s="358"/>
      <c r="J499" s="358"/>
      <c r="K499" s="358"/>
      <c r="L499" s="358"/>
      <c r="M499" s="358"/>
      <c r="N499" s="358"/>
      <c r="O499" s="358"/>
      <c r="P499" s="358"/>
      <c r="Q499" s="358"/>
      <c r="R499" s="358"/>
      <c r="S499" s="358"/>
      <c r="T499" s="358"/>
      <c r="U499" s="358"/>
      <c r="V499" s="358"/>
      <c r="W499" s="358"/>
      <c r="X499" s="358"/>
      <c r="Y499" s="358"/>
      <c r="Z499" s="358"/>
    </row>
    <row r="500" spans="1:26" ht="15.75" customHeight="1" thickBot="1">
      <c r="A500" s="374"/>
      <c r="B500" s="374"/>
      <c r="C500" s="374"/>
      <c r="D500" s="374"/>
      <c r="E500" s="374"/>
      <c r="F500" s="374"/>
      <c r="G500" s="358"/>
      <c r="H500" s="358"/>
      <c r="I500" s="358"/>
      <c r="J500" s="358"/>
      <c r="K500" s="358"/>
      <c r="L500" s="358"/>
      <c r="M500" s="358"/>
      <c r="N500" s="358"/>
      <c r="O500" s="358"/>
      <c r="P500" s="358"/>
      <c r="Q500" s="358"/>
      <c r="R500" s="358"/>
      <c r="S500" s="358"/>
      <c r="T500" s="358"/>
      <c r="U500" s="358"/>
      <c r="V500" s="358"/>
      <c r="W500" s="358"/>
      <c r="X500" s="358"/>
      <c r="Y500" s="358"/>
      <c r="Z500" s="358"/>
    </row>
    <row r="501" spans="1:26" ht="15.75" customHeight="1" thickBot="1">
      <c r="A501" s="374"/>
      <c r="B501" s="374"/>
      <c r="C501" s="374"/>
      <c r="D501" s="374"/>
      <c r="E501" s="374"/>
      <c r="F501" s="374"/>
      <c r="G501" s="358"/>
      <c r="H501" s="358"/>
      <c r="I501" s="358"/>
      <c r="J501" s="358"/>
      <c r="K501" s="358"/>
      <c r="L501" s="358"/>
      <c r="M501" s="358"/>
      <c r="N501" s="358"/>
      <c r="O501" s="358"/>
      <c r="P501" s="358"/>
      <c r="Q501" s="358"/>
      <c r="R501" s="358"/>
      <c r="S501" s="358"/>
      <c r="T501" s="358"/>
      <c r="U501" s="358"/>
      <c r="V501" s="358"/>
      <c r="W501" s="358"/>
      <c r="X501" s="358"/>
      <c r="Y501" s="358"/>
      <c r="Z501" s="358"/>
    </row>
    <row r="502" spans="1:26" ht="15.75" customHeight="1" thickBot="1">
      <c r="A502" s="374"/>
      <c r="B502" s="374"/>
      <c r="C502" s="374"/>
      <c r="D502" s="374"/>
      <c r="E502" s="374"/>
      <c r="F502" s="374"/>
      <c r="G502" s="358"/>
      <c r="H502" s="358"/>
      <c r="I502" s="358"/>
      <c r="J502" s="358"/>
      <c r="K502" s="358"/>
      <c r="L502" s="358"/>
      <c r="M502" s="358"/>
      <c r="N502" s="358"/>
      <c r="O502" s="358"/>
      <c r="P502" s="358"/>
      <c r="Q502" s="358"/>
      <c r="R502" s="358"/>
      <c r="S502" s="358"/>
      <c r="T502" s="358"/>
      <c r="U502" s="358"/>
      <c r="V502" s="358"/>
      <c r="W502" s="358"/>
      <c r="X502" s="358"/>
      <c r="Y502" s="358"/>
      <c r="Z502" s="358"/>
    </row>
    <row r="503" spans="1:26" ht="15.75" customHeight="1" thickBot="1">
      <c r="A503" s="374"/>
      <c r="B503" s="374"/>
      <c r="C503" s="374"/>
      <c r="D503" s="374"/>
      <c r="E503" s="374"/>
      <c r="F503" s="374"/>
      <c r="G503" s="358"/>
      <c r="H503" s="358"/>
      <c r="I503" s="358"/>
      <c r="J503" s="358"/>
      <c r="K503" s="358"/>
      <c r="L503" s="358"/>
      <c r="M503" s="358"/>
      <c r="N503" s="358"/>
      <c r="O503" s="358"/>
      <c r="P503" s="358"/>
      <c r="Q503" s="358"/>
      <c r="R503" s="358"/>
      <c r="S503" s="358"/>
      <c r="T503" s="358"/>
      <c r="U503" s="358"/>
      <c r="V503" s="358"/>
      <c r="W503" s="358"/>
      <c r="X503" s="358"/>
      <c r="Y503" s="358"/>
      <c r="Z503" s="358"/>
    </row>
    <row r="504" spans="1:26" ht="15.75" customHeight="1" thickBot="1">
      <c r="A504" s="374"/>
      <c r="B504" s="374"/>
      <c r="C504" s="374"/>
      <c r="D504" s="374"/>
      <c r="E504" s="374"/>
      <c r="F504" s="374"/>
      <c r="G504" s="358"/>
      <c r="H504" s="358"/>
      <c r="I504" s="358"/>
      <c r="J504" s="358"/>
      <c r="K504" s="358"/>
      <c r="L504" s="358"/>
      <c r="M504" s="358"/>
      <c r="N504" s="358"/>
      <c r="O504" s="358"/>
      <c r="P504" s="358"/>
      <c r="Q504" s="358"/>
      <c r="R504" s="358"/>
      <c r="S504" s="358"/>
      <c r="T504" s="358"/>
      <c r="U504" s="358"/>
      <c r="V504" s="358"/>
      <c r="W504" s="358"/>
      <c r="X504" s="358"/>
      <c r="Y504" s="358"/>
      <c r="Z504" s="358"/>
    </row>
    <row r="505" spans="1:26" ht="15.75" customHeight="1" thickBot="1">
      <c r="A505" s="374"/>
      <c r="B505" s="374"/>
      <c r="C505" s="374"/>
      <c r="D505" s="374"/>
      <c r="E505" s="374"/>
      <c r="F505" s="374"/>
      <c r="G505" s="358"/>
      <c r="H505" s="358"/>
      <c r="I505" s="358"/>
      <c r="J505" s="358"/>
      <c r="K505" s="358"/>
      <c r="L505" s="358"/>
      <c r="M505" s="358"/>
      <c r="N505" s="358"/>
      <c r="O505" s="358"/>
      <c r="P505" s="358"/>
      <c r="Q505" s="358"/>
      <c r="R505" s="358"/>
      <c r="S505" s="358"/>
      <c r="T505" s="358"/>
      <c r="U505" s="358"/>
      <c r="V505" s="358"/>
      <c r="W505" s="358"/>
      <c r="X505" s="358"/>
      <c r="Y505" s="358"/>
      <c r="Z505" s="358"/>
    </row>
    <row r="506" spans="1:26" ht="15.75" customHeight="1" thickBot="1">
      <c r="A506" s="374"/>
      <c r="B506" s="374"/>
      <c r="C506" s="374"/>
      <c r="D506" s="374"/>
      <c r="E506" s="374"/>
      <c r="F506" s="374"/>
      <c r="G506" s="358"/>
      <c r="H506" s="358"/>
      <c r="I506" s="358"/>
      <c r="J506" s="358"/>
      <c r="K506" s="358"/>
      <c r="L506" s="358"/>
      <c r="M506" s="358"/>
      <c r="N506" s="358"/>
      <c r="O506" s="358"/>
      <c r="P506" s="358"/>
      <c r="Q506" s="358"/>
      <c r="R506" s="358"/>
      <c r="S506" s="358"/>
      <c r="T506" s="358"/>
      <c r="U506" s="358"/>
      <c r="V506" s="358"/>
      <c r="W506" s="358"/>
      <c r="X506" s="358"/>
      <c r="Y506" s="358"/>
      <c r="Z506" s="358"/>
    </row>
    <row r="507" spans="1:26" ht="15.75" customHeight="1" thickBot="1">
      <c r="A507" s="374"/>
      <c r="B507" s="374"/>
      <c r="C507" s="374"/>
      <c r="D507" s="374"/>
      <c r="E507" s="374"/>
      <c r="F507" s="374"/>
      <c r="G507" s="358"/>
      <c r="H507" s="358"/>
      <c r="I507" s="358"/>
      <c r="J507" s="358"/>
      <c r="K507" s="358"/>
      <c r="L507" s="358"/>
      <c r="M507" s="358"/>
      <c r="N507" s="358"/>
      <c r="O507" s="358"/>
      <c r="P507" s="358"/>
      <c r="Q507" s="358"/>
      <c r="R507" s="358"/>
      <c r="S507" s="358"/>
      <c r="T507" s="358"/>
      <c r="U507" s="358"/>
      <c r="V507" s="358"/>
      <c r="W507" s="358"/>
      <c r="X507" s="358"/>
      <c r="Y507" s="358"/>
      <c r="Z507" s="358"/>
    </row>
    <row r="508" spans="1:26" ht="15.75" customHeight="1" thickBot="1">
      <c r="A508" s="374"/>
      <c r="B508" s="374"/>
      <c r="C508" s="374"/>
      <c r="D508" s="374"/>
      <c r="E508" s="374"/>
      <c r="F508" s="374"/>
      <c r="G508" s="358"/>
      <c r="H508" s="358"/>
      <c r="I508" s="358"/>
      <c r="J508" s="358"/>
      <c r="K508" s="358"/>
      <c r="L508" s="358"/>
      <c r="M508" s="358"/>
      <c r="N508" s="358"/>
      <c r="O508" s="358"/>
      <c r="P508" s="358"/>
      <c r="Q508" s="358"/>
      <c r="R508" s="358"/>
      <c r="S508" s="358"/>
      <c r="T508" s="358"/>
      <c r="U508" s="358"/>
      <c r="V508" s="358"/>
      <c r="W508" s="358"/>
      <c r="X508" s="358"/>
      <c r="Y508" s="358"/>
      <c r="Z508" s="358"/>
    </row>
    <row r="509" spans="1:26" ht="15.75" customHeight="1" thickBot="1">
      <c r="A509" s="374"/>
      <c r="B509" s="374"/>
      <c r="C509" s="374"/>
      <c r="D509" s="374"/>
      <c r="E509" s="374"/>
      <c r="F509" s="374"/>
      <c r="G509" s="358"/>
      <c r="H509" s="358"/>
      <c r="I509" s="358"/>
      <c r="J509" s="358"/>
      <c r="K509" s="358"/>
      <c r="L509" s="358"/>
      <c r="M509" s="358"/>
      <c r="N509" s="358"/>
      <c r="O509" s="358"/>
      <c r="P509" s="358"/>
      <c r="Q509" s="358"/>
      <c r="R509" s="358"/>
      <c r="S509" s="358"/>
      <c r="T509" s="358"/>
      <c r="U509" s="358"/>
      <c r="V509" s="358"/>
      <c r="W509" s="358"/>
      <c r="X509" s="358"/>
      <c r="Y509" s="358"/>
      <c r="Z509" s="358"/>
    </row>
    <row r="510" spans="1:26" ht="15.75" customHeight="1" thickBot="1">
      <c r="A510" s="374"/>
      <c r="B510" s="374"/>
      <c r="C510" s="374"/>
      <c r="D510" s="374"/>
      <c r="E510" s="374"/>
      <c r="F510" s="374"/>
      <c r="G510" s="358"/>
      <c r="H510" s="358"/>
      <c r="I510" s="358"/>
      <c r="J510" s="358"/>
      <c r="K510" s="358"/>
      <c r="L510" s="358"/>
      <c r="M510" s="358"/>
      <c r="N510" s="358"/>
      <c r="O510" s="358"/>
      <c r="P510" s="358"/>
      <c r="Q510" s="358"/>
      <c r="R510" s="358"/>
      <c r="S510" s="358"/>
      <c r="T510" s="358"/>
      <c r="U510" s="358"/>
      <c r="V510" s="358"/>
      <c r="W510" s="358"/>
      <c r="X510" s="358"/>
      <c r="Y510" s="358"/>
      <c r="Z510" s="358"/>
    </row>
    <row r="511" spans="1:26" ht="15.75" customHeight="1" thickBot="1">
      <c r="A511" s="374"/>
      <c r="B511" s="374"/>
      <c r="C511" s="374"/>
      <c r="D511" s="374"/>
      <c r="E511" s="374"/>
      <c r="F511" s="374"/>
      <c r="G511" s="358"/>
      <c r="H511" s="358"/>
      <c r="I511" s="358"/>
      <c r="J511" s="358"/>
      <c r="K511" s="358"/>
      <c r="L511" s="358"/>
      <c r="M511" s="358"/>
      <c r="N511" s="358"/>
      <c r="O511" s="358"/>
      <c r="P511" s="358"/>
      <c r="Q511" s="358"/>
      <c r="R511" s="358"/>
      <c r="S511" s="358"/>
      <c r="T511" s="358"/>
      <c r="U511" s="358"/>
      <c r="V511" s="358"/>
      <c r="W511" s="358"/>
      <c r="X511" s="358"/>
      <c r="Y511" s="358"/>
      <c r="Z511" s="358"/>
    </row>
    <row r="512" spans="1:26" ht="15.75" customHeight="1" thickBot="1">
      <c r="A512" s="374"/>
      <c r="B512" s="374"/>
      <c r="C512" s="374"/>
      <c r="D512" s="374"/>
      <c r="E512" s="374"/>
      <c r="F512" s="374"/>
      <c r="G512" s="358"/>
      <c r="H512" s="358"/>
      <c r="I512" s="358"/>
      <c r="J512" s="358"/>
      <c r="K512" s="358"/>
      <c r="L512" s="358"/>
      <c r="M512" s="358"/>
      <c r="N512" s="358"/>
      <c r="O512" s="358"/>
      <c r="P512" s="358"/>
      <c r="Q512" s="358"/>
      <c r="R512" s="358"/>
      <c r="S512" s="358"/>
      <c r="T512" s="358"/>
      <c r="U512" s="358"/>
      <c r="V512" s="358"/>
      <c r="W512" s="358"/>
      <c r="X512" s="358"/>
      <c r="Y512" s="358"/>
      <c r="Z512" s="358"/>
    </row>
    <row r="513" spans="1:26" ht="15.75" customHeight="1" thickBot="1">
      <c r="A513" s="374"/>
      <c r="B513" s="374"/>
      <c r="C513" s="374"/>
      <c r="D513" s="374"/>
      <c r="E513" s="374"/>
      <c r="F513" s="374"/>
      <c r="G513" s="358"/>
      <c r="H513" s="358"/>
      <c r="I513" s="358"/>
      <c r="J513" s="358"/>
      <c r="K513" s="358"/>
      <c r="L513" s="358"/>
      <c r="M513" s="358"/>
      <c r="N513" s="358"/>
      <c r="O513" s="358"/>
      <c r="P513" s="358"/>
      <c r="Q513" s="358"/>
      <c r="R513" s="358"/>
      <c r="S513" s="358"/>
      <c r="T513" s="358"/>
      <c r="U513" s="358"/>
      <c r="V513" s="358"/>
      <c r="W513" s="358"/>
      <c r="X513" s="358"/>
      <c r="Y513" s="358"/>
      <c r="Z513" s="358"/>
    </row>
    <row r="514" spans="1:26" ht="15.75" customHeight="1" thickBot="1">
      <c r="A514" s="374"/>
      <c r="B514" s="374"/>
      <c r="C514" s="374"/>
      <c r="D514" s="374"/>
      <c r="E514" s="374"/>
      <c r="F514" s="374"/>
      <c r="G514" s="358"/>
      <c r="H514" s="358"/>
      <c r="I514" s="358"/>
      <c r="J514" s="358"/>
      <c r="K514" s="358"/>
      <c r="L514" s="358"/>
      <c r="M514" s="358"/>
      <c r="N514" s="358"/>
      <c r="O514" s="358"/>
      <c r="P514" s="358"/>
      <c r="Q514" s="358"/>
      <c r="R514" s="358"/>
      <c r="S514" s="358"/>
      <c r="T514" s="358"/>
      <c r="U514" s="358"/>
      <c r="V514" s="358"/>
      <c r="W514" s="358"/>
      <c r="X514" s="358"/>
      <c r="Y514" s="358"/>
      <c r="Z514" s="358"/>
    </row>
    <row r="515" spans="1:26" ht="15.75" customHeight="1" thickBot="1">
      <c r="A515" s="374"/>
      <c r="B515" s="374"/>
      <c r="C515" s="374"/>
      <c r="D515" s="374"/>
      <c r="E515" s="374"/>
      <c r="F515" s="374"/>
      <c r="G515" s="358"/>
      <c r="H515" s="358"/>
      <c r="I515" s="358"/>
      <c r="J515" s="358"/>
      <c r="K515" s="358"/>
      <c r="L515" s="358"/>
      <c r="M515" s="358"/>
      <c r="N515" s="358"/>
      <c r="O515" s="358"/>
      <c r="P515" s="358"/>
      <c r="Q515" s="358"/>
      <c r="R515" s="358"/>
      <c r="S515" s="358"/>
      <c r="T515" s="358"/>
      <c r="U515" s="358"/>
      <c r="V515" s="358"/>
      <c r="W515" s="358"/>
      <c r="X515" s="358"/>
      <c r="Y515" s="358"/>
      <c r="Z515" s="358"/>
    </row>
    <row r="516" spans="1:26" ht="15.75" customHeight="1" thickBot="1">
      <c r="A516" s="374"/>
      <c r="B516" s="374"/>
      <c r="C516" s="374"/>
      <c r="D516" s="374"/>
      <c r="E516" s="374"/>
      <c r="F516" s="374"/>
      <c r="G516" s="358"/>
      <c r="H516" s="358"/>
      <c r="I516" s="358"/>
      <c r="J516" s="358"/>
      <c r="K516" s="358"/>
      <c r="L516" s="358"/>
      <c r="M516" s="358"/>
      <c r="N516" s="358"/>
      <c r="O516" s="358"/>
      <c r="P516" s="358"/>
      <c r="Q516" s="358"/>
      <c r="R516" s="358"/>
      <c r="S516" s="358"/>
      <c r="T516" s="358"/>
      <c r="U516" s="358"/>
      <c r="V516" s="358"/>
      <c r="W516" s="358"/>
      <c r="X516" s="358"/>
      <c r="Y516" s="358"/>
      <c r="Z516" s="358"/>
    </row>
    <row r="517" spans="1:26" ht="15.75" customHeight="1" thickBot="1">
      <c r="A517" s="374"/>
      <c r="B517" s="374"/>
      <c r="C517" s="374"/>
      <c r="D517" s="374"/>
      <c r="E517" s="374"/>
      <c r="F517" s="374"/>
      <c r="G517" s="358"/>
      <c r="H517" s="358"/>
      <c r="I517" s="358"/>
      <c r="J517" s="358"/>
      <c r="K517" s="358"/>
      <c r="L517" s="358"/>
      <c r="M517" s="358"/>
      <c r="N517" s="358"/>
      <c r="O517" s="358"/>
      <c r="P517" s="358"/>
      <c r="Q517" s="358"/>
      <c r="R517" s="358"/>
      <c r="S517" s="358"/>
      <c r="T517" s="358"/>
      <c r="U517" s="358"/>
      <c r="V517" s="358"/>
      <c r="W517" s="358"/>
      <c r="X517" s="358"/>
      <c r="Y517" s="358"/>
      <c r="Z517" s="358"/>
    </row>
    <row r="518" spans="1:26" ht="15.75" customHeight="1" thickBot="1">
      <c r="A518" s="374"/>
      <c r="B518" s="374"/>
      <c r="C518" s="374"/>
      <c r="D518" s="374"/>
      <c r="E518" s="374"/>
      <c r="F518" s="374"/>
      <c r="G518" s="358"/>
      <c r="H518" s="358"/>
      <c r="I518" s="358"/>
      <c r="J518" s="358"/>
      <c r="K518" s="358"/>
      <c r="L518" s="358"/>
      <c r="M518" s="358"/>
      <c r="N518" s="358"/>
      <c r="O518" s="358"/>
      <c r="P518" s="358"/>
      <c r="Q518" s="358"/>
      <c r="R518" s="358"/>
      <c r="S518" s="358"/>
      <c r="T518" s="358"/>
      <c r="U518" s="358"/>
      <c r="V518" s="358"/>
      <c r="W518" s="358"/>
      <c r="X518" s="358"/>
      <c r="Y518" s="358"/>
      <c r="Z518" s="358"/>
    </row>
    <row r="519" spans="1:26" ht="15.75" customHeight="1" thickBot="1">
      <c r="A519" s="374"/>
      <c r="B519" s="374"/>
      <c r="C519" s="374"/>
      <c r="D519" s="374"/>
      <c r="E519" s="374"/>
      <c r="F519" s="374"/>
      <c r="G519" s="358"/>
      <c r="H519" s="358"/>
      <c r="I519" s="358"/>
      <c r="J519" s="358"/>
      <c r="K519" s="358"/>
      <c r="L519" s="358"/>
      <c r="M519" s="358"/>
      <c r="N519" s="358"/>
      <c r="O519" s="358"/>
      <c r="P519" s="358"/>
      <c r="Q519" s="358"/>
      <c r="R519" s="358"/>
      <c r="S519" s="358"/>
      <c r="T519" s="358"/>
      <c r="U519" s="358"/>
      <c r="V519" s="358"/>
      <c r="W519" s="358"/>
      <c r="X519" s="358"/>
      <c r="Y519" s="358"/>
      <c r="Z519" s="358"/>
    </row>
    <row r="520" spans="1:26" ht="15.75" customHeight="1" thickBot="1">
      <c r="A520" s="374"/>
      <c r="B520" s="374"/>
      <c r="C520" s="374"/>
      <c r="D520" s="374"/>
      <c r="E520" s="374"/>
      <c r="F520" s="374"/>
      <c r="G520" s="358"/>
      <c r="H520" s="358"/>
      <c r="I520" s="358"/>
      <c r="J520" s="358"/>
      <c r="K520" s="358"/>
      <c r="L520" s="358"/>
      <c r="M520" s="358"/>
      <c r="N520" s="358"/>
      <c r="O520" s="358"/>
      <c r="P520" s="358"/>
      <c r="Q520" s="358"/>
      <c r="R520" s="358"/>
      <c r="S520" s="358"/>
      <c r="T520" s="358"/>
      <c r="U520" s="358"/>
      <c r="V520" s="358"/>
      <c r="W520" s="358"/>
      <c r="X520" s="358"/>
      <c r="Y520" s="358"/>
      <c r="Z520" s="358"/>
    </row>
    <row r="521" spans="1:26" ht="15.75" customHeight="1" thickBot="1">
      <c r="A521" s="374"/>
      <c r="B521" s="374"/>
      <c r="C521" s="374"/>
      <c r="D521" s="374"/>
      <c r="E521" s="374"/>
      <c r="F521" s="374"/>
      <c r="G521" s="358"/>
      <c r="H521" s="358"/>
      <c r="I521" s="358"/>
      <c r="J521" s="358"/>
      <c r="K521" s="358"/>
      <c r="L521" s="358"/>
      <c r="M521" s="358"/>
      <c r="N521" s="358"/>
      <c r="O521" s="358"/>
      <c r="P521" s="358"/>
      <c r="Q521" s="358"/>
      <c r="R521" s="358"/>
      <c r="S521" s="358"/>
      <c r="T521" s="358"/>
      <c r="U521" s="358"/>
      <c r="V521" s="358"/>
      <c r="W521" s="358"/>
      <c r="X521" s="358"/>
      <c r="Y521" s="358"/>
      <c r="Z521" s="358"/>
    </row>
    <row r="522" spans="1:26" ht="15.75" customHeight="1" thickBot="1">
      <c r="A522" s="374"/>
      <c r="B522" s="374"/>
      <c r="C522" s="374"/>
      <c r="D522" s="374"/>
      <c r="E522" s="374"/>
      <c r="F522" s="374"/>
      <c r="G522" s="358"/>
      <c r="H522" s="358"/>
      <c r="I522" s="358"/>
      <c r="J522" s="358"/>
      <c r="K522" s="358"/>
      <c r="L522" s="358"/>
      <c r="M522" s="358"/>
      <c r="N522" s="358"/>
      <c r="O522" s="358"/>
      <c r="P522" s="358"/>
      <c r="Q522" s="358"/>
      <c r="R522" s="358"/>
      <c r="S522" s="358"/>
      <c r="T522" s="358"/>
      <c r="U522" s="358"/>
      <c r="V522" s="358"/>
      <c r="W522" s="358"/>
      <c r="X522" s="358"/>
      <c r="Y522" s="358"/>
      <c r="Z522" s="358"/>
    </row>
    <row r="523" spans="1:26" ht="15.75" customHeight="1" thickBot="1">
      <c r="A523" s="374"/>
      <c r="B523" s="374"/>
      <c r="C523" s="374"/>
      <c r="D523" s="374"/>
      <c r="E523" s="374"/>
      <c r="F523" s="374"/>
      <c r="G523" s="358"/>
      <c r="H523" s="358"/>
      <c r="I523" s="358"/>
      <c r="J523" s="358"/>
      <c r="K523" s="358"/>
      <c r="L523" s="358"/>
      <c r="M523" s="358"/>
      <c r="N523" s="358"/>
      <c r="O523" s="358"/>
      <c r="P523" s="358"/>
      <c r="Q523" s="358"/>
      <c r="R523" s="358"/>
      <c r="S523" s="358"/>
      <c r="T523" s="358"/>
      <c r="U523" s="358"/>
      <c r="V523" s="358"/>
      <c r="W523" s="358"/>
      <c r="X523" s="358"/>
      <c r="Y523" s="358"/>
      <c r="Z523" s="358"/>
    </row>
    <row r="524" spans="1:26" ht="15.75" customHeight="1" thickBot="1">
      <c r="A524" s="374"/>
      <c r="B524" s="374"/>
      <c r="C524" s="374"/>
      <c r="D524" s="374"/>
      <c r="E524" s="374"/>
      <c r="F524" s="374"/>
      <c r="G524" s="358"/>
      <c r="H524" s="358"/>
      <c r="I524" s="358"/>
      <c r="J524" s="358"/>
      <c r="K524" s="358"/>
      <c r="L524" s="358"/>
      <c r="M524" s="358"/>
      <c r="N524" s="358"/>
      <c r="O524" s="358"/>
      <c r="P524" s="358"/>
      <c r="Q524" s="358"/>
      <c r="R524" s="358"/>
      <c r="S524" s="358"/>
      <c r="T524" s="358"/>
      <c r="U524" s="358"/>
      <c r="V524" s="358"/>
      <c r="W524" s="358"/>
      <c r="X524" s="358"/>
      <c r="Y524" s="358"/>
      <c r="Z524" s="358"/>
    </row>
    <row r="525" spans="1:26" ht="15.75" customHeight="1" thickBot="1">
      <c r="A525" s="374"/>
      <c r="B525" s="374"/>
      <c r="C525" s="374"/>
      <c r="D525" s="374"/>
      <c r="E525" s="374"/>
      <c r="F525" s="374"/>
      <c r="G525" s="358"/>
      <c r="H525" s="358"/>
      <c r="I525" s="358"/>
      <c r="J525" s="358"/>
      <c r="K525" s="358"/>
      <c r="L525" s="358"/>
      <c r="M525" s="358"/>
      <c r="N525" s="358"/>
      <c r="O525" s="358"/>
      <c r="P525" s="358"/>
      <c r="Q525" s="358"/>
      <c r="R525" s="358"/>
      <c r="S525" s="358"/>
      <c r="T525" s="358"/>
      <c r="U525" s="358"/>
      <c r="V525" s="358"/>
      <c r="W525" s="358"/>
      <c r="X525" s="358"/>
      <c r="Y525" s="358"/>
      <c r="Z525" s="358"/>
    </row>
    <row r="526" spans="1:26" ht="15.75" customHeight="1" thickBot="1">
      <c r="A526" s="374"/>
      <c r="B526" s="374"/>
      <c r="C526" s="374"/>
      <c r="D526" s="374"/>
      <c r="E526" s="374"/>
      <c r="F526" s="374"/>
      <c r="G526" s="358"/>
      <c r="H526" s="358"/>
      <c r="I526" s="358"/>
      <c r="J526" s="358"/>
      <c r="K526" s="358"/>
      <c r="L526" s="358"/>
      <c r="M526" s="358"/>
      <c r="N526" s="358"/>
      <c r="O526" s="358"/>
      <c r="P526" s="358"/>
      <c r="Q526" s="358"/>
      <c r="R526" s="358"/>
      <c r="S526" s="358"/>
      <c r="T526" s="358"/>
      <c r="U526" s="358"/>
      <c r="V526" s="358"/>
      <c r="W526" s="358"/>
      <c r="X526" s="358"/>
      <c r="Y526" s="358"/>
      <c r="Z526" s="358"/>
    </row>
    <row r="527" spans="1:26" ht="15.75" customHeight="1" thickBot="1">
      <c r="A527" s="374"/>
      <c r="B527" s="374"/>
      <c r="C527" s="374"/>
      <c r="D527" s="374"/>
      <c r="E527" s="374"/>
      <c r="F527" s="374"/>
      <c r="G527" s="358"/>
      <c r="H527" s="358"/>
      <c r="I527" s="358"/>
      <c r="J527" s="358"/>
      <c r="K527" s="358"/>
      <c r="L527" s="358"/>
      <c r="M527" s="358"/>
      <c r="N527" s="358"/>
      <c r="O527" s="358"/>
      <c r="P527" s="358"/>
      <c r="Q527" s="358"/>
      <c r="R527" s="358"/>
      <c r="S527" s="358"/>
      <c r="T527" s="358"/>
      <c r="U527" s="358"/>
      <c r="V527" s="358"/>
      <c r="W527" s="358"/>
      <c r="X527" s="358"/>
      <c r="Y527" s="358"/>
      <c r="Z527" s="358"/>
    </row>
    <row r="528" spans="1:26" ht="15.75" customHeight="1" thickBot="1">
      <c r="A528" s="374"/>
      <c r="B528" s="374"/>
      <c r="C528" s="374"/>
      <c r="D528" s="374"/>
      <c r="E528" s="374"/>
      <c r="F528" s="374"/>
      <c r="G528" s="358"/>
      <c r="H528" s="358"/>
      <c r="I528" s="358"/>
      <c r="J528" s="358"/>
      <c r="K528" s="358"/>
      <c r="L528" s="358"/>
      <c r="M528" s="358"/>
      <c r="N528" s="358"/>
      <c r="O528" s="358"/>
      <c r="P528" s="358"/>
      <c r="Q528" s="358"/>
      <c r="R528" s="358"/>
      <c r="S528" s="358"/>
      <c r="T528" s="358"/>
      <c r="U528" s="358"/>
      <c r="V528" s="358"/>
      <c r="W528" s="358"/>
      <c r="X528" s="358"/>
      <c r="Y528" s="358"/>
      <c r="Z528" s="358"/>
    </row>
    <row r="529" spans="1:26" ht="15.75" customHeight="1" thickBot="1">
      <c r="A529" s="374"/>
      <c r="B529" s="374"/>
      <c r="C529" s="374"/>
      <c r="D529" s="374"/>
      <c r="E529" s="374"/>
      <c r="F529" s="374"/>
      <c r="G529" s="358"/>
      <c r="H529" s="358"/>
      <c r="I529" s="358"/>
      <c r="J529" s="358"/>
      <c r="K529" s="358"/>
      <c r="L529" s="358"/>
      <c r="M529" s="358"/>
      <c r="N529" s="358"/>
      <c r="O529" s="358"/>
      <c r="P529" s="358"/>
      <c r="Q529" s="358"/>
      <c r="R529" s="358"/>
      <c r="S529" s="358"/>
      <c r="T529" s="358"/>
      <c r="U529" s="358"/>
      <c r="V529" s="358"/>
      <c r="W529" s="358"/>
      <c r="X529" s="358"/>
      <c r="Y529" s="358"/>
      <c r="Z529" s="358"/>
    </row>
    <row r="530" spans="1:26" ht="15.75" customHeight="1" thickBot="1">
      <c r="A530" s="374"/>
      <c r="B530" s="374"/>
      <c r="C530" s="374"/>
      <c r="D530" s="374"/>
      <c r="E530" s="374"/>
      <c r="F530" s="374"/>
      <c r="G530" s="358"/>
      <c r="H530" s="358"/>
      <c r="I530" s="358"/>
      <c r="J530" s="358"/>
      <c r="K530" s="358"/>
      <c r="L530" s="358"/>
      <c r="M530" s="358"/>
      <c r="N530" s="358"/>
      <c r="O530" s="358"/>
      <c r="P530" s="358"/>
      <c r="Q530" s="358"/>
      <c r="R530" s="358"/>
      <c r="S530" s="358"/>
      <c r="T530" s="358"/>
      <c r="U530" s="358"/>
      <c r="V530" s="358"/>
      <c r="W530" s="358"/>
      <c r="X530" s="358"/>
      <c r="Y530" s="358"/>
      <c r="Z530" s="358"/>
    </row>
    <row r="531" spans="1:26" ht="15.75" customHeight="1" thickBot="1">
      <c r="A531" s="374"/>
      <c r="B531" s="374"/>
      <c r="C531" s="374"/>
      <c r="D531" s="374"/>
      <c r="E531" s="374"/>
      <c r="F531" s="374"/>
      <c r="G531" s="358"/>
      <c r="H531" s="358"/>
      <c r="I531" s="358"/>
      <c r="J531" s="358"/>
      <c r="K531" s="358"/>
      <c r="L531" s="358"/>
      <c r="M531" s="358"/>
      <c r="N531" s="358"/>
      <c r="O531" s="358"/>
      <c r="P531" s="358"/>
      <c r="Q531" s="358"/>
      <c r="R531" s="358"/>
      <c r="S531" s="358"/>
      <c r="T531" s="358"/>
      <c r="U531" s="358"/>
      <c r="V531" s="358"/>
      <c r="W531" s="358"/>
      <c r="X531" s="358"/>
      <c r="Y531" s="358"/>
      <c r="Z531" s="358"/>
    </row>
    <row r="532" spans="1:26" ht="15.75" customHeight="1" thickBot="1">
      <c r="A532" s="374"/>
      <c r="B532" s="374"/>
      <c r="C532" s="374"/>
      <c r="D532" s="374"/>
      <c r="E532" s="374"/>
      <c r="F532" s="374"/>
      <c r="G532" s="358"/>
      <c r="H532" s="358"/>
      <c r="I532" s="358"/>
      <c r="J532" s="358"/>
      <c r="K532" s="358"/>
      <c r="L532" s="358"/>
      <c r="M532" s="358"/>
      <c r="N532" s="358"/>
      <c r="O532" s="358"/>
      <c r="P532" s="358"/>
      <c r="Q532" s="358"/>
      <c r="R532" s="358"/>
      <c r="S532" s="358"/>
      <c r="T532" s="358"/>
      <c r="U532" s="358"/>
      <c r="V532" s="358"/>
      <c r="W532" s="358"/>
      <c r="X532" s="358"/>
      <c r="Y532" s="358"/>
      <c r="Z532" s="358"/>
    </row>
    <row r="533" spans="1:26" ht="15.75" customHeight="1" thickBot="1">
      <c r="A533" s="374"/>
      <c r="B533" s="374"/>
      <c r="C533" s="374"/>
      <c r="D533" s="374"/>
      <c r="E533" s="374"/>
      <c r="F533" s="374"/>
      <c r="G533" s="358"/>
      <c r="H533" s="358"/>
      <c r="I533" s="358"/>
      <c r="J533" s="358"/>
      <c r="K533" s="358"/>
      <c r="L533" s="358"/>
      <c r="M533" s="358"/>
      <c r="N533" s="358"/>
      <c r="O533" s="358"/>
      <c r="P533" s="358"/>
      <c r="Q533" s="358"/>
      <c r="R533" s="358"/>
      <c r="S533" s="358"/>
      <c r="T533" s="358"/>
      <c r="U533" s="358"/>
      <c r="V533" s="358"/>
      <c r="W533" s="358"/>
      <c r="X533" s="358"/>
      <c r="Y533" s="358"/>
      <c r="Z533" s="358"/>
    </row>
    <row r="534" spans="1:26" ht="15.75" customHeight="1" thickBot="1">
      <c r="A534" s="374"/>
      <c r="B534" s="374"/>
      <c r="C534" s="374"/>
      <c r="D534" s="374"/>
      <c r="E534" s="374"/>
      <c r="F534" s="374"/>
      <c r="G534" s="358"/>
      <c r="H534" s="358"/>
      <c r="I534" s="358"/>
      <c r="J534" s="358"/>
      <c r="K534" s="358"/>
      <c r="L534" s="358"/>
      <c r="M534" s="358"/>
      <c r="N534" s="358"/>
      <c r="O534" s="358"/>
      <c r="P534" s="358"/>
      <c r="Q534" s="358"/>
      <c r="R534" s="358"/>
      <c r="S534" s="358"/>
      <c r="T534" s="358"/>
      <c r="U534" s="358"/>
      <c r="V534" s="358"/>
      <c r="W534" s="358"/>
      <c r="X534" s="358"/>
      <c r="Y534" s="358"/>
      <c r="Z534" s="358"/>
    </row>
    <row r="535" spans="1:26" ht="15.75" customHeight="1" thickBot="1">
      <c r="A535" s="374"/>
      <c r="B535" s="374"/>
      <c r="C535" s="374"/>
      <c r="D535" s="374"/>
      <c r="E535" s="374"/>
      <c r="F535" s="374"/>
      <c r="G535" s="358"/>
      <c r="H535" s="358"/>
      <c r="I535" s="358"/>
      <c r="J535" s="358"/>
      <c r="K535" s="358"/>
      <c r="L535" s="358"/>
      <c r="M535" s="358"/>
      <c r="N535" s="358"/>
      <c r="O535" s="358"/>
      <c r="P535" s="358"/>
      <c r="Q535" s="358"/>
      <c r="R535" s="358"/>
      <c r="S535" s="358"/>
      <c r="T535" s="358"/>
      <c r="U535" s="358"/>
      <c r="V535" s="358"/>
      <c r="W535" s="358"/>
      <c r="X535" s="358"/>
      <c r="Y535" s="358"/>
      <c r="Z535" s="358"/>
    </row>
    <row r="536" spans="1:26" ht="15.75" customHeight="1" thickBot="1">
      <c r="A536" s="374"/>
      <c r="B536" s="374"/>
      <c r="C536" s="374"/>
      <c r="D536" s="374"/>
      <c r="E536" s="374"/>
      <c r="F536" s="374"/>
      <c r="G536" s="358"/>
      <c r="H536" s="358"/>
      <c r="I536" s="358"/>
      <c r="J536" s="358"/>
      <c r="K536" s="358"/>
      <c r="L536" s="358"/>
      <c r="M536" s="358"/>
      <c r="N536" s="358"/>
      <c r="O536" s="358"/>
      <c r="P536" s="358"/>
      <c r="Q536" s="358"/>
      <c r="R536" s="358"/>
      <c r="S536" s="358"/>
      <c r="T536" s="358"/>
      <c r="U536" s="358"/>
      <c r="V536" s="358"/>
      <c r="W536" s="358"/>
      <c r="X536" s="358"/>
      <c r="Y536" s="358"/>
      <c r="Z536" s="358"/>
    </row>
    <row r="537" spans="1:26" ht="15.75" customHeight="1" thickBot="1">
      <c r="A537" s="374"/>
      <c r="B537" s="374"/>
      <c r="C537" s="374"/>
      <c r="D537" s="374"/>
      <c r="E537" s="374"/>
      <c r="F537" s="374"/>
      <c r="G537" s="358"/>
      <c r="H537" s="358"/>
      <c r="I537" s="358"/>
      <c r="J537" s="358"/>
      <c r="K537" s="358"/>
      <c r="L537" s="358"/>
      <c r="M537" s="358"/>
      <c r="N537" s="358"/>
      <c r="O537" s="358"/>
      <c r="P537" s="358"/>
      <c r="Q537" s="358"/>
      <c r="R537" s="358"/>
      <c r="S537" s="358"/>
      <c r="T537" s="358"/>
      <c r="U537" s="358"/>
      <c r="V537" s="358"/>
      <c r="W537" s="358"/>
      <c r="X537" s="358"/>
      <c r="Y537" s="358"/>
      <c r="Z537" s="358"/>
    </row>
    <row r="538" spans="1:26" ht="15.75" customHeight="1" thickBot="1">
      <c r="A538" s="374"/>
      <c r="B538" s="374"/>
      <c r="C538" s="374"/>
      <c r="D538" s="374"/>
      <c r="E538" s="374"/>
      <c r="F538" s="374"/>
      <c r="G538" s="358"/>
      <c r="H538" s="358"/>
      <c r="I538" s="358"/>
      <c r="J538" s="358"/>
      <c r="K538" s="358"/>
      <c r="L538" s="358"/>
      <c r="M538" s="358"/>
      <c r="N538" s="358"/>
      <c r="O538" s="358"/>
      <c r="P538" s="358"/>
      <c r="Q538" s="358"/>
      <c r="R538" s="358"/>
      <c r="S538" s="358"/>
      <c r="T538" s="358"/>
      <c r="U538" s="358"/>
      <c r="V538" s="358"/>
      <c r="W538" s="358"/>
      <c r="X538" s="358"/>
      <c r="Y538" s="358"/>
      <c r="Z538" s="358"/>
    </row>
    <row r="539" spans="1:26" ht="15.75" customHeight="1" thickBot="1">
      <c r="A539" s="374"/>
      <c r="B539" s="374"/>
      <c r="C539" s="374"/>
      <c r="D539" s="374"/>
      <c r="E539" s="374"/>
      <c r="F539" s="374"/>
      <c r="G539" s="358"/>
      <c r="H539" s="358"/>
      <c r="I539" s="358"/>
      <c r="J539" s="358"/>
      <c r="K539" s="358"/>
      <c r="L539" s="358"/>
      <c r="M539" s="358"/>
      <c r="N539" s="358"/>
      <c r="O539" s="358"/>
      <c r="P539" s="358"/>
      <c r="Q539" s="358"/>
      <c r="R539" s="358"/>
      <c r="S539" s="358"/>
      <c r="T539" s="358"/>
      <c r="U539" s="358"/>
      <c r="V539" s="358"/>
      <c r="W539" s="358"/>
      <c r="X539" s="358"/>
      <c r="Y539" s="358"/>
      <c r="Z539" s="358"/>
    </row>
    <row r="540" spans="1:26" ht="15.75" customHeight="1" thickBot="1">
      <c r="A540" s="374"/>
      <c r="B540" s="374"/>
      <c r="C540" s="374"/>
      <c r="D540" s="374"/>
      <c r="E540" s="374"/>
      <c r="F540" s="374"/>
      <c r="G540" s="358"/>
      <c r="H540" s="358"/>
      <c r="I540" s="358"/>
      <c r="J540" s="358"/>
      <c r="K540" s="358"/>
      <c r="L540" s="358"/>
      <c r="M540" s="358"/>
      <c r="N540" s="358"/>
      <c r="O540" s="358"/>
      <c r="P540" s="358"/>
      <c r="Q540" s="358"/>
      <c r="R540" s="358"/>
      <c r="S540" s="358"/>
      <c r="T540" s="358"/>
      <c r="U540" s="358"/>
      <c r="V540" s="358"/>
      <c r="W540" s="358"/>
      <c r="X540" s="358"/>
      <c r="Y540" s="358"/>
      <c r="Z540" s="358"/>
    </row>
    <row r="541" spans="1:26" ht="15.75" customHeight="1" thickBot="1">
      <c r="A541" s="374"/>
      <c r="B541" s="374"/>
      <c r="C541" s="374"/>
      <c r="D541" s="374"/>
      <c r="E541" s="374"/>
      <c r="F541" s="374"/>
      <c r="G541" s="358"/>
      <c r="H541" s="358"/>
      <c r="I541" s="358"/>
      <c r="J541" s="358"/>
      <c r="K541" s="358"/>
      <c r="L541" s="358"/>
      <c r="M541" s="358"/>
      <c r="N541" s="358"/>
      <c r="O541" s="358"/>
      <c r="P541" s="358"/>
      <c r="Q541" s="358"/>
      <c r="R541" s="358"/>
      <c r="S541" s="358"/>
      <c r="T541" s="358"/>
      <c r="U541" s="358"/>
      <c r="V541" s="358"/>
      <c r="W541" s="358"/>
      <c r="X541" s="358"/>
      <c r="Y541" s="358"/>
      <c r="Z541" s="358"/>
    </row>
    <row r="542" spans="1:26" ht="15.75" customHeight="1" thickBot="1">
      <c r="A542" s="374"/>
      <c r="B542" s="374"/>
      <c r="C542" s="374"/>
      <c r="D542" s="374"/>
      <c r="E542" s="374"/>
      <c r="F542" s="374"/>
      <c r="G542" s="358"/>
      <c r="H542" s="358"/>
      <c r="I542" s="358"/>
      <c r="J542" s="358"/>
      <c r="K542" s="358"/>
      <c r="L542" s="358"/>
      <c r="M542" s="358"/>
      <c r="N542" s="358"/>
      <c r="O542" s="358"/>
      <c r="P542" s="358"/>
      <c r="Q542" s="358"/>
      <c r="R542" s="358"/>
      <c r="S542" s="358"/>
      <c r="T542" s="358"/>
      <c r="U542" s="358"/>
      <c r="V542" s="358"/>
      <c r="W542" s="358"/>
      <c r="X542" s="358"/>
      <c r="Y542" s="358"/>
      <c r="Z542" s="358"/>
    </row>
    <row r="543" spans="1:26" ht="15.75" customHeight="1" thickBot="1">
      <c r="A543" s="374"/>
      <c r="B543" s="374"/>
      <c r="C543" s="374"/>
      <c r="D543" s="374"/>
      <c r="E543" s="374"/>
      <c r="F543" s="374"/>
      <c r="G543" s="358"/>
      <c r="H543" s="358"/>
      <c r="I543" s="358"/>
      <c r="J543" s="358"/>
      <c r="K543" s="358"/>
      <c r="L543" s="358"/>
      <c r="M543" s="358"/>
      <c r="N543" s="358"/>
      <c r="O543" s="358"/>
      <c r="P543" s="358"/>
      <c r="Q543" s="358"/>
      <c r="R543" s="358"/>
      <c r="S543" s="358"/>
      <c r="T543" s="358"/>
      <c r="U543" s="358"/>
      <c r="V543" s="358"/>
      <c r="W543" s="358"/>
      <c r="X543" s="358"/>
      <c r="Y543" s="358"/>
      <c r="Z543" s="358"/>
    </row>
    <row r="544" spans="1:26" ht="15.75" customHeight="1" thickBot="1">
      <c r="A544" s="374"/>
      <c r="B544" s="374"/>
      <c r="C544" s="374"/>
      <c r="D544" s="374"/>
      <c r="E544" s="374"/>
      <c r="F544" s="374"/>
      <c r="G544" s="358"/>
      <c r="H544" s="358"/>
      <c r="I544" s="358"/>
      <c r="J544" s="358"/>
      <c r="K544" s="358"/>
      <c r="L544" s="358"/>
      <c r="M544" s="358"/>
      <c r="N544" s="358"/>
      <c r="O544" s="358"/>
      <c r="P544" s="358"/>
      <c r="Q544" s="358"/>
      <c r="R544" s="358"/>
      <c r="S544" s="358"/>
      <c r="T544" s="358"/>
      <c r="U544" s="358"/>
      <c r="V544" s="358"/>
      <c r="W544" s="358"/>
      <c r="X544" s="358"/>
      <c r="Y544" s="358"/>
      <c r="Z544" s="358"/>
    </row>
    <row r="545" spans="1:26" ht="15.75" customHeight="1" thickBot="1">
      <c r="A545" s="374"/>
      <c r="B545" s="374"/>
      <c r="C545" s="374"/>
      <c r="D545" s="374"/>
      <c r="E545" s="374"/>
      <c r="F545" s="374"/>
      <c r="G545" s="358"/>
      <c r="H545" s="358"/>
      <c r="I545" s="358"/>
      <c r="J545" s="358"/>
      <c r="K545" s="358"/>
      <c r="L545" s="358"/>
      <c r="M545" s="358"/>
      <c r="N545" s="358"/>
      <c r="O545" s="358"/>
      <c r="P545" s="358"/>
      <c r="Q545" s="358"/>
      <c r="R545" s="358"/>
      <c r="S545" s="358"/>
      <c r="T545" s="358"/>
      <c r="U545" s="358"/>
      <c r="V545" s="358"/>
      <c r="W545" s="358"/>
      <c r="X545" s="358"/>
      <c r="Y545" s="358"/>
      <c r="Z545" s="358"/>
    </row>
    <row r="546" spans="1:26" ht="15.75" customHeight="1" thickBot="1">
      <c r="A546" s="374"/>
      <c r="B546" s="374"/>
      <c r="C546" s="374"/>
      <c r="D546" s="374"/>
      <c r="E546" s="374"/>
      <c r="F546" s="374"/>
      <c r="G546" s="358"/>
      <c r="H546" s="358"/>
      <c r="I546" s="358"/>
      <c r="J546" s="358"/>
      <c r="K546" s="358"/>
      <c r="L546" s="358"/>
      <c r="M546" s="358"/>
      <c r="N546" s="358"/>
      <c r="O546" s="358"/>
      <c r="P546" s="358"/>
      <c r="Q546" s="358"/>
      <c r="R546" s="358"/>
      <c r="S546" s="358"/>
      <c r="T546" s="358"/>
      <c r="U546" s="358"/>
      <c r="V546" s="358"/>
      <c r="W546" s="358"/>
      <c r="X546" s="358"/>
      <c r="Y546" s="358"/>
      <c r="Z546" s="358"/>
    </row>
    <row r="547" spans="1:26" ht="15.75" customHeight="1" thickBot="1">
      <c r="A547" s="374"/>
      <c r="B547" s="374"/>
      <c r="C547" s="374"/>
      <c r="D547" s="374"/>
      <c r="E547" s="374"/>
      <c r="F547" s="374"/>
      <c r="G547" s="358"/>
      <c r="H547" s="358"/>
      <c r="I547" s="358"/>
      <c r="J547" s="358"/>
      <c r="K547" s="358"/>
      <c r="L547" s="358"/>
      <c r="M547" s="358"/>
      <c r="N547" s="358"/>
      <c r="O547" s="358"/>
      <c r="P547" s="358"/>
      <c r="Q547" s="358"/>
      <c r="R547" s="358"/>
      <c r="S547" s="358"/>
      <c r="T547" s="358"/>
      <c r="U547" s="358"/>
      <c r="V547" s="358"/>
      <c r="W547" s="358"/>
      <c r="X547" s="358"/>
      <c r="Y547" s="358"/>
      <c r="Z547" s="358"/>
    </row>
    <row r="548" spans="1:26" ht="15.75" customHeight="1" thickBot="1">
      <c r="A548" s="374"/>
      <c r="B548" s="374"/>
      <c r="C548" s="374"/>
      <c r="D548" s="374"/>
      <c r="E548" s="374"/>
      <c r="F548" s="374"/>
      <c r="G548" s="358"/>
      <c r="H548" s="358"/>
      <c r="I548" s="358"/>
      <c r="J548" s="358"/>
      <c r="K548" s="358"/>
      <c r="L548" s="358"/>
      <c r="M548" s="358"/>
      <c r="N548" s="358"/>
      <c r="O548" s="358"/>
      <c r="P548" s="358"/>
      <c r="Q548" s="358"/>
      <c r="R548" s="358"/>
      <c r="S548" s="358"/>
      <c r="T548" s="358"/>
      <c r="U548" s="358"/>
      <c r="V548" s="358"/>
      <c r="W548" s="358"/>
      <c r="X548" s="358"/>
      <c r="Y548" s="358"/>
      <c r="Z548" s="358"/>
    </row>
    <row r="549" spans="1:26" ht="15.75" customHeight="1" thickBot="1">
      <c r="A549" s="374"/>
      <c r="B549" s="374"/>
      <c r="C549" s="374"/>
      <c r="D549" s="374"/>
      <c r="E549" s="374"/>
      <c r="F549" s="374"/>
      <c r="G549" s="358"/>
      <c r="H549" s="358"/>
      <c r="I549" s="358"/>
      <c r="J549" s="358"/>
      <c r="K549" s="358"/>
      <c r="L549" s="358"/>
      <c r="M549" s="358"/>
      <c r="N549" s="358"/>
      <c r="O549" s="358"/>
      <c r="P549" s="358"/>
      <c r="Q549" s="358"/>
      <c r="R549" s="358"/>
      <c r="S549" s="358"/>
      <c r="T549" s="358"/>
      <c r="U549" s="358"/>
      <c r="V549" s="358"/>
      <c r="W549" s="358"/>
      <c r="X549" s="358"/>
      <c r="Y549" s="358"/>
      <c r="Z549" s="358"/>
    </row>
    <row r="550" spans="1:26" ht="15.75" customHeight="1" thickBot="1">
      <c r="A550" s="374"/>
      <c r="B550" s="374"/>
      <c r="C550" s="374"/>
      <c r="D550" s="374"/>
      <c r="E550" s="374"/>
      <c r="F550" s="374"/>
      <c r="G550" s="358"/>
      <c r="H550" s="358"/>
      <c r="I550" s="358"/>
      <c r="J550" s="358"/>
      <c r="K550" s="358"/>
      <c r="L550" s="358"/>
      <c r="M550" s="358"/>
      <c r="N550" s="358"/>
      <c r="O550" s="358"/>
      <c r="P550" s="358"/>
      <c r="Q550" s="358"/>
      <c r="R550" s="358"/>
      <c r="S550" s="358"/>
      <c r="T550" s="358"/>
      <c r="U550" s="358"/>
      <c r="V550" s="358"/>
      <c r="W550" s="358"/>
      <c r="X550" s="358"/>
      <c r="Y550" s="358"/>
      <c r="Z550" s="358"/>
    </row>
    <row r="551" spans="1:26" ht="15.75" customHeight="1" thickBot="1">
      <c r="A551" s="374"/>
      <c r="B551" s="374"/>
      <c r="C551" s="374"/>
      <c r="D551" s="374"/>
      <c r="E551" s="374"/>
      <c r="F551" s="374"/>
      <c r="G551" s="358"/>
      <c r="H551" s="358"/>
      <c r="I551" s="358"/>
      <c r="J551" s="358"/>
      <c r="K551" s="358"/>
      <c r="L551" s="358"/>
      <c r="M551" s="358"/>
      <c r="N551" s="358"/>
      <c r="O551" s="358"/>
      <c r="P551" s="358"/>
      <c r="Q551" s="358"/>
      <c r="R551" s="358"/>
      <c r="S551" s="358"/>
      <c r="T551" s="358"/>
      <c r="U551" s="358"/>
      <c r="V551" s="358"/>
      <c r="W551" s="358"/>
      <c r="X551" s="358"/>
      <c r="Y551" s="358"/>
      <c r="Z551" s="358"/>
    </row>
    <row r="552" spans="1:26" ht="15.75" customHeight="1" thickBot="1">
      <c r="A552" s="374"/>
      <c r="B552" s="374"/>
      <c r="C552" s="374"/>
      <c r="D552" s="374"/>
      <c r="E552" s="374"/>
      <c r="F552" s="374"/>
      <c r="G552" s="358"/>
      <c r="H552" s="358"/>
      <c r="I552" s="358"/>
      <c r="J552" s="358"/>
      <c r="K552" s="358"/>
      <c r="L552" s="358"/>
      <c r="M552" s="358"/>
      <c r="N552" s="358"/>
      <c r="O552" s="358"/>
      <c r="P552" s="358"/>
      <c r="Q552" s="358"/>
      <c r="R552" s="358"/>
      <c r="S552" s="358"/>
      <c r="T552" s="358"/>
      <c r="U552" s="358"/>
      <c r="V552" s="358"/>
      <c r="W552" s="358"/>
      <c r="X552" s="358"/>
      <c r="Y552" s="358"/>
      <c r="Z552" s="358"/>
    </row>
    <row r="553" spans="1:26" ht="15.75" customHeight="1" thickBot="1">
      <c r="A553" s="374"/>
      <c r="B553" s="374"/>
      <c r="C553" s="374"/>
      <c r="D553" s="374"/>
      <c r="E553" s="374"/>
      <c r="F553" s="374"/>
      <c r="G553" s="358"/>
      <c r="H553" s="358"/>
      <c r="I553" s="358"/>
      <c r="J553" s="358"/>
      <c r="K553" s="358"/>
      <c r="L553" s="358"/>
      <c r="M553" s="358"/>
      <c r="N553" s="358"/>
      <c r="O553" s="358"/>
      <c r="P553" s="358"/>
      <c r="Q553" s="358"/>
      <c r="R553" s="358"/>
      <c r="S553" s="358"/>
      <c r="T553" s="358"/>
      <c r="U553" s="358"/>
      <c r="V553" s="358"/>
      <c r="W553" s="358"/>
      <c r="X553" s="358"/>
      <c r="Y553" s="358"/>
      <c r="Z553" s="358"/>
    </row>
    <row r="554" spans="1:26" ht="15.75" customHeight="1" thickBot="1">
      <c r="A554" s="374"/>
      <c r="B554" s="374"/>
      <c r="C554" s="374"/>
      <c r="D554" s="374"/>
      <c r="E554" s="374"/>
      <c r="F554" s="374"/>
      <c r="G554" s="358"/>
      <c r="H554" s="358"/>
      <c r="I554" s="358"/>
      <c r="J554" s="358"/>
      <c r="K554" s="358"/>
      <c r="L554" s="358"/>
      <c r="M554" s="358"/>
      <c r="N554" s="358"/>
      <c r="O554" s="358"/>
      <c r="P554" s="358"/>
      <c r="Q554" s="358"/>
      <c r="R554" s="358"/>
      <c r="S554" s="358"/>
      <c r="T554" s="358"/>
      <c r="U554" s="358"/>
      <c r="V554" s="358"/>
      <c r="W554" s="358"/>
      <c r="X554" s="358"/>
      <c r="Y554" s="358"/>
      <c r="Z554" s="358"/>
    </row>
    <row r="555" spans="1:26" ht="15.75" customHeight="1" thickBot="1">
      <c r="A555" s="374"/>
      <c r="B555" s="374"/>
      <c r="C555" s="374"/>
      <c r="D555" s="374"/>
      <c r="E555" s="374"/>
      <c r="F555" s="374"/>
      <c r="G555" s="358"/>
      <c r="H555" s="358"/>
      <c r="I555" s="358"/>
      <c r="J555" s="358"/>
      <c r="K555" s="358"/>
      <c r="L555" s="358"/>
      <c r="M555" s="358"/>
      <c r="N555" s="358"/>
      <c r="O555" s="358"/>
      <c r="P555" s="358"/>
      <c r="Q555" s="358"/>
      <c r="R555" s="358"/>
      <c r="S555" s="358"/>
      <c r="T555" s="358"/>
      <c r="U555" s="358"/>
      <c r="V555" s="358"/>
      <c r="W555" s="358"/>
      <c r="X555" s="358"/>
      <c r="Y555" s="358"/>
      <c r="Z555" s="358"/>
    </row>
    <row r="556" spans="1:26" ht="15.75" customHeight="1" thickBot="1">
      <c r="A556" s="374"/>
      <c r="B556" s="374"/>
      <c r="C556" s="374"/>
      <c r="D556" s="374"/>
      <c r="E556" s="374"/>
      <c r="F556" s="374"/>
      <c r="G556" s="358"/>
      <c r="H556" s="358"/>
      <c r="I556" s="358"/>
      <c r="J556" s="358"/>
      <c r="K556" s="358"/>
      <c r="L556" s="358"/>
      <c r="M556" s="358"/>
      <c r="N556" s="358"/>
      <c r="O556" s="358"/>
      <c r="P556" s="358"/>
      <c r="Q556" s="358"/>
      <c r="R556" s="358"/>
      <c r="S556" s="358"/>
      <c r="T556" s="358"/>
      <c r="U556" s="358"/>
      <c r="V556" s="358"/>
      <c r="W556" s="358"/>
      <c r="X556" s="358"/>
      <c r="Y556" s="358"/>
      <c r="Z556" s="358"/>
    </row>
    <row r="557" spans="1:26" ht="15.75" customHeight="1" thickBot="1">
      <c r="A557" s="374"/>
      <c r="B557" s="374"/>
      <c r="C557" s="374"/>
      <c r="D557" s="374"/>
      <c r="E557" s="374"/>
      <c r="F557" s="374"/>
      <c r="G557" s="358"/>
      <c r="H557" s="358"/>
      <c r="I557" s="358"/>
      <c r="J557" s="358"/>
      <c r="K557" s="358"/>
      <c r="L557" s="358"/>
      <c r="M557" s="358"/>
      <c r="N557" s="358"/>
      <c r="O557" s="358"/>
      <c r="P557" s="358"/>
      <c r="Q557" s="358"/>
      <c r="R557" s="358"/>
      <c r="S557" s="358"/>
      <c r="T557" s="358"/>
      <c r="U557" s="358"/>
      <c r="V557" s="358"/>
      <c r="W557" s="358"/>
      <c r="X557" s="358"/>
      <c r="Y557" s="358"/>
      <c r="Z557" s="358"/>
    </row>
    <row r="558" spans="1:26" ht="15.75" customHeight="1" thickBot="1">
      <c r="A558" s="374"/>
      <c r="B558" s="374"/>
      <c r="C558" s="374"/>
      <c r="D558" s="374"/>
      <c r="E558" s="374"/>
      <c r="F558" s="374"/>
      <c r="G558" s="358"/>
      <c r="H558" s="358"/>
      <c r="I558" s="358"/>
      <c r="J558" s="358"/>
      <c r="K558" s="358"/>
      <c r="L558" s="358"/>
      <c r="M558" s="358"/>
      <c r="N558" s="358"/>
      <c r="O558" s="358"/>
      <c r="P558" s="358"/>
      <c r="Q558" s="358"/>
      <c r="R558" s="358"/>
      <c r="S558" s="358"/>
      <c r="T558" s="358"/>
      <c r="U558" s="358"/>
      <c r="V558" s="358"/>
      <c r="W558" s="358"/>
      <c r="X558" s="358"/>
      <c r="Y558" s="358"/>
      <c r="Z558" s="358"/>
    </row>
    <row r="559" spans="1:26" ht="15.75" customHeight="1" thickBot="1">
      <c r="A559" s="374"/>
      <c r="B559" s="374"/>
      <c r="C559" s="374"/>
      <c r="D559" s="374"/>
      <c r="E559" s="374"/>
      <c r="F559" s="374"/>
      <c r="G559" s="358"/>
      <c r="H559" s="358"/>
      <c r="I559" s="358"/>
      <c r="J559" s="358"/>
      <c r="K559" s="358"/>
      <c r="L559" s="358"/>
      <c r="M559" s="358"/>
      <c r="N559" s="358"/>
      <c r="O559" s="358"/>
      <c r="P559" s="358"/>
      <c r="Q559" s="358"/>
      <c r="R559" s="358"/>
      <c r="S559" s="358"/>
      <c r="T559" s="358"/>
      <c r="U559" s="358"/>
      <c r="V559" s="358"/>
      <c r="W559" s="358"/>
      <c r="X559" s="358"/>
      <c r="Y559" s="358"/>
      <c r="Z559" s="358"/>
    </row>
    <row r="560" spans="1:26" ht="15.75" customHeight="1" thickBot="1">
      <c r="A560" s="374"/>
      <c r="B560" s="374"/>
      <c r="C560" s="374"/>
      <c r="D560" s="374"/>
      <c r="E560" s="374"/>
      <c r="F560" s="374"/>
      <c r="G560" s="358"/>
      <c r="H560" s="358"/>
      <c r="I560" s="358"/>
      <c r="J560" s="358"/>
      <c r="K560" s="358"/>
      <c r="L560" s="358"/>
      <c r="M560" s="358"/>
      <c r="N560" s="358"/>
      <c r="O560" s="358"/>
      <c r="P560" s="358"/>
      <c r="Q560" s="358"/>
      <c r="R560" s="358"/>
      <c r="S560" s="358"/>
      <c r="T560" s="358"/>
      <c r="U560" s="358"/>
      <c r="V560" s="358"/>
      <c r="W560" s="358"/>
      <c r="X560" s="358"/>
      <c r="Y560" s="358"/>
      <c r="Z560" s="358"/>
    </row>
    <row r="561" spans="1:26" ht="15.75" customHeight="1" thickBot="1">
      <c r="A561" s="374"/>
      <c r="B561" s="374"/>
      <c r="C561" s="374"/>
      <c r="D561" s="374"/>
      <c r="E561" s="374"/>
      <c r="F561" s="374"/>
      <c r="G561" s="358"/>
      <c r="H561" s="358"/>
      <c r="I561" s="358"/>
      <c r="J561" s="358"/>
      <c r="K561" s="358"/>
      <c r="L561" s="358"/>
      <c r="M561" s="358"/>
      <c r="N561" s="358"/>
      <c r="O561" s="358"/>
      <c r="P561" s="358"/>
      <c r="Q561" s="358"/>
      <c r="R561" s="358"/>
      <c r="S561" s="358"/>
      <c r="T561" s="358"/>
      <c r="U561" s="358"/>
      <c r="V561" s="358"/>
      <c r="W561" s="358"/>
      <c r="X561" s="358"/>
      <c r="Y561" s="358"/>
      <c r="Z561" s="358"/>
    </row>
    <row r="562" spans="1:26" ht="15.75" customHeight="1" thickBot="1">
      <c r="A562" s="374"/>
      <c r="B562" s="374"/>
      <c r="C562" s="374"/>
      <c r="D562" s="374"/>
      <c r="E562" s="374"/>
      <c r="F562" s="374"/>
      <c r="G562" s="358"/>
      <c r="H562" s="358"/>
      <c r="I562" s="358"/>
      <c r="J562" s="358"/>
      <c r="K562" s="358"/>
      <c r="L562" s="358"/>
      <c r="M562" s="358"/>
      <c r="N562" s="358"/>
      <c r="O562" s="358"/>
      <c r="P562" s="358"/>
      <c r="Q562" s="358"/>
      <c r="R562" s="358"/>
      <c r="S562" s="358"/>
      <c r="T562" s="358"/>
      <c r="U562" s="358"/>
      <c r="V562" s="358"/>
      <c r="W562" s="358"/>
      <c r="X562" s="358"/>
      <c r="Y562" s="358"/>
      <c r="Z562" s="358"/>
    </row>
    <row r="563" spans="1:26" ht="15.75" customHeight="1" thickBot="1">
      <c r="A563" s="374"/>
      <c r="B563" s="374"/>
      <c r="C563" s="374"/>
      <c r="D563" s="374"/>
      <c r="E563" s="374"/>
      <c r="F563" s="374"/>
      <c r="G563" s="358"/>
      <c r="H563" s="358"/>
      <c r="I563" s="358"/>
      <c r="J563" s="358"/>
      <c r="K563" s="358"/>
      <c r="L563" s="358"/>
      <c r="M563" s="358"/>
      <c r="N563" s="358"/>
      <c r="O563" s="358"/>
      <c r="P563" s="358"/>
      <c r="Q563" s="358"/>
      <c r="R563" s="358"/>
      <c r="S563" s="358"/>
      <c r="T563" s="358"/>
      <c r="U563" s="358"/>
      <c r="V563" s="358"/>
      <c r="W563" s="358"/>
      <c r="X563" s="358"/>
      <c r="Y563" s="358"/>
      <c r="Z563" s="358"/>
    </row>
    <row r="564" spans="1:26" ht="15.75" customHeight="1" thickBot="1">
      <c r="A564" s="374"/>
      <c r="B564" s="374"/>
      <c r="C564" s="374"/>
      <c r="D564" s="374"/>
      <c r="E564" s="374"/>
      <c r="F564" s="374"/>
      <c r="G564" s="358"/>
      <c r="H564" s="358"/>
      <c r="I564" s="358"/>
      <c r="J564" s="358"/>
      <c r="K564" s="358"/>
      <c r="L564" s="358"/>
      <c r="M564" s="358"/>
      <c r="N564" s="358"/>
      <c r="O564" s="358"/>
      <c r="P564" s="358"/>
      <c r="Q564" s="358"/>
      <c r="R564" s="358"/>
      <c r="S564" s="358"/>
      <c r="T564" s="358"/>
      <c r="U564" s="358"/>
      <c r="V564" s="358"/>
      <c r="W564" s="358"/>
      <c r="X564" s="358"/>
      <c r="Y564" s="358"/>
      <c r="Z564" s="358"/>
    </row>
    <row r="565" spans="1:26" ht="15.75" customHeight="1" thickBot="1">
      <c r="A565" s="374"/>
      <c r="B565" s="374"/>
      <c r="C565" s="374"/>
      <c r="D565" s="374"/>
      <c r="E565" s="374"/>
      <c r="F565" s="374"/>
      <c r="G565" s="358"/>
      <c r="H565" s="358"/>
      <c r="I565" s="358"/>
      <c r="J565" s="358"/>
      <c r="K565" s="358"/>
      <c r="L565" s="358"/>
      <c r="M565" s="358"/>
      <c r="N565" s="358"/>
      <c r="O565" s="358"/>
      <c r="P565" s="358"/>
      <c r="Q565" s="358"/>
      <c r="R565" s="358"/>
      <c r="S565" s="358"/>
      <c r="T565" s="358"/>
      <c r="U565" s="358"/>
      <c r="V565" s="358"/>
      <c r="W565" s="358"/>
      <c r="X565" s="358"/>
      <c r="Y565" s="358"/>
      <c r="Z565" s="358"/>
    </row>
    <row r="566" spans="1:26" ht="15.75" customHeight="1" thickBot="1">
      <c r="A566" s="374"/>
      <c r="B566" s="374"/>
      <c r="C566" s="374"/>
      <c r="D566" s="374"/>
      <c r="E566" s="374"/>
      <c r="F566" s="374"/>
      <c r="G566" s="358"/>
      <c r="H566" s="358"/>
      <c r="I566" s="358"/>
      <c r="J566" s="358"/>
      <c r="K566" s="358"/>
      <c r="L566" s="358"/>
      <c r="M566" s="358"/>
      <c r="N566" s="358"/>
      <c r="O566" s="358"/>
      <c r="P566" s="358"/>
      <c r="Q566" s="358"/>
      <c r="R566" s="358"/>
      <c r="S566" s="358"/>
      <c r="T566" s="358"/>
      <c r="U566" s="358"/>
      <c r="V566" s="358"/>
      <c r="W566" s="358"/>
      <c r="X566" s="358"/>
      <c r="Y566" s="358"/>
      <c r="Z566" s="358"/>
    </row>
    <row r="567" spans="1:26" ht="15.75" customHeight="1" thickBot="1">
      <c r="A567" s="374"/>
      <c r="B567" s="374"/>
      <c r="C567" s="374"/>
      <c r="D567" s="374"/>
      <c r="E567" s="374"/>
      <c r="F567" s="374"/>
      <c r="G567" s="358"/>
      <c r="H567" s="358"/>
      <c r="I567" s="358"/>
      <c r="J567" s="358"/>
      <c r="K567" s="358"/>
      <c r="L567" s="358"/>
      <c r="M567" s="358"/>
      <c r="N567" s="358"/>
      <c r="O567" s="358"/>
      <c r="P567" s="358"/>
      <c r="Q567" s="358"/>
      <c r="R567" s="358"/>
      <c r="S567" s="358"/>
      <c r="T567" s="358"/>
      <c r="U567" s="358"/>
      <c r="V567" s="358"/>
      <c r="W567" s="358"/>
      <c r="X567" s="358"/>
      <c r="Y567" s="358"/>
      <c r="Z567" s="358"/>
    </row>
    <row r="568" spans="1:26" ht="15.75" customHeight="1" thickBot="1">
      <c r="A568" s="374"/>
      <c r="B568" s="374"/>
      <c r="C568" s="374"/>
      <c r="D568" s="374"/>
      <c r="E568" s="374"/>
      <c r="F568" s="374"/>
      <c r="G568" s="358"/>
      <c r="H568" s="358"/>
      <c r="I568" s="358"/>
      <c r="J568" s="358"/>
      <c r="K568" s="358"/>
      <c r="L568" s="358"/>
      <c r="M568" s="358"/>
      <c r="N568" s="358"/>
      <c r="O568" s="358"/>
      <c r="P568" s="358"/>
      <c r="Q568" s="358"/>
      <c r="R568" s="358"/>
      <c r="S568" s="358"/>
      <c r="T568" s="358"/>
      <c r="U568" s="358"/>
      <c r="V568" s="358"/>
      <c r="W568" s="358"/>
      <c r="X568" s="358"/>
      <c r="Y568" s="358"/>
      <c r="Z568" s="358"/>
    </row>
    <row r="569" spans="1:26" ht="15.75" customHeight="1" thickBot="1">
      <c r="A569" s="374"/>
      <c r="B569" s="374"/>
      <c r="C569" s="374"/>
      <c r="D569" s="374"/>
      <c r="E569" s="374"/>
      <c r="F569" s="374"/>
      <c r="G569" s="358"/>
      <c r="H569" s="358"/>
      <c r="I569" s="358"/>
      <c r="J569" s="358"/>
      <c r="K569" s="358"/>
      <c r="L569" s="358"/>
      <c r="M569" s="358"/>
      <c r="N569" s="358"/>
      <c r="O569" s="358"/>
      <c r="P569" s="358"/>
      <c r="Q569" s="358"/>
      <c r="R569" s="358"/>
      <c r="S569" s="358"/>
      <c r="T569" s="358"/>
      <c r="U569" s="358"/>
      <c r="V569" s="358"/>
      <c r="W569" s="358"/>
      <c r="X569" s="358"/>
      <c r="Y569" s="358"/>
      <c r="Z569" s="358"/>
    </row>
    <row r="570" spans="1:26" ht="15.75" customHeight="1" thickBot="1">
      <c r="A570" s="374"/>
      <c r="B570" s="374"/>
      <c r="C570" s="374"/>
      <c r="D570" s="374"/>
      <c r="E570" s="374"/>
      <c r="F570" s="374"/>
      <c r="G570" s="358"/>
      <c r="H570" s="358"/>
      <c r="I570" s="358"/>
      <c r="J570" s="358"/>
      <c r="K570" s="358"/>
      <c r="L570" s="358"/>
      <c r="M570" s="358"/>
      <c r="N570" s="358"/>
      <c r="O570" s="358"/>
      <c r="P570" s="358"/>
      <c r="Q570" s="358"/>
      <c r="R570" s="358"/>
      <c r="S570" s="358"/>
      <c r="T570" s="358"/>
      <c r="U570" s="358"/>
      <c r="V570" s="358"/>
      <c r="W570" s="358"/>
      <c r="X570" s="358"/>
      <c r="Y570" s="358"/>
      <c r="Z570" s="358"/>
    </row>
    <row r="571" spans="1:26" ht="15.75" customHeight="1" thickBot="1">
      <c r="A571" s="374"/>
      <c r="B571" s="374"/>
      <c r="C571" s="374"/>
      <c r="D571" s="374"/>
      <c r="E571" s="374"/>
      <c r="F571" s="374"/>
      <c r="G571" s="358"/>
      <c r="H571" s="358"/>
      <c r="I571" s="358"/>
      <c r="J571" s="358"/>
      <c r="K571" s="358"/>
      <c r="L571" s="358"/>
      <c r="M571" s="358"/>
      <c r="N571" s="358"/>
      <c r="O571" s="358"/>
      <c r="P571" s="358"/>
      <c r="Q571" s="358"/>
      <c r="R571" s="358"/>
      <c r="S571" s="358"/>
      <c r="T571" s="358"/>
      <c r="U571" s="358"/>
      <c r="V571" s="358"/>
      <c r="W571" s="358"/>
      <c r="X571" s="358"/>
      <c r="Y571" s="358"/>
      <c r="Z571" s="358"/>
    </row>
    <row r="572" spans="1:26" ht="15.75" customHeight="1" thickBot="1">
      <c r="A572" s="374"/>
      <c r="B572" s="374"/>
      <c r="C572" s="374"/>
      <c r="D572" s="374"/>
      <c r="E572" s="374"/>
      <c r="F572" s="374"/>
      <c r="G572" s="358"/>
      <c r="H572" s="358"/>
      <c r="I572" s="358"/>
      <c r="J572" s="358"/>
      <c r="K572" s="358"/>
      <c r="L572" s="358"/>
      <c r="M572" s="358"/>
      <c r="N572" s="358"/>
      <c r="O572" s="358"/>
      <c r="P572" s="358"/>
      <c r="Q572" s="358"/>
      <c r="R572" s="358"/>
      <c r="S572" s="358"/>
      <c r="T572" s="358"/>
      <c r="U572" s="358"/>
      <c r="V572" s="358"/>
      <c r="W572" s="358"/>
      <c r="X572" s="358"/>
      <c r="Y572" s="358"/>
      <c r="Z572" s="358"/>
    </row>
    <row r="573" spans="1:26" ht="15.75" customHeight="1" thickBot="1">
      <c r="A573" s="374"/>
      <c r="B573" s="374"/>
      <c r="C573" s="374"/>
      <c r="D573" s="374"/>
      <c r="E573" s="374"/>
      <c r="F573" s="374"/>
      <c r="G573" s="358"/>
      <c r="H573" s="358"/>
      <c r="I573" s="358"/>
      <c r="J573" s="358"/>
      <c r="K573" s="358"/>
      <c r="L573" s="358"/>
      <c r="M573" s="358"/>
      <c r="N573" s="358"/>
      <c r="O573" s="358"/>
      <c r="P573" s="358"/>
      <c r="Q573" s="358"/>
      <c r="R573" s="358"/>
      <c r="S573" s="358"/>
      <c r="T573" s="358"/>
      <c r="U573" s="358"/>
      <c r="V573" s="358"/>
      <c r="W573" s="358"/>
      <c r="X573" s="358"/>
      <c r="Y573" s="358"/>
      <c r="Z573" s="358"/>
    </row>
    <row r="574" spans="1:26" ht="15.75" customHeight="1" thickBot="1">
      <c r="A574" s="374"/>
      <c r="B574" s="374"/>
      <c r="C574" s="374"/>
      <c r="D574" s="374"/>
      <c r="E574" s="374"/>
      <c r="F574" s="374"/>
      <c r="G574" s="358"/>
      <c r="H574" s="358"/>
      <c r="I574" s="358"/>
      <c r="J574" s="358"/>
      <c r="K574" s="358"/>
      <c r="L574" s="358"/>
      <c r="M574" s="358"/>
      <c r="N574" s="358"/>
      <c r="O574" s="358"/>
      <c r="P574" s="358"/>
      <c r="Q574" s="358"/>
      <c r="R574" s="358"/>
      <c r="S574" s="358"/>
      <c r="T574" s="358"/>
      <c r="U574" s="358"/>
      <c r="V574" s="358"/>
      <c r="W574" s="358"/>
      <c r="X574" s="358"/>
      <c r="Y574" s="358"/>
      <c r="Z574" s="358"/>
    </row>
    <row r="575" spans="1:26" ht="15.75" customHeight="1" thickBot="1">
      <c r="A575" s="374"/>
      <c r="B575" s="374"/>
      <c r="C575" s="374"/>
      <c r="D575" s="374"/>
      <c r="E575" s="374"/>
      <c r="F575" s="374"/>
      <c r="G575" s="358"/>
      <c r="H575" s="358"/>
      <c r="I575" s="358"/>
      <c r="J575" s="358"/>
      <c r="K575" s="358"/>
      <c r="L575" s="358"/>
      <c r="M575" s="358"/>
      <c r="N575" s="358"/>
      <c r="O575" s="358"/>
      <c r="P575" s="358"/>
      <c r="Q575" s="358"/>
      <c r="R575" s="358"/>
      <c r="S575" s="358"/>
      <c r="T575" s="358"/>
      <c r="U575" s="358"/>
      <c r="V575" s="358"/>
      <c r="W575" s="358"/>
      <c r="X575" s="358"/>
      <c r="Y575" s="358"/>
      <c r="Z575" s="358"/>
    </row>
    <row r="576" spans="1:26" ht="15.75" customHeight="1" thickBot="1">
      <c r="A576" s="374"/>
      <c r="B576" s="374"/>
      <c r="C576" s="374"/>
      <c r="D576" s="374"/>
      <c r="E576" s="374"/>
      <c r="F576" s="374"/>
      <c r="G576" s="358"/>
      <c r="H576" s="358"/>
      <c r="I576" s="358"/>
      <c r="J576" s="358"/>
      <c r="K576" s="358"/>
      <c r="L576" s="358"/>
      <c r="M576" s="358"/>
      <c r="N576" s="358"/>
      <c r="O576" s="358"/>
      <c r="P576" s="358"/>
      <c r="Q576" s="358"/>
      <c r="R576" s="358"/>
      <c r="S576" s="358"/>
      <c r="T576" s="358"/>
      <c r="U576" s="358"/>
      <c r="V576" s="358"/>
      <c r="W576" s="358"/>
      <c r="X576" s="358"/>
      <c r="Y576" s="358"/>
      <c r="Z576" s="358"/>
    </row>
    <row r="577" spans="1:26" ht="15.75" customHeight="1" thickBot="1">
      <c r="A577" s="374"/>
      <c r="B577" s="374"/>
      <c r="C577" s="374"/>
      <c r="D577" s="374"/>
      <c r="E577" s="374"/>
      <c r="F577" s="374"/>
      <c r="G577" s="358"/>
      <c r="H577" s="358"/>
      <c r="I577" s="358"/>
      <c r="J577" s="358"/>
      <c r="K577" s="358"/>
      <c r="L577" s="358"/>
      <c r="M577" s="358"/>
      <c r="N577" s="358"/>
      <c r="O577" s="358"/>
      <c r="P577" s="358"/>
      <c r="Q577" s="358"/>
      <c r="R577" s="358"/>
      <c r="S577" s="358"/>
      <c r="T577" s="358"/>
      <c r="U577" s="358"/>
      <c r="V577" s="358"/>
      <c r="W577" s="358"/>
      <c r="X577" s="358"/>
      <c r="Y577" s="358"/>
      <c r="Z577" s="358"/>
    </row>
    <row r="578" spans="1:26" ht="15.75" customHeight="1" thickBot="1">
      <c r="A578" s="374"/>
      <c r="B578" s="374"/>
      <c r="C578" s="374"/>
      <c r="D578" s="374"/>
      <c r="E578" s="374"/>
      <c r="F578" s="374"/>
      <c r="G578" s="358"/>
      <c r="H578" s="358"/>
      <c r="I578" s="358"/>
      <c r="J578" s="358"/>
      <c r="K578" s="358"/>
      <c r="L578" s="358"/>
      <c r="M578" s="358"/>
      <c r="N578" s="358"/>
      <c r="O578" s="358"/>
      <c r="P578" s="358"/>
      <c r="Q578" s="358"/>
      <c r="R578" s="358"/>
      <c r="S578" s="358"/>
      <c r="T578" s="358"/>
      <c r="U578" s="358"/>
      <c r="V578" s="358"/>
      <c r="W578" s="358"/>
      <c r="X578" s="358"/>
      <c r="Y578" s="358"/>
      <c r="Z578" s="358"/>
    </row>
    <row r="579" spans="1:26" ht="15.75" customHeight="1" thickBot="1">
      <c r="A579" s="374"/>
      <c r="B579" s="374"/>
      <c r="C579" s="374"/>
      <c r="D579" s="374"/>
      <c r="E579" s="374"/>
      <c r="F579" s="374"/>
      <c r="G579" s="358"/>
      <c r="H579" s="358"/>
      <c r="I579" s="358"/>
      <c r="J579" s="358"/>
      <c r="K579" s="358"/>
      <c r="L579" s="358"/>
      <c r="M579" s="358"/>
      <c r="N579" s="358"/>
      <c r="O579" s="358"/>
      <c r="P579" s="358"/>
      <c r="Q579" s="358"/>
      <c r="R579" s="358"/>
      <c r="S579" s="358"/>
      <c r="T579" s="358"/>
      <c r="U579" s="358"/>
      <c r="V579" s="358"/>
      <c r="W579" s="358"/>
      <c r="X579" s="358"/>
      <c r="Y579" s="358"/>
      <c r="Z579" s="358"/>
    </row>
    <row r="580" spans="1:26" ht="15.75" customHeight="1" thickBot="1">
      <c r="A580" s="374"/>
      <c r="B580" s="374"/>
      <c r="C580" s="374"/>
      <c r="D580" s="374"/>
      <c r="E580" s="374"/>
      <c r="F580" s="374"/>
      <c r="G580" s="358"/>
      <c r="H580" s="358"/>
      <c r="I580" s="358"/>
      <c r="J580" s="358"/>
      <c r="K580" s="358"/>
      <c r="L580" s="358"/>
      <c r="M580" s="358"/>
      <c r="N580" s="358"/>
      <c r="O580" s="358"/>
      <c r="P580" s="358"/>
      <c r="Q580" s="358"/>
      <c r="R580" s="358"/>
      <c r="S580" s="358"/>
      <c r="T580" s="358"/>
      <c r="U580" s="358"/>
      <c r="V580" s="358"/>
      <c r="W580" s="358"/>
      <c r="X580" s="358"/>
      <c r="Y580" s="358"/>
      <c r="Z580" s="358"/>
    </row>
    <row r="581" spans="1:26" ht="15.75" customHeight="1" thickBot="1">
      <c r="A581" s="374"/>
      <c r="B581" s="374"/>
      <c r="C581" s="374"/>
      <c r="D581" s="374"/>
      <c r="E581" s="374"/>
      <c r="F581" s="374"/>
      <c r="G581" s="358"/>
      <c r="H581" s="358"/>
      <c r="I581" s="358"/>
      <c r="J581" s="358"/>
      <c r="K581" s="358"/>
      <c r="L581" s="358"/>
      <c r="M581" s="358"/>
      <c r="N581" s="358"/>
      <c r="O581" s="358"/>
      <c r="P581" s="358"/>
      <c r="Q581" s="358"/>
      <c r="R581" s="358"/>
      <c r="S581" s="358"/>
      <c r="T581" s="358"/>
      <c r="U581" s="358"/>
      <c r="V581" s="358"/>
      <c r="W581" s="358"/>
      <c r="X581" s="358"/>
      <c r="Y581" s="358"/>
      <c r="Z581" s="358"/>
    </row>
    <row r="582" spans="1:26" ht="15.75" customHeight="1" thickBot="1">
      <c r="A582" s="374"/>
      <c r="B582" s="374"/>
      <c r="C582" s="374"/>
      <c r="D582" s="374"/>
      <c r="E582" s="374"/>
      <c r="F582" s="374"/>
      <c r="G582" s="358"/>
      <c r="H582" s="358"/>
      <c r="I582" s="358"/>
      <c r="J582" s="358"/>
      <c r="K582" s="358"/>
      <c r="L582" s="358"/>
      <c r="M582" s="358"/>
      <c r="N582" s="358"/>
      <c r="O582" s="358"/>
      <c r="P582" s="358"/>
      <c r="Q582" s="358"/>
      <c r="R582" s="358"/>
      <c r="S582" s="358"/>
      <c r="T582" s="358"/>
      <c r="U582" s="358"/>
      <c r="V582" s="358"/>
      <c r="W582" s="358"/>
      <c r="X582" s="358"/>
      <c r="Y582" s="358"/>
      <c r="Z582" s="358"/>
    </row>
    <row r="583" spans="1:26" ht="15.75" customHeight="1" thickBot="1">
      <c r="A583" s="374"/>
      <c r="B583" s="374"/>
      <c r="C583" s="374"/>
      <c r="D583" s="374"/>
      <c r="E583" s="374"/>
      <c r="F583" s="374"/>
      <c r="G583" s="358"/>
      <c r="H583" s="358"/>
      <c r="I583" s="358"/>
      <c r="J583" s="358"/>
      <c r="K583" s="358"/>
      <c r="L583" s="358"/>
      <c r="M583" s="358"/>
      <c r="N583" s="358"/>
      <c r="O583" s="358"/>
      <c r="P583" s="358"/>
      <c r="Q583" s="358"/>
      <c r="R583" s="358"/>
      <c r="S583" s="358"/>
      <c r="T583" s="358"/>
      <c r="U583" s="358"/>
      <c r="V583" s="358"/>
      <c r="W583" s="358"/>
      <c r="X583" s="358"/>
      <c r="Y583" s="358"/>
      <c r="Z583" s="358"/>
    </row>
    <row r="584" spans="1:26" ht="15.75" customHeight="1" thickBot="1">
      <c r="A584" s="374"/>
      <c r="B584" s="374"/>
      <c r="C584" s="374"/>
      <c r="D584" s="374"/>
      <c r="E584" s="374"/>
      <c r="F584" s="374"/>
      <c r="G584" s="358"/>
      <c r="H584" s="358"/>
      <c r="I584" s="358"/>
      <c r="J584" s="358"/>
      <c r="K584" s="358"/>
      <c r="L584" s="358"/>
      <c r="M584" s="358"/>
      <c r="N584" s="358"/>
      <c r="O584" s="358"/>
      <c r="P584" s="358"/>
      <c r="Q584" s="358"/>
      <c r="R584" s="358"/>
      <c r="S584" s="358"/>
      <c r="T584" s="358"/>
      <c r="U584" s="358"/>
      <c r="V584" s="358"/>
      <c r="W584" s="358"/>
      <c r="X584" s="358"/>
      <c r="Y584" s="358"/>
      <c r="Z584" s="358"/>
    </row>
    <row r="585" spans="1:26" ht="15.75" customHeight="1" thickBot="1">
      <c r="A585" s="374"/>
      <c r="B585" s="374"/>
      <c r="C585" s="374"/>
      <c r="D585" s="374"/>
      <c r="E585" s="374"/>
      <c r="F585" s="374"/>
      <c r="G585" s="358"/>
      <c r="H585" s="358"/>
      <c r="I585" s="358"/>
      <c r="J585" s="358"/>
      <c r="K585" s="358"/>
      <c r="L585" s="358"/>
      <c r="M585" s="358"/>
      <c r="N585" s="358"/>
      <c r="O585" s="358"/>
      <c r="P585" s="358"/>
      <c r="Q585" s="358"/>
      <c r="R585" s="358"/>
      <c r="S585" s="358"/>
      <c r="T585" s="358"/>
      <c r="U585" s="358"/>
      <c r="V585" s="358"/>
      <c r="W585" s="358"/>
      <c r="X585" s="358"/>
      <c r="Y585" s="358"/>
      <c r="Z585" s="358"/>
    </row>
    <row r="586" spans="1:26" ht="15.75" customHeight="1" thickBot="1">
      <c r="A586" s="374"/>
      <c r="B586" s="374"/>
      <c r="C586" s="374"/>
      <c r="D586" s="374"/>
      <c r="E586" s="374"/>
      <c r="F586" s="374"/>
      <c r="G586" s="358"/>
      <c r="H586" s="358"/>
      <c r="I586" s="358"/>
      <c r="J586" s="358"/>
      <c r="K586" s="358"/>
      <c r="L586" s="358"/>
      <c r="M586" s="358"/>
      <c r="N586" s="358"/>
      <c r="O586" s="358"/>
      <c r="P586" s="358"/>
      <c r="Q586" s="358"/>
      <c r="R586" s="358"/>
      <c r="S586" s="358"/>
      <c r="T586" s="358"/>
      <c r="U586" s="358"/>
      <c r="V586" s="358"/>
      <c r="W586" s="358"/>
      <c r="X586" s="358"/>
      <c r="Y586" s="358"/>
      <c r="Z586" s="358"/>
    </row>
    <row r="587" spans="1:26" ht="15.75" customHeight="1" thickBot="1">
      <c r="A587" s="374"/>
      <c r="B587" s="374"/>
      <c r="C587" s="374"/>
      <c r="D587" s="374"/>
      <c r="E587" s="374"/>
      <c r="F587" s="374"/>
      <c r="G587" s="358"/>
      <c r="H587" s="358"/>
      <c r="I587" s="358"/>
      <c r="J587" s="358"/>
      <c r="K587" s="358"/>
      <c r="L587" s="358"/>
      <c r="M587" s="358"/>
      <c r="N587" s="358"/>
      <c r="O587" s="358"/>
      <c r="P587" s="358"/>
      <c r="Q587" s="358"/>
      <c r="R587" s="358"/>
      <c r="S587" s="358"/>
      <c r="T587" s="358"/>
      <c r="U587" s="358"/>
      <c r="V587" s="358"/>
      <c r="W587" s="358"/>
      <c r="X587" s="358"/>
      <c r="Y587" s="358"/>
      <c r="Z587" s="358"/>
    </row>
    <row r="588" spans="1:26" ht="15.75" customHeight="1" thickBot="1">
      <c r="A588" s="374"/>
      <c r="B588" s="374"/>
      <c r="C588" s="374"/>
      <c r="D588" s="374"/>
      <c r="E588" s="374"/>
      <c r="F588" s="374"/>
      <c r="G588" s="358"/>
      <c r="H588" s="358"/>
      <c r="I588" s="358"/>
      <c r="J588" s="358"/>
      <c r="K588" s="358"/>
      <c r="L588" s="358"/>
      <c r="M588" s="358"/>
      <c r="N588" s="358"/>
      <c r="O588" s="358"/>
      <c r="P588" s="358"/>
      <c r="Q588" s="358"/>
      <c r="R588" s="358"/>
      <c r="S588" s="358"/>
      <c r="T588" s="358"/>
      <c r="U588" s="358"/>
      <c r="V588" s="358"/>
      <c r="W588" s="358"/>
      <c r="X588" s="358"/>
      <c r="Y588" s="358"/>
      <c r="Z588" s="358"/>
    </row>
    <row r="589" spans="1:26" ht="15.75" customHeight="1" thickBot="1">
      <c r="A589" s="374"/>
      <c r="B589" s="374"/>
      <c r="C589" s="374"/>
      <c r="D589" s="374"/>
      <c r="E589" s="374"/>
      <c r="F589" s="374"/>
      <c r="G589" s="358"/>
      <c r="H589" s="358"/>
      <c r="I589" s="358"/>
      <c r="J589" s="358"/>
      <c r="K589" s="358"/>
      <c r="L589" s="358"/>
      <c r="M589" s="358"/>
      <c r="N589" s="358"/>
      <c r="O589" s="358"/>
      <c r="P589" s="358"/>
      <c r="Q589" s="358"/>
      <c r="R589" s="358"/>
      <c r="S589" s="358"/>
      <c r="T589" s="358"/>
      <c r="U589" s="358"/>
      <c r="V589" s="358"/>
      <c r="W589" s="358"/>
      <c r="X589" s="358"/>
      <c r="Y589" s="358"/>
      <c r="Z589" s="358"/>
    </row>
    <row r="590" spans="1:26" ht="15.75" customHeight="1" thickBot="1">
      <c r="A590" s="374"/>
      <c r="B590" s="374"/>
      <c r="C590" s="374"/>
      <c r="D590" s="374"/>
      <c r="E590" s="374"/>
      <c r="F590" s="374"/>
      <c r="G590" s="358"/>
      <c r="H590" s="358"/>
      <c r="I590" s="358"/>
      <c r="J590" s="358"/>
      <c r="K590" s="358"/>
      <c r="L590" s="358"/>
      <c r="M590" s="358"/>
      <c r="N590" s="358"/>
      <c r="O590" s="358"/>
      <c r="P590" s="358"/>
      <c r="Q590" s="358"/>
      <c r="R590" s="358"/>
      <c r="S590" s="358"/>
      <c r="T590" s="358"/>
      <c r="U590" s="358"/>
      <c r="V590" s="358"/>
      <c r="W590" s="358"/>
      <c r="X590" s="358"/>
      <c r="Y590" s="358"/>
      <c r="Z590" s="358"/>
    </row>
    <row r="591" spans="1:26" ht="15.75" customHeight="1" thickBot="1">
      <c r="A591" s="374"/>
      <c r="B591" s="374"/>
      <c r="C591" s="374"/>
      <c r="D591" s="374"/>
      <c r="E591" s="374"/>
      <c r="F591" s="374"/>
      <c r="G591" s="358"/>
      <c r="H591" s="358"/>
      <c r="I591" s="358"/>
      <c r="J591" s="358"/>
      <c r="K591" s="358"/>
      <c r="L591" s="358"/>
      <c r="M591" s="358"/>
      <c r="N591" s="358"/>
      <c r="O591" s="358"/>
      <c r="P591" s="358"/>
      <c r="Q591" s="358"/>
      <c r="R591" s="358"/>
      <c r="S591" s="358"/>
      <c r="T591" s="358"/>
      <c r="U591" s="358"/>
      <c r="V591" s="358"/>
      <c r="W591" s="358"/>
      <c r="X591" s="358"/>
      <c r="Y591" s="358"/>
      <c r="Z591" s="358"/>
    </row>
    <row r="592" spans="1:26" ht="15.75" customHeight="1" thickBot="1">
      <c r="A592" s="374"/>
      <c r="B592" s="374"/>
      <c r="C592" s="374"/>
      <c r="D592" s="374"/>
      <c r="E592" s="374"/>
      <c r="F592" s="374"/>
      <c r="G592" s="358"/>
      <c r="H592" s="358"/>
      <c r="I592" s="358"/>
      <c r="J592" s="358"/>
      <c r="K592" s="358"/>
      <c r="L592" s="358"/>
      <c r="M592" s="358"/>
      <c r="N592" s="358"/>
      <c r="O592" s="358"/>
      <c r="P592" s="358"/>
      <c r="Q592" s="358"/>
      <c r="R592" s="358"/>
      <c r="S592" s="358"/>
      <c r="T592" s="358"/>
      <c r="U592" s="358"/>
      <c r="V592" s="358"/>
      <c r="W592" s="358"/>
      <c r="X592" s="358"/>
      <c r="Y592" s="358"/>
      <c r="Z592" s="358"/>
    </row>
    <row r="593" spans="1:26" ht="15.75" customHeight="1" thickBot="1">
      <c r="A593" s="374"/>
      <c r="B593" s="374"/>
      <c r="C593" s="374"/>
      <c r="D593" s="374"/>
      <c r="E593" s="374"/>
      <c r="F593" s="374"/>
      <c r="G593" s="358"/>
      <c r="H593" s="358"/>
      <c r="I593" s="358"/>
      <c r="J593" s="358"/>
      <c r="K593" s="358"/>
      <c r="L593" s="358"/>
      <c r="M593" s="358"/>
      <c r="N593" s="358"/>
      <c r="O593" s="358"/>
      <c r="P593" s="358"/>
      <c r="Q593" s="358"/>
      <c r="R593" s="358"/>
      <c r="S593" s="358"/>
      <c r="T593" s="358"/>
      <c r="U593" s="358"/>
      <c r="V593" s="358"/>
      <c r="W593" s="358"/>
      <c r="X593" s="358"/>
      <c r="Y593" s="358"/>
      <c r="Z593" s="358"/>
    </row>
    <row r="594" spans="1:26" ht="15.75" customHeight="1" thickBot="1">
      <c r="A594" s="374"/>
      <c r="B594" s="374"/>
      <c r="C594" s="374"/>
      <c r="D594" s="374"/>
      <c r="E594" s="374"/>
      <c r="F594" s="374"/>
      <c r="G594" s="358"/>
      <c r="H594" s="358"/>
      <c r="I594" s="358"/>
      <c r="J594" s="358"/>
      <c r="K594" s="358"/>
      <c r="L594" s="358"/>
      <c r="M594" s="358"/>
      <c r="N594" s="358"/>
      <c r="O594" s="358"/>
      <c r="P594" s="358"/>
      <c r="Q594" s="358"/>
      <c r="R594" s="358"/>
      <c r="S594" s="358"/>
      <c r="T594" s="358"/>
      <c r="U594" s="358"/>
      <c r="V594" s="358"/>
      <c r="W594" s="358"/>
      <c r="X594" s="358"/>
      <c r="Y594" s="358"/>
      <c r="Z594" s="358"/>
    </row>
    <row r="595" spans="1:26" ht="15.75" customHeight="1" thickBot="1">
      <c r="A595" s="374"/>
      <c r="B595" s="374"/>
      <c r="C595" s="374"/>
      <c r="D595" s="374"/>
      <c r="E595" s="374"/>
      <c r="F595" s="374"/>
      <c r="G595" s="358"/>
      <c r="H595" s="358"/>
      <c r="I595" s="358"/>
      <c r="J595" s="358"/>
      <c r="K595" s="358"/>
      <c r="L595" s="358"/>
      <c r="M595" s="358"/>
      <c r="N595" s="358"/>
      <c r="O595" s="358"/>
      <c r="P595" s="358"/>
      <c r="Q595" s="358"/>
      <c r="R595" s="358"/>
      <c r="S595" s="358"/>
      <c r="T595" s="358"/>
      <c r="U595" s="358"/>
      <c r="V595" s="358"/>
      <c r="W595" s="358"/>
      <c r="X595" s="358"/>
      <c r="Y595" s="358"/>
      <c r="Z595" s="358"/>
    </row>
    <row r="596" spans="1:26" ht="15.75" customHeight="1" thickBot="1">
      <c r="A596" s="374"/>
      <c r="B596" s="374"/>
      <c r="C596" s="374"/>
      <c r="D596" s="374"/>
      <c r="E596" s="374"/>
      <c r="F596" s="374"/>
      <c r="G596" s="358"/>
      <c r="H596" s="358"/>
      <c r="I596" s="358"/>
      <c r="J596" s="358"/>
      <c r="K596" s="358"/>
      <c r="L596" s="358"/>
      <c r="M596" s="358"/>
      <c r="N596" s="358"/>
      <c r="O596" s="358"/>
      <c r="P596" s="358"/>
      <c r="Q596" s="358"/>
      <c r="R596" s="358"/>
      <c r="S596" s="358"/>
      <c r="T596" s="358"/>
      <c r="U596" s="358"/>
      <c r="V596" s="358"/>
      <c r="W596" s="358"/>
      <c r="X596" s="358"/>
      <c r="Y596" s="358"/>
      <c r="Z596" s="358"/>
    </row>
    <row r="597" spans="1:26" ht="15.75" customHeight="1" thickBot="1">
      <c r="A597" s="374"/>
      <c r="B597" s="374"/>
      <c r="C597" s="374"/>
      <c r="D597" s="374"/>
      <c r="E597" s="374"/>
      <c r="F597" s="374"/>
      <c r="G597" s="358"/>
      <c r="H597" s="358"/>
      <c r="I597" s="358"/>
      <c r="J597" s="358"/>
      <c r="K597" s="358"/>
      <c r="L597" s="358"/>
      <c r="M597" s="358"/>
      <c r="N597" s="358"/>
      <c r="O597" s="358"/>
      <c r="P597" s="358"/>
      <c r="Q597" s="358"/>
      <c r="R597" s="358"/>
      <c r="S597" s="358"/>
      <c r="T597" s="358"/>
      <c r="U597" s="358"/>
      <c r="V597" s="358"/>
      <c r="W597" s="358"/>
      <c r="X597" s="358"/>
      <c r="Y597" s="358"/>
      <c r="Z597" s="358"/>
    </row>
    <row r="598" spans="1:26" ht="15.75" customHeight="1" thickBot="1">
      <c r="A598" s="374"/>
      <c r="B598" s="374"/>
      <c r="C598" s="374"/>
      <c r="D598" s="374"/>
      <c r="E598" s="374"/>
      <c r="F598" s="374"/>
      <c r="G598" s="358"/>
      <c r="H598" s="358"/>
      <c r="I598" s="358"/>
      <c r="J598" s="358"/>
      <c r="K598" s="358"/>
      <c r="L598" s="358"/>
      <c r="M598" s="358"/>
      <c r="N598" s="358"/>
      <c r="O598" s="358"/>
      <c r="P598" s="358"/>
      <c r="Q598" s="358"/>
      <c r="R598" s="358"/>
      <c r="S598" s="358"/>
      <c r="T598" s="358"/>
      <c r="U598" s="358"/>
      <c r="V598" s="358"/>
      <c r="W598" s="358"/>
      <c r="X598" s="358"/>
      <c r="Y598" s="358"/>
      <c r="Z598" s="358"/>
    </row>
    <row r="599" spans="1:26" ht="15.75" customHeight="1" thickBot="1">
      <c r="A599" s="374"/>
      <c r="B599" s="374"/>
      <c r="C599" s="374"/>
      <c r="D599" s="374"/>
      <c r="E599" s="374"/>
      <c r="F599" s="374"/>
      <c r="G599" s="358"/>
      <c r="H599" s="358"/>
      <c r="I599" s="358"/>
      <c r="J599" s="358"/>
      <c r="K599" s="358"/>
      <c r="L599" s="358"/>
      <c r="M599" s="358"/>
      <c r="N599" s="358"/>
      <c r="O599" s="358"/>
      <c r="P599" s="358"/>
      <c r="Q599" s="358"/>
      <c r="R599" s="358"/>
      <c r="S599" s="358"/>
      <c r="T599" s="358"/>
      <c r="U599" s="358"/>
      <c r="V599" s="358"/>
      <c r="W599" s="358"/>
      <c r="X599" s="358"/>
      <c r="Y599" s="358"/>
      <c r="Z599" s="358"/>
    </row>
    <row r="600" spans="1:26" ht="15.75" customHeight="1" thickBot="1">
      <c r="A600" s="374"/>
      <c r="B600" s="374"/>
      <c r="C600" s="374"/>
      <c r="D600" s="374"/>
      <c r="E600" s="374"/>
      <c r="F600" s="374"/>
      <c r="G600" s="358"/>
      <c r="H600" s="358"/>
      <c r="I600" s="358"/>
      <c r="J600" s="358"/>
      <c r="K600" s="358"/>
      <c r="L600" s="358"/>
      <c r="M600" s="358"/>
      <c r="N600" s="358"/>
      <c r="O600" s="358"/>
      <c r="P600" s="358"/>
      <c r="Q600" s="358"/>
      <c r="R600" s="358"/>
      <c r="S600" s="358"/>
      <c r="T600" s="358"/>
      <c r="U600" s="358"/>
      <c r="V600" s="358"/>
      <c r="W600" s="358"/>
      <c r="X600" s="358"/>
      <c r="Y600" s="358"/>
      <c r="Z600" s="358"/>
    </row>
    <row r="601" spans="1:26" ht="15.75" customHeight="1" thickBot="1">
      <c r="A601" s="374"/>
      <c r="B601" s="374"/>
      <c r="C601" s="374"/>
      <c r="D601" s="374"/>
      <c r="E601" s="374"/>
      <c r="F601" s="374"/>
      <c r="G601" s="358"/>
      <c r="H601" s="358"/>
      <c r="I601" s="358"/>
      <c r="J601" s="358"/>
      <c r="K601" s="358"/>
      <c r="L601" s="358"/>
      <c r="M601" s="358"/>
      <c r="N601" s="358"/>
      <c r="O601" s="358"/>
      <c r="P601" s="358"/>
      <c r="Q601" s="358"/>
      <c r="R601" s="358"/>
      <c r="S601" s="358"/>
      <c r="T601" s="358"/>
      <c r="U601" s="358"/>
      <c r="V601" s="358"/>
      <c r="W601" s="358"/>
      <c r="X601" s="358"/>
      <c r="Y601" s="358"/>
      <c r="Z601" s="358"/>
    </row>
    <row r="602" spans="1:26" ht="15.75" customHeight="1" thickBot="1">
      <c r="A602" s="374"/>
      <c r="B602" s="374"/>
      <c r="C602" s="374"/>
      <c r="D602" s="374"/>
      <c r="E602" s="374"/>
      <c r="F602" s="374"/>
      <c r="G602" s="358"/>
      <c r="H602" s="358"/>
      <c r="I602" s="358"/>
      <c r="J602" s="358"/>
      <c r="K602" s="358"/>
      <c r="L602" s="358"/>
      <c r="M602" s="358"/>
      <c r="N602" s="358"/>
      <c r="O602" s="358"/>
      <c r="P602" s="358"/>
      <c r="Q602" s="358"/>
      <c r="R602" s="358"/>
      <c r="S602" s="358"/>
      <c r="T602" s="358"/>
      <c r="U602" s="358"/>
      <c r="V602" s="358"/>
      <c r="W602" s="358"/>
      <c r="X602" s="358"/>
      <c r="Y602" s="358"/>
      <c r="Z602" s="358"/>
    </row>
    <row r="603" spans="1:26" ht="15.75" customHeight="1" thickBot="1">
      <c r="A603" s="374"/>
      <c r="B603" s="374"/>
      <c r="C603" s="374"/>
      <c r="D603" s="374"/>
      <c r="E603" s="374"/>
      <c r="F603" s="374"/>
      <c r="G603" s="358"/>
      <c r="H603" s="358"/>
      <c r="I603" s="358"/>
      <c r="J603" s="358"/>
      <c r="K603" s="358"/>
      <c r="L603" s="358"/>
      <c r="M603" s="358"/>
      <c r="N603" s="358"/>
      <c r="O603" s="358"/>
      <c r="P603" s="358"/>
      <c r="Q603" s="358"/>
      <c r="R603" s="358"/>
      <c r="S603" s="358"/>
      <c r="T603" s="358"/>
      <c r="U603" s="358"/>
      <c r="V603" s="358"/>
      <c r="W603" s="358"/>
      <c r="X603" s="358"/>
      <c r="Y603" s="358"/>
      <c r="Z603" s="358"/>
    </row>
    <row r="604" spans="1:26" ht="15.75" customHeight="1" thickBot="1">
      <c r="A604" s="374"/>
      <c r="B604" s="374"/>
      <c r="C604" s="374"/>
      <c r="D604" s="374"/>
      <c r="E604" s="374"/>
      <c r="F604" s="374"/>
      <c r="G604" s="358"/>
      <c r="H604" s="358"/>
      <c r="I604" s="358"/>
      <c r="J604" s="358"/>
      <c r="K604" s="358"/>
      <c r="L604" s="358"/>
      <c r="M604" s="358"/>
      <c r="N604" s="358"/>
      <c r="O604" s="358"/>
      <c r="P604" s="358"/>
      <c r="Q604" s="358"/>
      <c r="R604" s="358"/>
      <c r="S604" s="358"/>
      <c r="T604" s="358"/>
      <c r="U604" s="358"/>
      <c r="V604" s="358"/>
      <c r="W604" s="358"/>
      <c r="X604" s="358"/>
      <c r="Y604" s="358"/>
      <c r="Z604" s="358"/>
    </row>
    <row r="605" spans="1:26" ht="15.75" customHeight="1" thickBot="1">
      <c r="A605" s="374"/>
      <c r="B605" s="374"/>
      <c r="C605" s="374"/>
      <c r="D605" s="374"/>
      <c r="E605" s="374"/>
      <c r="F605" s="374"/>
      <c r="G605" s="358"/>
      <c r="H605" s="358"/>
      <c r="I605" s="358"/>
      <c r="J605" s="358"/>
      <c r="K605" s="358"/>
      <c r="L605" s="358"/>
      <c r="M605" s="358"/>
      <c r="N605" s="358"/>
      <c r="O605" s="358"/>
      <c r="P605" s="358"/>
      <c r="Q605" s="358"/>
      <c r="R605" s="358"/>
      <c r="S605" s="358"/>
      <c r="T605" s="358"/>
      <c r="U605" s="358"/>
      <c r="V605" s="358"/>
      <c r="W605" s="358"/>
      <c r="X605" s="358"/>
      <c r="Y605" s="358"/>
      <c r="Z605" s="358"/>
    </row>
    <row r="606" spans="1:26" ht="15.75" customHeight="1" thickBot="1">
      <c r="A606" s="374"/>
      <c r="B606" s="374"/>
      <c r="C606" s="374"/>
      <c r="D606" s="374"/>
      <c r="E606" s="374"/>
      <c r="F606" s="374"/>
      <c r="G606" s="358"/>
      <c r="H606" s="358"/>
      <c r="I606" s="358"/>
      <c r="J606" s="358"/>
      <c r="K606" s="358"/>
      <c r="L606" s="358"/>
      <c r="M606" s="358"/>
      <c r="N606" s="358"/>
      <c r="O606" s="358"/>
      <c r="P606" s="358"/>
      <c r="Q606" s="358"/>
      <c r="R606" s="358"/>
      <c r="S606" s="358"/>
      <c r="T606" s="358"/>
      <c r="U606" s="358"/>
      <c r="V606" s="358"/>
      <c r="W606" s="358"/>
      <c r="X606" s="358"/>
      <c r="Y606" s="358"/>
      <c r="Z606" s="358"/>
    </row>
    <row r="607" spans="1:26" ht="15.75" customHeight="1" thickBot="1">
      <c r="A607" s="374"/>
      <c r="B607" s="374"/>
      <c r="C607" s="374"/>
      <c r="D607" s="374"/>
      <c r="E607" s="374"/>
      <c r="F607" s="374"/>
      <c r="G607" s="358"/>
      <c r="H607" s="358"/>
      <c r="I607" s="358"/>
      <c r="J607" s="358"/>
      <c r="K607" s="358"/>
      <c r="L607" s="358"/>
      <c r="M607" s="358"/>
      <c r="N607" s="358"/>
      <c r="O607" s="358"/>
      <c r="P607" s="358"/>
      <c r="Q607" s="358"/>
      <c r="R607" s="358"/>
      <c r="S607" s="358"/>
      <c r="T607" s="358"/>
      <c r="U607" s="358"/>
      <c r="V607" s="358"/>
      <c r="W607" s="358"/>
      <c r="X607" s="358"/>
      <c r="Y607" s="358"/>
      <c r="Z607" s="358"/>
    </row>
    <row r="608" spans="1:26" ht="15.75" customHeight="1" thickBot="1">
      <c r="A608" s="374"/>
      <c r="B608" s="374"/>
      <c r="C608" s="374"/>
      <c r="D608" s="374"/>
      <c r="E608" s="374"/>
      <c r="F608" s="374"/>
      <c r="G608" s="358"/>
      <c r="H608" s="358"/>
      <c r="I608" s="358"/>
      <c r="J608" s="358"/>
      <c r="K608" s="358"/>
      <c r="L608" s="358"/>
      <c r="M608" s="358"/>
      <c r="N608" s="358"/>
      <c r="O608" s="358"/>
      <c r="P608" s="358"/>
      <c r="Q608" s="358"/>
      <c r="R608" s="358"/>
      <c r="S608" s="358"/>
      <c r="T608" s="358"/>
      <c r="U608" s="358"/>
      <c r="V608" s="358"/>
      <c r="W608" s="358"/>
      <c r="X608" s="358"/>
      <c r="Y608" s="358"/>
      <c r="Z608" s="358"/>
    </row>
    <row r="609" spans="1:26" ht="15.75" customHeight="1" thickBot="1">
      <c r="A609" s="374"/>
      <c r="B609" s="374"/>
      <c r="C609" s="374"/>
      <c r="D609" s="374"/>
      <c r="E609" s="374"/>
      <c r="F609" s="374"/>
      <c r="G609" s="358"/>
      <c r="H609" s="358"/>
      <c r="I609" s="358"/>
      <c r="J609" s="358"/>
      <c r="K609" s="358"/>
      <c r="L609" s="358"/>
      <c r="M609" s="358"/>
      <c r="N609" s="358"/>
      <c r="O609" s="358"/>
      <c r="P609" s="358"/>
      <c r="Q609" s="358"/>
      <c r="R609" s="358"/>
      <c r="S609" s="358"/>
      <c r="T609" s="358"/>
      <c r="U609" s="358"/>
      <c r="V609" s="358"/>
      <c r="W609" s="358"/>
      <c r="X609" s="358"/>
      <c r="Y609" s="358"/>
      <c r="Z609" s="358"/>
    </row>
    <row r="610" spans="1:26" ht="15.75" customHeight="1" thickBot="1">
      <c r="A610" s="374"/>
      <c r="B610" s="374"/>
      <c r="C610" s="374"/>
      <c r="D610" s="374"/>
      <c r="E610" s="374"/>
      <c r="F610" s="374"/>
      <c r="G610" s="358"/>
      <c r="H610" s="358"/>
      <c r="I610" s="358"/>
      <c r="J610" s="358"/>
      <c r="K610" s="358"/>
      <c r="L610" s="358"/>
      <c r="M610" s="358"/>
      <c r="N610" s="358"/>
      <c r="O610" s="358"/>
      <c r="P610" s="358"/>
      <c r="Q610" s="358"/>
      <c r="R610" s="358"/>
      <c r="S610" s="358"/>
      <c r="T610" s="358"/>
      <c r="U610" s="358"/>
      <c r="V610" s="358"/>
      <c r="W610" s="358"/>
      <c r="X610" s="358"/>
      <c r="Y610" s="358"/>
      <c r="Z610" s="358"/>
    </row>
    <row r="611" spans="1:26" ht="15.75" customHeight="1" thickBot="1">
      <c r="A611" s="374"/>
      <c r="B611" s="374"/>
      <c r="C611" s="374"/>
      <c r="D611" s="374"/>
      <c r="E611" s="374"/>
      <c r="F611" s="374"/>
      <c r="G611" s="358"/>
      <c r="H611" s="358"/>
      <c r="I611" s="358"/>
      <c r="J611" s="358"/>
      <c r="K611" s="358"/>
      <c r="L611" s="358"/>
      <c r="M611" s="358"/>
      <c r="N611" s="358"/>
      <c r="O611" s="358"/>
      <c r="P611" s="358"/>
      <c r="Q611" s="358"/>
      <c r="R611" s="358"/>
      <c r="S611" s="358"/>
      <c r="T611" s="358"/>
      <c r="U611" s="358"/>
      <c r="V611" s="358"/>
      <c r="W611" s="358"/>
      <c r="X611" s="358"/>
      <c r="Y611" s="358"/>
      <c r="Z611" s="358"/>
    </row>
    <row r="612" spans="1:26" ht="15.75" customHeight="1" thickBot="1">
      <c r="A612" s="374"/>
      <c r="B612" s="374"/>
      <c r="C612" s="374"/>
      <c r="D612" s="374"/>
      <c r="E612" s="374"/>
      <c r="F612" s="374"/>
      <c r="G612" s="358"/>
      <c r="H612" s="358"/>
      <c r="I612" s="358"/>
      <c r="J612" s="358"/>
      <c r="K612" s="358"/>
      <c r="L612" s="358"/>
      <c r="M612" s="358"/>
      <c r="N612" s="358"/>
      <c r="O612" s="358"/>
      <c r="P612" s="358"/>
      <c r="Q612" s="358"/>
      <c r="R612" s="358"/>
      <c r="S612" s="358"/>
      <c r="T612" s="358"/>
      <c r="U612" s="358"/>
      <c r="V612" s="358"/>
      <c r="W612" s="358"/>
      <c r="X612" s="358"/>
      <c r="Y612" s="358"/>
      <c r="Z612" s="358"/>
    </row>
    <row r="613" spans="1:26" ht="15.75" customHeight="1" thickBot="1">
      <c r="A613" s="374"/>
      <c r="B613" s="374"/>
      <c r="C613" s="374"/>
      <c r="D613" s="374"/>
      <c r="E613" s="374"/>
      <c r="F613" s="374"/>
      <c r="G613" s="358"/>
      <c r="H613" s="358"/>
      <c r="I613" s="358"/>
      <c r="J613" s="358"/>
      <c r="K613" s="358"/>
      <c r="L613" s="358"/>
      <c r="M613" s="358"/>
      <c r="N613" s="358"/>
      <c r="O613" s="358"/>
      <c r="P613" s="358"/>
      <c r="Q613" s="358"/>
      <c r="R613" s="358"/>
      <c r="S613" s="358"/>
      <c r="T613" s="358"/>
      <c r="U613" s="358"/>
      <c r="V613" s="358"/>
      <c r="W613" s="358"/>
      <c r="X613" s="358"/>
      <c r="Y613" s="358"/>
      <c r="Z613" s="358"/>
    </row>
    <row r="614" spans="1:26" ht="15.75" customHeight="1" thickBot="1">
      <c r="A614" s="374"/>
      <c r="B614" s="374"/>
      <c r="C614" s="374"/>
      <c r="D614" s="374"/>
      <c r="E614" s="374"/>
      <c r="F614" s="374"/>
      <c r="G614" s="358"/>
      <c r="H614" s="358"/>
      <c r="I614" s="358"/>
      <c r="J614" s="358"/>
      <c r="K614" s="358"/>
      <c r="L614" s="358"/>
      <c r="M614" s="358"/>
      <c r="N614" s="358"/>
      <c r="O614" s="358"/>
      <c r="P614" s="358"/>
      <c r="Q614" s="358"/>
      <c r="R614" s="358"/>
      <c r="S614" s="358"/>
      <c r="T614" s="358"/>
      <c r="U614" s="358"/>
      <c r="V614" s="358"/>
      <c r="W614" s="358"/>
      <c r="X614" s="358"/>
      <c r="Y614" s="358"/>
      <c r="Z614" s="358"/>
    </row>
    <row r="615" spans="1:26" ht="15.75" customHeight="1" thickBot="1">
      <c r="A615" s="374"/>
      <c r="B615" s="374"/>
      <c r="C615" s="374"/>
      <c r="D615" s="374"/>
      <c r="E615" s="374"/>
      <c r="F615" s="374"/>
      <c r="G615" s="358"/>
      <c r="H615" s="358"/>
      <c r="I615" s="358"/>
      <c r="J615" s="358"/>
      <c r="K615" s="358"/>
      <c r="L615" s="358"/>
      <c r="M615" s="358"/>
      <c r="N615" s="358"/>
      <c r="O615" s="358"/>
      <c r="P615" s="358"/>
      <c r="Q615" s="358"/>
      <c r="R615" s="358"/>
      <c r="S615" s="358"/>
      <c r="T615" s="358"/>
      <c r="U615" s="358"/>
      <c r="V615" s="358"/>
      <c r="W615" s="358"/>
      <c r="X615" s="358"/>
      <c r="Y615" s="358"/>
      <c r="Z615" s="358"/>
    </row>
    <row r="616" spans="1:26" ht="15.75" customHeight="1" thickBot="1">
      <c r="A616" s="374"/>
      <c r="B616" s="374"/>
      <c r="C616" s="374"/>
      <c r="D616" s="374"/>
      <c r="E616" s="374"/>
      <c r="F616" s="374"/>
      <c r="G616" s="358"/>
      <c r="H616" s="358"/>
      <c r="I616" s="358"/>
      <c r="J616" s="358"/>
      <c r="K616" s="358"/>
      <c r="L616" s="358"/>
      <c r="M616" s="358"/>
      <c r="N616" s="358"/>
      <c r="O616" s="358"/>
      <c r="P616" s="358"/>
      <c r="Q616" s="358"/>
      <c r="R616" s="358"/>
      <c r="S616" s="358"/>
      <c r="T616" s="358"/>
      <c r="U616" s="358"/>
      <c r="V616" s="358"/>
      <c r="W616" s="358"/>
      <c r="X616" s="358"/>
      <c r="Y616" s="358"/>
      <c r="Z616" s="358"/>
    </row>
    <row r="617" spans="1:26" ht="15.75" customHeight="1" thickBot="1">
      <c r="A617" s="374"/>
      <c r="B617" s="374"/>
      <c r="C617" s="374"/>
      <c r="D617" s="374"/>
      <c r="E617" s="374"/>
      <c r="F617" s="374"/>
      <c r="G617" s="358"/>
      <c r="H617" s="358"/>
      <c r="I617" s="358"/>
      <c r="J617" s="358"/>
      <c r="K617" s="358"/>
      <c r="L617" s="358"/>
      <c r="M617" s="358"/>
      <c r="N617" s="358"/>
      <c r="O617" s="358"/>
      <c r="P617" s="358"/>
      <c r="Q617" s="358"/>
      <c r="R617" s="358"/>
      <c r="S617" s="358"/>
      <c r="T617" s="358"/>
      <c r="U617" s="358"/>
      <c r="V617" s="358"/>
      <c r="W617" s="358"/>
      <c r="X617" s="358"/>
      <c r="Y617" s="358"/>
      <c r="Z617" s="358"/>
    </row>
    <row r="618" spans="1:26" ht="15.75" customHeight="1" thickBot="1">
      <c r="A618" s="374"/>
      <c r="B618" s="374"/>
      <c r="C618" s="374"/>
      <c r="D618" s="374"/>
      <c r="E618" s="374"/>
      <c r="F618" s="374"/>
      <c r="G618" s="358"/>
      <c r="H618" s="358"/>
      <c r="I618" s="358"/>
      <c r="J618" s="358"/>
      <c r="K618" s="358"/>
      <c r="L618" s="358"/>
      <c r="M618" s="358"/>
      <c r="N618" s="358"/>
      <c r="O618" s="358"/>
      <c r="P618" s="358"/>
      <c r="Q618" s="358"/>
      <c r="R618" s="358"/>
      <c r="S618" s="358"/>
      <c r="T618" s="358"/>
      <c r="U618" s="358"/>
      <c r="V618" s="358"/>
      <c r="W618" s="358"/>
      <c r="X618" s="358"/>
      <c r="Y618" s="358"/>
      <c r="Z618" s="358"/>
    </row>
    <row r="619" spans="1:26" ht="15.75" customHeight="1" thickBot="1">
      <c r="A619" s="374"/>
      <c r="B619" s="374"/>
      <c r="C619" s="374"/>
      <c r="D619" s="374"/>
      <c r="E619" s="374"/>
      <c r="F619" s="374"/>
      <c r="G619" s="358"/>
      <c r="H619" s="358"/>
      <c r="I619" s="358"/>
      <c r="J619" s="358"/>
      <c r="K619" s="358"/>
      <c r="L619" s="358"/>
      <c r="M619" s="358"/>
      <c r="N619" s="358"/>
      <c r="O619" s="358"/>
      <c r="P619" s="358"/>
      <c r="Q619" s="358"/>
      <c r="R619" s="358"/>
      <c r="S619" s="358"/>
      <c r="T619" s="358"/>
      <c r="U619" s="358"/>
      <c r="V619" s="358"/>
      <c r="W619" s="358"/>
      <c r="X619" s="358"/>
      <c r="Y619" s="358"/>
      <c r="Z619" s="358"/>
    </row>
    <row r="620" spans="1:26" ht="15.75" customHeight="1" thickBot="1">
      <c r="A620" s="374"/>
      <c r="B620" s="374"/>
      <c r="C620" s="374"/>
      <c r="D620" s="374"/>
      <c r="E620" s="374"/>
      <c r="F620" s="374"/>
      <c r="G620" s="358"/>
      <c r="H620" s="358"/>
      <c r="I620" s="358"/>
      <c r="J620" s="358"/>
      <c r="K620" s="358"/>
      <c r="L620" s="358"/>
      <c r="M620" s="358"/>
      <c r="N620" s="358"/>
      <c r="O620" s="358"/>
      <c r="P620" s="358"/>
      <c r="Q620" s="358"/>
      <c r="R620" s="358"/>
      <c r="S620" s="358"/>
      <c r="T620" s="358"/>
      <c r="U620" s="358"/>
      <c r="V620" s="358"/>
      <c r="W620" s="358"/>
      <c r="X620" s="358"/>
      <c r="Y620" s="358"/>
      <c r="Z620" s="358"/>
    </row>
    <row r="621" spans="1:26" ht="15.75" customHeight="1" thickBot="1">
      <c r="A621" s="374"/>
      <c r="B621" s="374"/>
      <c r="C621" s="374"/>
      <c r="D621" s="374"/>
      <c r="E621" s="374"/>
      <c r="F621" s="374"/>
      <c r="G621" s="358"/>
      <c r="H621" s="358"/>
      <c r="I621" s="358"/>
      <c r="J621" s="358"/>
      <c r="K621" s="358"/>
      <c r="L621" s="358"/>
      <c r="M621" s="358"/>
      <c r="N621" s="358"/>
      <c r="O621" s="358"/>
      <c r="P621" s="358"/>
      <c r="Q621" s="358"/>
      <c r="R621" s="358"/>
      <c r="S621" s="358"/>
      <c r="T621" s="358"/>
      <c r="U621" s="358"/>
      <c r="V621" s="358"/>
      <c r="W621" s="358"/>
      <c r="X621" s="358"/>
      <c r="Y621" s="358"/>
      <c r="Z621" s="358"/>
    </row>
    <row r="622" spans="1:26" ht="15.75" customHeight="1" thickBot="1">
      <c r="A622" s="374"/>
      <c r="B622" s="374"/>
      <c r="C622" s="374"/>
      <c r="D622" s="374"/>
      <c r="E622" s="374"/>
      <c r="F622" s="374"/>
      <c r="G622" s="358"/>
      <c r="H622" s="358"/>
      <c r="I622" s="358"/>
      <c r="J622" s="358"/>
      <c r="K622" s="358"/>
      <c r="L622" s="358"/>
      <c r="M622" s="358"/>
      <c r="N622" s="358"/>
      <c r="O622" s="358"/>
      <c r="P622" s="358"/>
      <c r="Q622" s="358"/>
      <c r="R622" s="358"/>
      <c r="S622" s="358"/>
      <c r="T622" s="358"/>
      <c r="U622" s="358"/>
      <c r="V622" s="358"/>
      <c r="W622" s="358"/>
      <c r="X622" s="358"/>
      <c r="Y622" s="358"/>
      <c r="Z622" s="358"/>
    </row>
    <row r="623" spans="1:26" ht="15.75" customHeight="1" thickBot="1">
      <c r="A623" s="374"/>
      <c r="B623" s="374"/>
      <c r="C623" s="374"/>
      <c r="D623" s="374"/>
      <c r="E623" s="374"/>
      <c r="F623" s="374"/>
      <c r="G623" s="358"/>
      <c r="H623" s="358"/>
      <c r="I623" s="358"/>
      <c r="J623" s="358"/>
      <c r="K623" s="358"/>
      <c r="L623" s="358"/>
      <c r="M623" s="358"/>
      <c r="N623" s="358"/>
      <c r="O623" s="358"/>
      <c r="P623" s="358"/>
      <c r="Q623" s="358"/>
      <c r="R623" s="358"/>
      <c r="S623" s="358"/>
      <c r="T623" s="358"/>
      <c r="U623" s="358"/>
      <c r="V623" s="358"/>
      <c r="W623" s="358"/>
      <c r="X623" s="358"/>
      <c r="Y623" s="358"/>
      <c r="Z623" s="358"/>
    </row>
    <row r="624" spans="1:26" ht="15.75" customHeight="1" thickBot="1">
      <c r="A624" s="374"/>
      <c r="B624" s="374"/>
      <c r="C624" s="374"/>
      <c r="D624" s="374"/>
      <c r="E624" s="374"/>
      <c r="F624" s="374"/>
      <c r="G624" s="358"/>
      <c r="H624" s="358"/>
      <c r="I624" s="358"/>
      <c r="J624" s="358"/>
      <c r="K624" s="358"/>
      <c r="L624" s="358"/>
      <c r="M624" s="358"/>
      <c r="N624" s="358"/>
      <c r="O624" s="358"/>
      <c r="P624" s="358"/>
      <c r="Q624" s="358"/>
      <c r="R624" s="358"/>
      <c r="S624" s="358"/>
      <c r="T624" s="358"/>
      <c r="U624" s="358"/>
      <c r="V624" s="358"/>
      <c r="W624" s="358"/>
      <c r="X624" s="358"/>
      <c r="Y624" s="358"/>
      <c r="Z624" s="358"/>
    </row>
    <row r="625" spans="1:26" ht="15.75" customHeight="1" thickBot="1">
      <c r="A625" s="374"/>
      <c r="B625" s="374"/>
      <c r="C625" s="374"/>
      <c r="D625" s="374"/>
      <c r="E625" s="374"/>
      <c r="F625" s="374"/>
      <c r="G625" s="358"/>
      <c r="H625" s="358"/>
      <c r="I625" s="358"/>
      <c r="J625" s="358"/>
      <c r="K625" s="358"/>
      <c r="L625" s="358"/>
      <c r="M625" s="358"/>
      <c r="N625" s="358"/>
      <c r="O625" s="358"/>
      <c r="P625" s="358"/>
      <c r="Q625" s="358"/>
      <c r="R625" s="358"/>
      <c r="S625" s="358"/>
      <c r="T625" s="358"/>
      <c r="U625" s="358"/>
      <c r="V625" s="358"/>
      <c r="W625" s="358"/>
      <c r="X625" s="358"/>
      <c r="Y625" s="358"/>
      <c r="Z625" s="358"/>
    </row>
    <row r="626" spans="1:26" ht="15.75" customHeight="1" thickBot="1">
      <c r="A626" s="374"/>
      <c r="B626" s="374"/>
      <c r="C626" s="374"/>
      <c r="D626" s="374"/>
      <c r="E626" s="374"/>
      <c r="F626" s="374"/>
      <c r="G626" s="358"/>
      <c r="H626" s="358"/>
      <c r="I626" s="358"/>
      <c r="J626" s="358"/>
      <c r="K626" s="358"/>
      <c r="L626" s="358"/>
      <c r="M626" s="358"/>
      <c r="N626" s="358"/>
      <c r="O626" s="358"/>
      <c r="P626" s="358"/>
      <c r="Q626" s="358"/>
      <c r="R626" s="358"/>
      <c r="S626" s="358"/>
      <c r="T626" s="358"/>
      <c r="U626" s="358"/>
      <c r="V626" s="358"/>
      <c r="W626" s="358"/>
      <c r="X626" s="358"/>
      <c r="Y626" s="358"/>
      <c r="Z626" s="358"/>
    </row>
    <row r="627" spans="1:26" ht="15.75" customHeight="1" thickBot="1">
      <c r="A627" s="374"/>
      <c r="B627" s="374"/>
      <c r="C627" s="374"/>
      <c r="D627" s="374"/>
      <c r="E627" s="374"/>
      <c r="F627" s="374"/>
      <c r="G627" s="358"/>
      <c r="H627" s="358"/>
      <c r="I627" s="358"/>
      <c r="J627" s="358"/>
      <c r="K627" s="358"/>
      <c r="L627" s="358"/>
      <c r="M627" s="358"/>
      <c r="N627" s="358"/>
      <c r="O627" s="358"/>
      <c r="P627" s="358"/>
      <c r="Q627" s="358"/>
      <c r="R627" s="358"/>
      <c r="S627" s="358"/>
      <c r="T627" s="358"/>
      <c r="U627" s="358"/>
      <c r="V627" s="358"/>
      <c r="W627" s="358"/>
      <c r="X627" s="358"/>
      <c r="Y627" s="358"/>
      <c r="Z627" s="358"/>
    </row>
    <row r="628" spans="1:26" ht="15.75" customHeight="1" thickBot="1">
      <c r="A628" s="374"/>
      <c r="B628" s="374"/>
      <c r="C628" s="374"/>
      <c r="D628" s="374"/>
      <c r="E628" s="374"/>
      <c r="F628" s="374"/>
      <c r="G628" s="358"/>
      <c r="H628" s="358"/>
      <c r="I628" s="358"/>
      <c r="J628" s="358"/>
      <c r="K628" s="358"/>
      <c r="L628" s="358"/>
      <c r="M628" s="358"/>
      <c r="N628" s="358"/>
      <c r="O628" s="358"/>
      <c r="P628" s="358"/>
      <c r="Q628" s="358"/>
      <c r="R628" s="358"/>
      <c r="S628" s="358"/>
      <c r="T628" s="358"/>
      <c r="U628" s="358"/>
      <c r="V628" s="358"/>
      <c r="W628" s="358"/>
      <c r="X628" s="358"/>
      <c r="Y628" s="358"/>
      <c r="Z628" s="358"/>
    </row>
    <row r="629" spans="1:26" ht="15.75" customHeight="1" thickBot="1">
      <c r="A629" s="374"/>
      <c r="B629" s="374"/>
      <c r="C629" s="374"/>
      <c r="D629" s="374"/>
      <c r="E629" s="374"/>
      <c r="F629" s="374"/>
      <c r="G629" s="358"/>
      <c r="H629" s="358"/>
      <c r="I629" s="358"/>
      <c r="J629" s="358"/>
      <c r="K629" s="358"/>
      <c r="L629" s="358"/>
      <c r="M629" s="358"/>
      <c r="N629" s="358"/>
      <c r="O629" s="358"/>
      <c r="P629" s="358"/>
      <c r="Q629" s="358"/>
      <c r="R629" s="358"/>
      <c r="S629" s="358"/>
      <c r="T629" s="358"/>
      <c r="U629" s="358"/>
      <c r="V629" s="358"/>
      <c r="W629" s="358"/>
      <c r="X629" s="358"/>
      <c r="Y629" s="358"/>
      <c r="Z629" s="358"/>
    </row>
    <row r="630" spans="1:26" ht="15.75" customHeight="1" thickBot="1">
      <c r="A630" s="374"/>
      <c r="B630" s="374"/>
      <c r="C630" s="374"/>
      <c r="D630" s="374"/>
      <c r="E630" s="374"/>
      <c r="F630" s="374"/>
      <c r="G630" s="358"/>
      <c r="H630" s="358"/>
      <c r="I630" s="358"/>
      <c r="J630" s="358"/>
      <c r="K630" s="358"/>
      <c r="L630" s="358"/>
      <c r="M630" s="358"/>
      <c r="N630" s="358"/>
      <c r="O630" s="358"/>
      <c r="P630" s="358"/>
      <c r="Q630" s="358"/>
      <c r="R630" s="358"/>
      <c r="S630" s="358"/>
      <c r="T630" s="358"/>
      <c r="U630" s="358"/>
      <c r="V630" s="358"/>
      <c r="W630" s="358"/>
      <c r="X630" s="358"/>
      <c r="Y630" s="358"/>
      <c r="Z630" s="358"/>
    </row>
    <row r="631" spans="1:26" ht="15.75" customHeight="1" thickBot="1">
      <c r="A631" s="374"/>
      <c r="B631" s="374"/>
      <c r="C631" s="374"/>
      <c r="D631" s="374"/>
      <c r="E631" s="374"/>
      <c r="F631" s="374"/>
      <c r="G631" s="358"/>
      <c r="H631" s="358"/>
      <c r="I631" s="358"/>
      <c r="J631" s="358"/>
      <c r="K631" s="358"/>
      <c r="L631" s="358"/>
      <c r="M631" s="358"/>
      <c r="N631" s="358"/>
      <c r="O631" s="358"/>
      <c r="P631" s="358"/>
      <c r="Q631" s="358"/>
      <c r="R631" s="358"/>
      <c r="S631" s="358"/>
      <c r="T631" s="358"/>
      <c r="U631" s="358"/>
      <c r="V631" s="358"/>
      <c r="W631" s="358"/>
      <c r="X631" s="358"/>
      <c r="Y631" s="358"/>
      <c r="Z631" s="358"/>
    </row>
    <row r="632" spans="1:26" ht="15.75" customHeight="1" thickBot="1">
      <c r="A632" s="374"/>
      <c r="B632" s="374"/>
      <c r="C632" s="374"/>
      <c r="D632" s="374"/>
      <c r="E632" s="374"/>
      <c r="F632" s="374"/>
      <c r="G632" s="358"/>
      <c r="H632" s="358"/>
      <c r="I632" s="358"/>
      <c r="J632" s="358"/>
      <c r="K632" s="358"/>
      <c r="L632" s="358"/>
      <c r="M632" s="358"/>
      <c r="N632" s="358"/>
      <c r="O632" s="358"/>
      <c r="P632" s="358"/>
      <c r="Q632" s="358"/>
      <c r="R632" s="358"/>
      <c r="S632" s="358"/>
      <c r="T632" s="358"/>
      <c r="U632" s="358"/>
      <c r="V632" s="358"/>
      <c r="W632" s="358"/>
      <c r="X632" s="358"/>
      <c r="Y632" s="358"/>
      <c r="Z632" s="358"/>
    </row>
    <row r="633" spans="1:26" ht="15.75" customHeight="1" thickBot="1">
      <c r="A633" s="374"/>
      <c r="B633" s="374"/>
      <c r="C633" s="374"/>
      <c r="D633" s="374"/>
      <c r="E633" s="374"/>
      <c r="F633" s="374"/>
      <c r="G633" s="358"/>
      <c r="H633" s="358"/>
      <c r="I633" s="358"/>
      <c r="J633" s="358"/>
      <c r="K633" s="358"/>
      <c r="L633" s="358"/>
      <c r="M633" s="358"/>
      <c r="N633" s="358"/>
      <c r="O633" s="358"/>
      <c r="P633" s="358"/>
      <c r="Q633" s="358"/>
      <c r="R633" s="358"/>
      <c r="S633" s="358"/>
      <c r="T633" s="358"/>
      <c r="U633" s="358"/>
      <c r="V633" s="358"/>
      <c r="W633" s="358"/>
      <c r="X633" s="358"/>
      <c r="Y633" s="358"/>
      <c r="Z633" s="358"/>
    </row>
    <row r="634" spans="1:26" ht="15.75" customHeight="1" thickBot="1">
      <c r="A634" s="374"/>
      <c r="B634" s="374"/>
      <c r="C634" s="374"/>
      <c r="D634" s="374"/>
      <c r="E634" s="374"/>
      <c r="F634" s="374"/>
      <c r="G634" s="358"/>
      <c r="H634" s="358"/>
      <c r="I634" s="358"/>
      <c r="J634" s="358"/>
      <c r="K634" s="358"/>
      <c r="L634" s="358"/>
      <c r="M634" s="358"/>
      <c r="N634" s="358"/>
      <c r="O634" s="358"/>
      <c r="P634" s="358"/>
      <c r="Q634" s="358"/>
      <c r="R634" s="358"/>
      <c r="S634" s="358"/>
      <c r="T634" s="358"/>
      <c r="U634" s="358"/>
      <c r="V634" s="358"/>
      <c r="W634" s="358"/>
      <c r="X634" s="358"/>
      <c r="Y634" s="358"/>
      <c r="Z634" s="358"/>
    </row>
    <row r="635" spans="1:26" ht="15.75" customHeight="1" thickBot="1">
      <c r="A635" s="374"/>
      <c r="B635" s="374"/>
      <c r="C635" s="374"/>
      <c r="D635" s="374"/>
      <c r="E635" s="374"/>
      <c r="F635" s="374"/>
      <c r="G635" s="358"/>
      <c r="H635" s="358"/>
      <c r="I635" s="358"/>
      <c r="J635" s="358"/>
      <c r="K635" s="358"/>
      <c r="L635" s="358"/>
      <c r="M635" s="358"/>
      <c r="N635" s="358"/>
      <c r="O635" s="358"/>
      <c r="P635" s="358"/>
      <c r="Q635" s="358"/>
      <c r="R635" s="358"/>
      <c r="S635" s="358"/>
      <c r="T635" s="358"/>
      <c r="U635" s="358"/>
      <c r="V635" s="358"/>
      <c r="W635" s="358"/>
      <c r="X635" s="358"/>
      <c r="Y635" s="358"/>
      <c r="Z635" s="358"/>
    </row>
    <row r="636" spans="1:26" ht="15.75" customHeight="1" thickBot="1">
      <c r="A636" s="374"/>
      <c r="B636" s="374"/>
      <c r="C636" s="374"/>
      <c r="D636" s="374"/>
      <c r="E636" s="374"/>
      <c r="F636" s="374"/>
      <c r="G636" s="358"/>
      <c r="H636" s="358"/>
      <c r="I636" s="358"/>
      <c r="J636" s="358"/>
      <c r="K636" s="358"/>
      <c r="L636" s="358"/>
      <c r="M636" s="358"/>
      <c r="N636" s="358"/>
      <c r="O636" s="358"/>
      <c r="P636" s="358"/>
      <c r="Q636" s="358"/>
      <c r="R636" s="358"/>
      <c r="S636" s="358"/>
      <c r="T636" s="358"/>
      <c r="U636" s="358"/>
      <c r="V636" s="358"/>
      <c r="W636" s="358"/>
      <c r="X636" s="358"/>
      <c r="Y636" s="358"/>
      <c r="Z636" s="358"/>
    </row>
    <row r="637" spans="1:26" ht="15.75" customHeight="1" thickBot="1">
      <c r="A637" s="374"/>
      <c r="B637" s="374"/>
      <c r="C637" s="374"/>
      <c r="D637" s="374"/>
      <c r="E637" s="374"/>
      <c r="F637" s="374"/>
      <c r="G637" s="358"/>
      <c r="H637" s="358"/>
      <c r="I637" s="358"/>
      <c r="J637" s="358"/>
      <c r="K637" s="358"/>
      <c r="L637" s="358"/>
      <c r="M637" s="358"/>
      <c r="N637" s="358"/>
      <c r="O637" s="358"/>
      <c r="P637" s="358"/>
      <c r="Q637" s="358"/>
      <c r="R637" s="358"/>
      <c r="S637" s="358"/>
      <c r="T637" s="358"/>
      <c r="U637" s="358"/>
      <c r="V637" s="358"/>
      <c r="W637" s="358"/>
      <c r="X637" s="358"/>
      <c r="Y637" s="358"/>
      <c r="Z637" s="358"/>
    </row>
    <row r="638" spans="1:26" ht="15.75" customHeight="1" thickBot="1">
      <c r="A638" s="374"/>
      <c r="B638" s="374"/>
      <c r="C638" s="374"/>
      <c r="D638" s="374"/>
      <c r="E638" s="374"/>
      <c r="F638" s="374"/>
      <c r="G638" s="358"/>
      <c r="H638" s="358"/>
      <c r="I638" s="358"/>
      <c r="J638" s="358"/>
      <c r="K638" s="358"/>
      <c r="L638" s="358"/>
      <c r="M638" s="358"/>
      <c r="N638" s="358"/>
      <c r="O638" s="358"/>
      <c r="P638" s="358"/>
      <c r="Q638" s="358"/>
      <c r="R638" s="358"/>
      <c r="S638" s="358"/>
      <c r="T638" s="358"/>
      <c r="U638" s="358"/>
      <c r="V638" s="358"/>
      <c r="W638" s="358"/>
      <c r="X638" s="358"/>
      <c r="Y638" s="358"/>
      <c r="Z638" s="358"/>
    </row>
    <row r="639" spans="1:26" ht="15.75" customHeight="1" thickBot="1">
      <c r="A639" s="374"/>
      <c r="B639" s="374"/>
      <c r="C639" s="374"/>
      <c r="D639" s="374"/>
      <c r="E639" s="374"/>
      <c r="F639" s="374"/>
      <c r="G639" s="358"/>
      <c r="H639" s="358"/>
      <c r="I639" s="358"/>
      <c r="J639" s="358"/>
      <c r="K639" s="358"/>
      <c r="L639" s="358"/>
      <c r="M639" s="358"/>
      <c r="N639" s="358"/>
      <c r="O639" s="358"/>
      <c r="P639" s="358"/>
      <c r="Q639" s="358"/>
      <c r="R639" s="358"/>
      <c r="S639" s="358"/>
      <c r="T639" s="358"/>
      <c r="U639" s="358"/>
      <c r="V639" s="358"/>
      <c r="W639" s="358"/>
      <c r="X639" s="358"/>
      <c r="Y639" s="358"/>
      <c r="Z639" s="358"/>
    </row>
    <row r="640" spans="1:26" ht="15.75" customHeight="1" thickBot="1">
      <c r="A640" s="374"/>
      <c r="B640" s="374"/>
      <c r="C640" s="374"/>
      <c r="D640" s="374"/>
      <c r="E640" s="374"/>
      <c r="F640" s="374"/>
      <c r="G640" s="358"/>
      <c r="H640" s="358"/>
      <c r="I640" s="358"/>
      <c r="J640" s="358"/>
      <c r="K640" s="358"/>
      <c r="L640" s="358"/>
      <c r="M640" s="358"/>
      <c r="N640" s="358"/>
      <c r="O640" s="358"/>
      <c r="P640" s="358"/>
      <c r="Q640" s="358"/>
      <c r="R640" s="358"/>
      <c r="S640" s="358"/>
      <c r="T640" s="358"/>
      <c r="U640" s="358"/>
      <c r="V640" s="358"/>
      <c r="W640" s="358"/>
      <c r="X640" s="358"/>
      <c r="Y640" s="358"/>
      <c r="Z640" s="358"/>
    </row>
    <row r="641" spans="1:26" ht="15.75" customHeight="1" thickBot="1">
      <c r="A641" s="374"/>
      <c r="B641" s="374"/>
      <c r="C641" s="374"/>
      <c r="D641" s="374"/>
      <c r="E641" s="374"/>
      <c r="F641" s="374"/>
      <c r="G641" s="358"/>
      <c r="H641" s="358"/>
      <c r="I641" s="358"/>
      <c r="J641" s="358"/>
      <c r="K641" s="358"/>
      <c r="L641" s="358"/>
      <c r="M641" s="358"/>
      <c r="N641" s="358"/>
      <c r="O641" s="358"/>
      <c r="P641" s="358"/>
      <c r="Q641" s="358"/>
      <c r="R641" s="358"/>
      <c r="S641" s="358"/>
      <c r="T641" s="358"/>
      <c r="U641" s="358"/>
      <c r="V641" s="358"/>
      <c r="W641" s="358"/>
      <c r="X641" s="358"/>
      <c r="Y641" s="358"/>
      <c r="Z641" s="358"/>
    </row>
    <row r="642" spans="1:26" ht="15.75" customHeight="1" thickBot="1">
      <c r="A642" s="374"/>
      <c r="B642" s="374"/>
      <c r="C642" s="374"/>
      <c r="D642" s="374"/>
      <c r="E642" s="374"/>
      <c r="F642" s="374"/>
      <c r="G642" s="358"/>
      <c r="H642" s="358"/>
      <c r="I642" s="358"/>
      <c r="J642" s="358"/>
      <c r="K642" s="358"/>
      <c r="L642" s="358"/>
      <c r="M642" s="358"/>
      <c r="N642" s="358"/>
      <c r="O642" s="358"/>
      <c r="P642" s="358"/>
      <c r="Q642" s="358"/>
      <c r="R642" s="358"/>
      <c r="S642" s="358"/>
      <c r="T642" s="358"/>
      <c r="U642" s="358"/>
      <c r="V642" s="358"/>
      <c r="W642" s="358"/>
      <c r="X642" s="358"/>
      <c r="Y642" s="358"/>
      <c r="Z642" s="358"/>
    </row>
    <row r="643" spans="1:26" ht="15.75" customHeight="1" thickBot="1">
      <c r="A643" s="374"/>
      <c r="B643" s="374"/>
      <c r="C643" s="374"/>
      <c r="D643" s="374"/>
      <c r="E643" s="374"/>
      <c r="F643" s="374"/>
      <c r="G643" s="358"/>
      <c r="H643" s="358"/>
      <c r="I643" s="358"/>
      <c r="J643" s="358"/>
      <c r="K643" s="358"/>
      <c r="L643" s="358"/>
      <c r="M643" s="358"/>
      <c r="N643" s="358"/>
      <c r="O643" s="358"/>
      <c r="P643" s="358"/>
      <c r="Q643" s="358"/>
      <c r="R643" s="358"/>
      <c r="S643" s="358"/>
      <c r="T643" s="358"/>
      <c r="U643" s="358"/>
      <c r="V643" s="358"/>
      <c r="W643" s="358"/>
      <c r="X643" s="358"/>
      <c r="Y643" s="358"/>
      <c r="Z643" s="358"/>
    </row>
    <row r="644" spans="1:26" ht="15.75" customHeight="1" thickBot="1">
      <c r="A644" s="374"/>
      <c r="B644" s="374"/>
      <c r="C644" s="374"/>
      <c r="D644" s="374"/>
      <c r="E644" s="374"/>
      <c r="F644" s="374"/>
      <c r="G644" s="358"/>
      <c r="H644" s="358"/>
      <c r="I644" s="358"/>
      <c r="J644" s="358"/>
      <c r="K644" s="358"/>
      <c r="L644" s="358"/>
      <c r="M644" s="358"/>
      <c r="N644" s="358"/>
      <c r="O644" s="358"/>
      <c r="P644" s="358"/>
      <c r="Q644" s="358"/>
      <c r="R644" s="358"/>
      <c r="S644" s="358"/>
      <c r="T644" s="358"/>
      <c r="U644" s="358"/>
      <c r="V644" s="358"/>
      <c r="W644" s="358"/>
      <c r="X644" s="358"/>
      <c r="Y644" s="358"/>
      <c r="Z644" s="358"/>
    </row>
    <row r="645" spans="1:26" ht="15.75" customHeight="1" thickBot="1">
      <c r="A645" s="374"/>
      <c r="B645" s="374"/>
      <c r="C645" s="374"/>
      <c r="D645" s="374"/>
      <c r="E645" s="374"/>
      <c r="F645" s="374"/>
      <c r="G645" s="358"/>
      <c r="H645" s="358"/>
      <c r="I645" s="358"/>
      <c r="J645" s="358"/>
      <c r="K645" s="358"/>
      <c r="L645" s="358"/>
      <c r="M645" s="358"/>
      <c r="N645" s="358"/>
      <c r="O645" s="358"/>
      <c r="P645" s="358"/>
      <c r="Q645" s="358"/>
      <c r="R645" s="358"/>
      <c r="S645" s="358"/>
      <c r="T645" s="358"/>
      <c r="U645" s="358"/>
      <c r="V645" s="358"/>
      <c r="W645" s="358"/>
      <c r="X645" s="358"/>
      <c r="Y645" s="358"/>
      <c r="Z645" s="358"/>
    </row>
    <row r="646" spans="1:26" ht="15.75" customHeight="1" thickBot="1">
      <c r="A646" s="374"/>
      <c r="B646" s="374"/>
      <c r="C646" s="374"/>
      <c r="D646" s="374"/>
      <c r="E646" s="374"/>
      <c r="F646" s="374"/>
      <c r="G646" s="358"/>
      <c r="H646" s="358"/>
      <c r="I646" s="358"/>
      <c r="J646" s="358"/>
      <c r="K646" s="358"/>
      <c r="L646" s="358"/>
      <c r="M646" s="358"/>
      <c r="N646" s="358"/>
      <c r="O646" s="358"/>
      <c r="P646" s="358"/>
      <c r="Q646" s="358"/>
      <c r="R646" s="358"/>
      <c r="S646" s="358"/>
      <c r="T646" s="358"/>
      <c r="U646" s="358"/>
      <c r="V646" s="358"/>
      <c r="W646" s="358"/>
      <c r="X646" s="358"/>
      <c r="Y646" s="358"/>
      <c r="Z646" s="358"/>
    </row>
    <row r="647" spans="1:26" ht="15.75" customHeight="1" thickBot="1">
      <c r="A647" s="374"/>
      <c r="B647" s="374"/>
      <c r="C647" s="374"/>
      <c r="D647" s="374"/>
      <c r="E647" s="374"/>
      <c r="F647" s="374"/>
      <c r="G647" s="358"/>
      <c r="H647" s="358"/>
      <c r="I647" s="358"/>
      <c r="J647" s="358"/>
      <c r="K647" s="358"/>
      <c r="L647" s="358"/>
      <c r="M647" s="358"/>
      <c r="N647" s="358"/>
      <c r="O647" s="358"/>
      <c r="P647" s="358"/>
      <c r="Q647" s="358"/>
      <c r="R647" s="358"/>
      <c r="S647" s="358"/>
      <c r="T647" s="358"/>
      <c r="U647" s="358"/>
      <c r="V647" s="358"/>
      <c r="W647" s="358"/>
      <c r="X647" s="358"/>
      <c r="Y647" s="358"/>
      <c r="Z647" s="358"/>
    </row>
    <row r="648" spans="1:26" ht="15.75" customHeight="1" thickBot="1">
      <c r="A648" s="374"/>
      <c r="B648" s="374"/>
      <c r="C648" s="374"/>
      <c r="D648" s="374"/>
      <c r="E648" s="374"/>
      <c r="F648" s="374"/>
      <c r="G648" s="358"/>
      <c r="H648" s="358"/>
      <c r="I648" s="358"/>
      <c r="J648" s="358"/>
      <c r="K648" s="358"/>
      <c r="L648" s="358"/>
      <c r="M648" s="358"/>
      <c r="N648" s="358"/>
      <c r="O648" s="358"/>
      <c r="P648" s="358"/>
      <c r="Q648" s="358"/>
      <c r="R648" s="358"/>
      <c r="S648" s="358"/>
      <c r="T648" s="358"/>
      <c r="U648" s="358"/>
      <c r="V648" s="358"/>
      <c r="W648" s="358"/>
      <c r="X648" s="358"/>
      <c r="Y648" s="358"/>
      <c r="Z648" s="358"/>
    </row>
    <row r="649" spans="1:26" ht="15.75" customHeight="1" thickBot="1">
      <c r="A649" s="374"/>
      <c r="B649" s="374"/>
      <c r="C649" s="374"/>
      <c r="D649" s="374"/>
      <c r="E649" s="374"/>
      <c r="F649" s="374"/>
      <c r="G649" s="358"/>
      <c r="H649" s="358"/>
      <c r="I649" s="358"/>
      <c r="J649" s="358"/>
      <c r="K649" s="358"/>
      <c r="L649" s="358"/>
      <c r="M649" s="358"/>
      <c r="N649" s="358"/>
      <c r="O649" s="358"/>
      <c r="P649" s="358"/>
      <c r="Q649" s="358"/>
      <c r="R649" s="358"/>
      <c r="S649" s="358"/>
      <c r="T649" s="358"/>
      <c r="U649" s="358"/>
      <c r="V649" s="358"/>
      <c r="W649" s="358"/>
      <c r="X649" s="358"/>
      <c r="Y649" s="358"/>
      <c r="Z649" s="358"/>
    </row>
    <row r="650" spans="1:26" ht="15.75" customHeight="1" thickBot="1">
      <c r="A650" s="374"/>
      <c r="B650" s="374"/>
      <c r="C650" s="374"/>
      <c r="D650" s="374"/>
      <c r="E650" s="374"/>
      <c r="F650" s="374"/>
      <c r="G650" s="358"/>
      <c r="H650" s="358"/>
      <c r="I650" s="358"/>
      <c r="J650" s="358"/>
      <c r="K650" s="358"/>
      <c r="L650" s="358"/>
      <c r="M650" s="358"/>
      <c r="N650" s="358"/>
      <c r="O650" s="358"/>
      <c r="P650" s="358"/>
      <c r="Q650" s="358"/>
      <c r="R650" s="358"/>
      <c r="S650" s="358"/>
      <c r="T650" s="358"/>
      <c r="U650" s="358"/>
      <c r="V650" s="358"/>
      <c r="W650" s="358"/>
      <c r="X650" s="358"/>
      <c r="Y650" s="358"/>
      <c r="Z650" s="358"/>
    </row>
    <row r="651" spans="1:26" ht="15.75" customHeight="1" thickBot="1">
      <c r="A651" s="374"/>
      <c r="B651" s="374"/>
      <c r="C651" s="374"/>
      <c r="D651" s="374"/>
      <c r="E651" s="374"/>
      <c r="F651" s="374"/>
      <c r="G651" s="358"/>
      <c r="H651" s="358"/>
      <c r="I651" s="358"/>
      <c r="J651" s="358"/>
      <c r="K651" s="358"/>
      <c r="L651" s="358"/>
      <c r="M651" s="358"/>
      <c r="N651" s="358"/>
      <c r="O651" s="358"/>
      <c r="P651" s="358"/>
      <c r="Q651" s="358"/>
      <c r="R651" s="358"/>
      <c r="S651" s="358"/>
      <c r="T651" s="358"/>
      <c r="U651" s="358"/>
      <c r="V651" s="358"/>
      <c r="W651" s="358"/>
      <c r="X651" s="358"/>
      <c r="Y651" s="358"/>
      <c r="Z651" s="358"/>
    </row>
    <row r="652" spans="1:26" ht="15.75" customHeight="1" thickBot="1">
      <c r="A652" s="374"/>
      <c r="B652" s="374"/>
      <c r="C652" s="374"/>
      <c r="D652" s="374"/>
      <c r="E652" s="374"/>
      <c r="F652" s="374"/>
      <c r="G652" s="358"/>
      <c r="H652" s="358"/>
      <c r="I652" s="358"/>
      <c r="J652" s="358"/>
      <c r="K652" s="358"/>
      <c r="L652" s="358"/>
      <c r="M652" s="358"/>
      <c r="N652" s="358"/>
      <c r="O652" s="358"/>
      <c r="P652" s="358"/>
      <c r="Q652" s="358"/>
      <c r="R652" s="358"/>
      <c r="S652" s="358"/>
      <c r="T652" s="358"/>
      <c r="U652" s="358"/>
      <c r="V652" s="358"/>
      <c r="W652" s="358"/>
      <c r="X652" s="358"/>
      <c r="Y652" s="358"/>
      <c r="Z652" s="358"/>
    </row>
    <row r="653" spans="1:26" ht="15.75" customHeight="1" thickBot="1">
      <c r="A653" s="374"/>
      <c r="B653" s="374"/>
      <c r="C653" s="374"/>
      <c r="D653" s="374"/>
      <c r="E653" s="374"/>
      <c r="F653" s="374"/>
      <c r="G653" s="358"/>
      <c r="H653" s="358"/>
      <c r="I653" s="358"/>
      <c r="J653" s="358"/>
      <c r="K653" s="358"/>
      <c r="L653" s="358"/>
      <c r="M653" s="358"/>
      <c r="N653" s="358"/>
      <c r="O653" s="358"/>
      <c r="P653" s="358"/>
      <c r="Q653" s="358"/>
      <c r="R653" s="358"/>
      <c r="S653" s="358"/>
      <c r="T653" s="358"/>
      <c r="U653" s="358"/>
      <c r="V653" s="358"/>
      <c r="W653" s="358"/>
      <c r="X653" s="358"/>
      <c r="Y653" s="358"/>
      <c r="Z653" s="358"/>
    </row>
    <row r="654" spans="1:26" ht="15.75" customHeight="1" thickBot="1">
      <c r="A654" s="374"/>
      <c r="B654" s="374"/>
      <c r="C654" s="374"/>
      <c r="D654" s="374"/>
      <c r="E654" s="374"/>
      <c r="F654" s="374"/>
      <c r="G654" s="358"/>
      <c r="H654" s="358"/>
      <c r="I654" s="358"/>
      <c r="J654" s="358"/>
      <c r="K654" s="358"/>
      <c r="L654" s="358"/>
      <c r="M654" s="358"/>
      <c r="N654" s="358"/>
      <c r="O654" s="358"/>
      <c r="P654" s="358"/>
      <c r="Q654" s="358"/>
      <c r="R654" s="358"/>
      <c r="S654" s="358"/>
      <c r="T654" s="358"/>
      <c r="U654" s="358"/>
      <c r="V654" s="358"/>
      <c r="W654" s="358"/>
      <c r="X654" s="358"/>
      <c r="Y654" s="358"/>
      <c r="Z654" s="358"/>
    </row>
    <row r="655" spans="1:26" ht="15.75" customHeight="1" thickBot="1">
      <c r="A655" s="374"/>
      <c r="B655" s="374"/>
      <c r="C655" s="374"/>
      <c r="D655" s="374"/>
      <c r="E655" s="374"/>
      <c r="F655" s="374"/>
      <c r="G655" s="358"/>
      <c r="H655" s="358"/>
      <c r="I655" s="358"/>
      <c r="J655" s="358"/>
      <c r="K655" s="358"/>
      <c r="L655" s="358"/>
      <c r="M655" s="358"/>
      <c r="N655" s="358"/>
      <c r="O655" s="358"/>
      <c r="P655" s="358"/>
      <c r="Q655" s="358"/>
      <c r="R655" s="358"/>
      <c r="S655" s="358"/>
      <c r="T655" s="358"/>
      <c r="U655" s="358"/>
      <c r="V655" s="358"/>
      <c r="W655" s="358"/>
      <c r="X655" s="358"/>
      <c r="Y655" s="358"/>
      <c r="Z655" s="358"/>
    </row>
    <row r="656" spans="1:26" ht="15.75" customHeight="1" thickBot="1">
      <c r="A656" s="374"/>
      <c r="B656" s="374"/>
      <c r="C656" s="374"/>
      <c r="D656" s="374"/>
      <c r="E656" s="374"/>
      <c r="F656" s="374"/>
      <c r="G656" s="358"/>
      <c r="H656" s="358"/>
      <c r="I656" s="358"/>
      <c r="J656" s="358"/>
      <c r="K656" s="358"/>
      <c r="L656" s="358"/>
      <c r="M656" s="358"/>
      <c r="N656" s="358"/>
      <c r="O656" s="358"/>
      <c r="P656" s="358"/>
      <c r="Q656" s="358"/>
      <c r="R656" s="358"/>
      <c r="S656" s="358"/>
      <c r="T656" s="358"/>
      <c r="U656" s="358"/>
      <c r="V656" s="358"/>
      <c r="W656" s="358"/>
      <c r="X656" s="358"/>
      <c r="Y656" s="358"/>
      <c r="Z656" s="358"/>
    </row>
    <row r="657" spans="1:26" ht="15.75" customHeight="1" thickBot="1">
      <c r="A657" s="374"/>
      <c r="B657" s="374"/>
      <c r="C657" s="374"/>
      <c r="D657" s="374"/>
      <c r="E657" s="374"/>
      <c r="F657" s="374"/>
      <c r="G657" s="358"/>
      <c r="H657" s="358"/>
      <c r="I657" s="358"/>
      <c r="J657" s="358"/>
      <c r="K657" s="358"/>
      <c r="L657" s="358"/>
      <c r="M657" s="358"/>
      <c r="N657" s="358"/>
      <c r="O657" s="358"/>
      <c r="P657" s="358"/>
      <c r="Q657" s="358"/>
      <c r="R657" s="358"/>
      <c r="S657" s="358"/>
      <c r="T657" s="358"/>
      <c r="U657" s="358"/>
      <c r="V657" s="358"/>
      <c r="W657" s="358"/>
      <c r="X657" s="358"/>
      <c r="Y657" s="358"/>
      <c r="Z657" s="358"/>
    </row>
    <row r="658" spans="1:26" ht="15.75" customHeight="1" thickBot="1">
      <c r="A658" s="374"/>
      <c r="B658" s="374"/>
      <c r="C658" s="374"/>
      <c r="D658" s="374"/>
      <c r="E658" s="374"/>
      <c r="F658" s="374"/>
      <c r="G658" s="358"/>
      <c r="H658" s="358"/>
      <c r="I658" s="358"/>
      <c r="J658" s="358"/>
      <c r="K658" s="358"/>
      <c r="L658" s="358"/>
      <c r="M658" s="358"/>
      <c r="N658" s="358"/>
      <c r="O658" s="358"/>
      <c r="P658" s="358"/>
      <c r="Q658" s="358"/>
      <c r="R658" s="358"/>
      <c r="S658" s="358"/>
      <c r="T658" s="358"/>
      <c r="U658" s="358"/>
      <c r="V658" s="358"/>
      <c r="W658" s="358"/>
      <c r="X658" s="358"/>
      <c r="Y658" s="358"/>
      <c r="Z658" s="358"/>
    </row>
    <row r="659" spans="1:26" ht="15.75" customHeight="1" thickBot="1">
      <c r="A659" s="374"/>
      <c r="B659" s="374"/>
      <c r="C659" s="374"/>
      <c r="D659" s="374"/>
      <c r="E659" s="374"/>
      <c r="F659" s="374"/>
      <c r="G659" s="358"/>
      <c r="H659" s="358"/>
      <c r="I659" s="358"/>
      <c r="J659" s="358"/>
      <c r="K659" s="358"/>
      <c r="L659" s="358"/>
      <c r="M659" s="358"/>
      <c r="N659" s="358"/>
      <c r="O659" s="358"/>
      <c r="P659" s="358"/>
      <c r="Q659" s="358"/>
      <c r="R659" s="358"/>
      <c r="S659" s="358"/>
      <c r="T659" s="358"/>
      <c r="U659" s="358"/>
      <c r="V659" s="358"/>
      <c r="W659" s="358"/>
      <c r="X659" s="358"/>
      <c r="Y659" s="358"/>
      <c r="Z659" s="358"/>
    </row>
    <row r="660" spans="1:26" ht="15.75" customHeight="1" thickBot="1">
      <c r="A660" s="374"/>
      <c r="B660" s="374"/>
      <c r="C660" s="374"/>
      <c r="D660" s="374"/>
      <c r="E660" s="374"/>
      <c r="F660" s="374"/>
      <c r="G660" s="358"/>
      <c r="H660" s="358"/>
      <c r="I660" s="358"/>
      <c r="J660" s="358"/>
      <c r="K660" s="358"/>
      <c r="L660" s="358"/>
      <c r="M660" s="358"/>
      <c r="N660" s="358"/>
      <c r="O660" s="358"/>
      <c r="P660" s="358"/>
      <c r="Q660" s="358"/>
      <c r="R660" s="358"/>
      <c r="S660" s="358"/>
      <c r="T660" s="358"/>
      <c r="U660" s="358"/>
      <c r="V660" s="358"/>
      <c r="W660" s="358"/>
      <c r="X660" s="358"/>
      <c r="Y660" s="358"/>
      <c r="Z660" s="358"/>
    </row>
    <row r="661" spans="1:26" ht="15.75" customHeight="1" thickBot="1">
      <c r="A661" s="374"/>
      <c r="B661" s="374"/>
      <c r="C661" s="374"/>
      <c r="D661" s="374"/>
      <c r="E661" s="374"/>
      <c r="F661" s="374"/>
      <c r="G661" s="358"/>
      <c r="H661" s="358"/>
      <c r="I661" s="358"/>
      <c r="J661" s="358"/>
      <c r="K661" s="358"/>
      <c r="L661" s="358"/>
      <c r="M661" s="358"/>
      <c r="N661" s="358"/>
      <c r="O661" s="358"/>
      <c r="P661" s="358"/>
      <c r="Q661" s="358"/>
      <c r="R661" s="358"/>
      <c r="S661" s="358"/>
      <c r="T661" s="358"/>
      <c r="U661" s="358"/>
      <c r="V661" s="358"/>
      <c r="W661" s="358"/>
      <c r="X661" s="358"/>
      <c r="Y661" s="358"/>
      <c r="Z661" s="358"/>
    </row>
    <row r="662" spans="1:26" ht="15.75" customHeight="1" thickBot="1">
      <c r="A662" s="374"/>
      <c r="B662" s="374"/>
      <c r="C662" s="374"/>
      <c r="D662" s="374"/>
      <c r="E662" s="374"/>
      <c r="F662" s="374"/>
      <c r="G662" s="358"/>
      <c r="H662" s="358"/>
      <c r="I662" s="358"/>
      <c r="J662" s="358"/>
      <c r="K662" s="358"/>
      <c r="L662" s="358"/>
      <c r="M662" s="358"/>
      <c r="N662" s="358"/>
      <c r="O662" s="358"/>
      <c r="P662" s="358"/>
      <c r="Q662" s="358"/>
      <c r="R662" s="358"/>
      <c r="S662" s="358"/>
      <c r="T662" s="358"/>
      <c r="U662" s="358"/>
      <c r="V662" s="358"/>
      <c r="W662" s="358"/>
      <c r="X662" s="358"/>
      <c r="Y662" s="358"/>
      <c r="Z662" s="358"/>
    </row>
    <row r="663" spans="1:26" ht="15.75" customHeight="1" thickBot="1">
      <c r="A663" s="374"/>
      <c r="B663" s="374"/>
      <c r="C663" s="374"/>
      <c r="D663" s="374"/>
      <c r="E663" s="374"/>
      <c r="F663" s="374"/>
      <c r="G663" s="358"/>
      <c r="H663" s="358"/>
      <c r="I663" s="358"/>
      <c r="J663" s="358"/>
      <c r="K663" s="358"/>
      <c r="L663" s="358"/>
      <c r="M663" s="358"/>
      <c r="N663" s="358"/>
      <c r="O663" s="358"/>
      <c r="P663" s="358"/>
      <c r="Q663" s="358"/>
      <c r="R663" s="358"/>
      <c r="S663" s="358"/>
      <c r="T663" s="358"/>
      <c r="U663" s="358"/>
      <c r="V663" s="358"/>
      <c r="W663" s="358"/>
      <c r="X663" s="358"/>
      <c r="Y663" s="358"/>
      <c r="Z663" s="358"/>
    </row>
    <row r="664" spans="1:26" ht="15.75" customHeight="1" thickBot="1">
      <c r="A664" s="374"/>
      <c r="B664" s="374"/>
      <c r="C664" s="374"/>
      <c r="D664" s="374"/>
      <c r="E664" s="374"/>
      <c r="F664" s="374"/>
      <c r="G664" s="358"/>
      <c r="H664" s="358"/>
      <c r="I664" s="358"/>
      <c r="J664" s="358"/>
      <c r="K664" s="358"/>
      <c r="L664" s="358"/>
      <c r="M664" s="358"/>
      <c r="N664" s="358"/>
      <c r="O664" s="358"/>
      <c r="P664" s="358"/>
      <c r="Q664" s="358"/>
      <c r="R664" s="358"/>
      <c r="S664" s="358"/>
      <c r="T664" s="358"/>
      <c r="U664" s="358"/>
      <c r="V664" s="358"/>
      <c r="W664" s="358"/>
      <c r="X664" s="358"/>
      <c r="Y664" s="358"/>
      <c r="Z664" s="358"/>
    </row>
    <row r="665" spans="1:26" ht="15.75" customHeight="1" thickBot="1">
      <c r="A665" s="374"/>
      <c r="B665" s="374"/>
      <c r="C665" s="374"/>
      <c r="D665" s="374"/>
      <c r="E665" s="374"/>
      <c r="F665" s="374"/>
      <c r="G665" s="358"/>
      <c r="H665" s="358"/>
      <c r="I665" s="358"/>
      <c r="J665" s="358"/>
      <c r="K665" s="358"/>
      <c r="L665" s="358"/>
      <c r="M665" s="358"/>
      <c r="N665" s="358"/>
      <c r="O665" s="358"/>
      <c r="P665" s="358"/>
      <c r="Q665" s="358"/>
      <c r="R665" s="358"/>
      <c r="S665" s="358"/>
      <c r="T665" s="358"/>
      <c r="U665" s="358"/>
      <c r="V665" s="358"/>
      <c r="W665" s="358"/>
      <c r="X665" s="358"/>
      <c r="Y665" s="358"/>
      <c r="Z665" s="358"/>
    </row>
    <row r="666" spans="1:26" ht="15.75" customHeight="1" thickBot="1">
      <c r="A666" s="374"/>
      <c r="B666" s="374"/>
      <c r="C666" s="374"/>
      <c r="D666" s="374"/>
      <c r="E666" s="374"/>
      <c r="F666" s="374"/>
      <c r="G666" s="358"/>
      <c r="H666" s="358"/>
      <c r="I666" s="358"/>
      <c r="J666" s="358"/>
      <c r="K666" s="358"/>
      <c r="L666" s="358"/>
      <c r="M666" s="358"/>
      <c r="N666" s="358"/>
      <c r="O666" s="358"/>
      <c r="P666" s="358"/>
      <c r="Q666" s="358"/>
      <c r="R666" s="358"/>
      <c r="S666" s="358"/>
      <c r="T666" s="358"/>
      <c r="U666" s="358"/>
      <c r="V666" s="358"/>
      <c r="W666" s="358"/>
      <c r="X666" s="358"/>
      <c r="Y666" s="358"/>
      <c r="Z666" s="358"/>
    </row>
    <row r="667" spans="1:26" ht="15.75" customHeight="1" thickBot="1">
      <c r="A667" s="374"/>
      <c r="B667" s="374"/>
      <c r="C667" s="374"/>
      <c r="D667" s="374"/>
      <c r="E667" s="374"/>
      <c r="F667" s="374"/>
      <c r="G667" s="358"/>
      <c r="H667" s="358"/>
      <c r="I667" s="358"/>
      <c r="J667" s="358"/>
      <c r="K667" s="358"/>
      <c r="L667" s="358"/>
      <c r="M667" s="358"/>
      <c r="N667" s="358"/>
      <c r="O667" s="358"/>
      <c r="P667" s="358"/>
      <c r="Q667" s="358"/>
      <c r="R667" s="358"/>
      <c r="S667" s="358"/>
      <c r="T667" s="358"/>
      <c r="U667" s="358"/>
      <c r="V667" s="358"/>
      <c r="W667" s="358"/>
      <c r="X667" s="358"/>
      <c r="Y667" s="358"/>
      <c r="Z667" s="358"/>
    </row>
    <row r="668" spans="1:26" ht="15.75" customHeight="1" thickBot="1">
      <c r="A668" s="374"/>
      <c r="B668" s="374"/>
      <c r="C668" s="374"/>
      <c r="D668" s="374"/>
      <c r="E668" s="374"/>
      <c r="F668" s="374"/>
      <c r="G668" s="358"/>
      <c r="H668" s="358"/>
      <c r="I668" s="358"/>
      <c r="J668" s="358"/>
      <c r="K668" s="358"/>
      <c r="L668" s="358"/>
      <c r="M668" s="358"/>
      <c r="N668" s="358"/>
      <c r="O668" s="358"/>
      <c r="P668" s="358"/>
      <c r="Q668" s="358"/>
      <c r="R668" s="358"/>
      <c r="S668" s="358"/>
      <c r="T668" s="358"/>
      <c r="U668" s="358"/>
      <c r="V668" s="358"/>
      <c r="W668" s="358"/>
      <c r="X668" s="358"/>
      <c r="Y668" s="358"/>
      <c r="Z668" s="358"/>
    </row>
    <row r="669" spans="1:26" ht="15.75" customHeight="1" thickBot="1">
      <c r="A669" s="374"/>
      <c r="B669" s="374"/>
      <c r="C669" s="374"/>
      <c r="D669" s="374"/>
      <c r="E669" s="374"/>
      <c r="F669" s="374"/>
      <c r="G669" s="358"/>
      <c r="H669" s="358"/>
      <c r="I669" s="358"/>
      <c r="J669" s="358"/>
      <c r="K669" s="358"/>
      <c r="L669" s="358"/>
      <c r="M669" s="358"/>
      <c r="N669" s="358"/>
      <c r="O669" s="358"/>
      <c r="P669" s="358"/>
      <c r="Q669" s="358"/>
      <c r="R669" s="358"/>
      <c r="S669" s="358"/>
      <c r="T669" s="358"/>
      <c r="U669" s="358"/>
      <c r="V669" s="358"/>
      <c r="W669" s="358"/>
      <c r="X669" s="358"/>
      <c r="Y669" s="358"/>
      <c r="Z669" s="358"/>
    </row>
    <row r="670" spans="1:26" ht="15.75" customHeight="1" thickBot="1">
      <c r="A670" s="374"/>
      <c r="B670" s="374"/>
      <c r="C670" s="374"/>
      <c r="D670" s="374"/>
      <c r="E670" s="374"/>
      <c r="F670" s="374"/>
      <c r="G670" s="358"/>
      <c r="H670" s="358"/>
      <c r="I670" s="358"/>
      <c r="J670" s="358"/>
      <c r="K670" s="358"/>
      <c r="L670" s="358"/>
      <c r="M670" s="358"/>
      <c r="N670" s="358"/>
      <c r="O670" s="358"/>
      <c r="P670" s="358"/>
      <c r="Q670" s="358"/>
      <c r="R670" s="358"/>
      <c r="S670" s="358"/>
      <c r="T670" s="358"/>
      <c r="U670" s="358"/>
      <c r="V670" s="358"/>
      <c r="W670" s="358"/>
      <c r="X670" s="358"/>
      <c r="Y670" s="358"/>
      <c r="Z670" s="358"/>
    </row>
    <row r="671" spans="1:26" ht="15.75" customHeight="1" thickBot="1">
      <c r="A671" s="374"/>
      <c r="B671" s="374"/>
      <c r="C671" s="374"/>
      <c r="D671" s="374"/>
      <c r="E671" s="374"/>
      <c r="F671" s="374"/>
      <c r="G671" s="358"/>
      <c r="H671" s="358"/>
      <c r="I671" s="358"/>
      <c r="J671" s="358"/>
      <c r="K671" s="358"/>
      <c r="L671" s="358"/>
      <c r="M671" s="358"/>
      <c r="N671" s="358"/>
      <c r="O671" s="358"/>
      <c r="P671" s="358"/>
      <c r="Q671" s="358"/>
      <c r="R671" s="358"/>
      <c r="S671" s="358"/>
      <c r="T671" s="358"/>
      <c r="U671" s="358"/>
      <c r="V671" s="358"/>
      <c r="W671" s="358"/>
      <c r="X671" s="358"/>
      <c r="Y671" s="358"/>
      <c r="Z671" s="358"/>
    </row>
    <row r="672" spans="1:26" ht="15.75" customHeight="1" thickBot="1">
      <c r="A672" s="374"/>
      <c r="B672" s="374"/>
      <c r="C672" s="374"/>
      <c r="D672" s="374"/>
      <c r="E672" s="374"/>
      <c r="F672" s="374"/>
      <c r="G672" s="358"/>
      <c r="H672" s="358"/>
      <c r="I672" s="358"/>
      <c r="J672" s="358"/>
      <c r="K672" s="358"/>
      <c r="L672" s="358"/>
      <c r="M672" s="358"/>
      <c r="N672" s="358"/>
      <c r="O672" s="358"/>
      <c r="P672" s="358"/>
      <c r="Q672" s="358"/>
      <c r="R672" s="358"/>
      <c r="S672" s="358"/>
      <c r="T672" s="358"/>
      <c r="U672" s="358"/>
      <c r="V672" s="358"/>
      <c r="W672" s="358"/>
      <c r="X672" s="358"/>
      <c r="Y672" s="358"/>
      <c r="Z672" s="358"/>
    </row>
    <row r="673" spans="1:26" ht="15.75" customHeight="1" thickBot="1">
      <c r="A673" s="374"/>
      <c r="B673" s="374"/>
      <c r="C673" s="374"/>
      <c r="D673" s="374"/>
      <c r="E673" s="374"/>
      <c r="F673" s="374"/>
      <c r="G673" s="358"/>
      <c r="H673" s="358"/>
      <c r="I673" s="358"/>
      <c r="J673" s="358"/>
      <c r="K673" s="358"/>
      <c r="L673" s="358"/>
      <c r="M673" s="358"/>
      <c r="N673" s="358"/>
      <c r="O673" s="358"/>
      <c r="P673" s="358"/>
      <c r="Q673" s="358"/>
      <c r="R673" s="358"/>
      <c r="S673" s="358"/>
      <c r="T673" s="358"/>
      <c r="U673" s="358"/>
      <c r="V673" s="358"/>
      <c r="W673" s="358"/>
      <c r="X673" s="358"/>
      <c r="Y673" s="358"/>
      <c r="Z673" s="358"/>
    </row>
    <row r="674" spans="1:26" ht="15.75" customHeight="1" thickBot="1">
      <c r="A674" s="374"/>
      <c r="B674" s="374"/>
      <c r="C674" s="374"/>
      <c r="D674" s="374"/>
      <c r="E674" s="374"/>
      <c r="F674" s="374"/>
      <c r="G674" s="358"/>
      <c r="H674" s="358"/>
      <c r="I674" s="358"/>
      <c r="J674" s="358"/>
      <c r="K674" s="358"/>
      <c r="L674" s="358"/>
      <c r="M674" s="358"/>
      <c r="N674" s="358"/>
      <c r="O674" s="358"/>
      <c r="P674" s="358"/>
      <c r="Q674" s="358"/>
      <c r="R674" s="358"/>
      <c r="S674" s="358"/>
      <c r="T674" s="358"/>
      <c r="U674" s="358"/>
      <c r="V674" s="358"/>
      <c r="W674" s="358"/>
      <c r="X674" s="358"/>
      <c r="Y674" s="358"/>
      <c r="Z674" s="358"/>
    </row>
    <row r="675" spans="1:26" ht="15.75" customHeight="1" thickBot="1">
      <c r="A675" s="374"/>
      <c r="B675" s="374"/>
      <c r="C675" s="374"/>
      <c r="D675" s="374"/>
      <c r="E675" s="374"/>
      <c r="F675" s="374"/>
      <c r="G675" s="358"/>
      <c r="H675" s="358"/>
      <c r="I675" s="358"/>
      <c r="J675" s="358"/>
      <c r="K675" s="358"/>
      <c r="L675" s="358"/>
      <c r="M675" s="358"/>
      <c r="N675" s="358"/>
      <c r="O675" s="358"/>
      <c r="P675" s="358"/>
      <c r="Q675" s="358"/>
      <c r="R675" s="358"/>
      <c r="S675" s="358"/>
      <c r="T675" s="358"/>
      <c r="U675" s="358"/>
      <c r="V675" s="358"/>
      <c r="W675" s="358"/>
      <c r="X675" s="358"/>
      <c r="Y675" s="358"/>
      <c r="Z675" s="358"/>
    </row>
    <row r="676" spans="1:26" ht="15.75" customHeight="1" thickBot="1">
      <c r="A676" s="374"/>
      <c r="B676" s="374"/>
      <c r="C676" s="374"/>
      <c r="D676" s="374"/>
      <c r="E676" s="374"/>
      <c r="F676" s="374"/>
      <c r="G676" s="358"/>
      <c r="H676" s="358"/>
      <c r="I676" s="358"/>
      <c r="J676" s="358"/>
      <c r="K676" s="358"/>
      <c r="L676" s="358"/>
      <c r="M676" s="358"/>
      <c r="N676" s="358"/>
      <c r="O676" s="358"/>
      <c r="P676" s="358"/>
      <c r="Q676" s="358"/>
      <c r="R676" s="358"/>
      <c r="S676" s="358"/>
      <c r="T676" s="358"/>
      <c r="U676" s="358"/>
      <c r="V676" s="358"/>
      <c r="W676" s="358"/>
      <c r="X676" s="358"/>
      <c r="Y676" s="358"/>
      <c r="Z676" s="358"/>
    </row>
    <row r="677" spans="1:26" ht="15.75" customHeight="1" thickBot="1">
      <c r="A677" s="374"/>
      <c r="B677" s="374"/>
      <c r="C677" s="374"/>
      <c r="D677" s="374"/>
      <c r="E677" s="374"/>
      <c r="F677" s="374"/>
      <c r="G677" s="358"/>
      <c r="H677" s="358"/>
      <c r="I677" s="358"/>
      <c r="J677" s="358"/>
      <c r="K677" s="358"/>
      <c r="L677" s="358"/>
      <c r="M677" s="358"/>
      <c r="N677" s="358"/>
      <c r="O677" s="358"/>
      <c r="P677" s="358"/>
      <c r="Q677" s="358"/>
      <c r="R677" s="358"/>
      <c r="S677" s="358"/>
      <c r="T677" s="358"/>
      <c r="U677" s="358"/>
      <c r="V677" s="358"/>
      <c r="W677" s="358"/>
      <c r="X677" s="358"/>
      <c r="Y677" s="358"/>
      <c r="Z677" s="358"/>
    </row>
    <row r="678" spans="1:26" ht="15.75" customHeight="1" thickBot="1">
      <c r="A678" s="374"/>
      <c r="B678" s="374"/>
      <c r="C678" s="374"/>
      <c r="D678" s="374"/>
      <c r="E678" s="374"/>
      <c r="F678" s="374"/>
      <c r="G678" s="358"/>
      <c r="H678" s="358"/>
      <c r="I678" s="358"/>
      <c r="J678" s="358"/>
      <c r="K678" s="358"/>
      <c r="L678" s="358"/>
      <c r="M678" s="358"/>
      <c r="N678" s="358"/>
      <c r="O678" s="358"/>
      <c r="P678" s="358"/>
      <c r="Q678" s="358"/>
      <c r="R678" s="358"/>
      <c r="S678" s="358"/>
      <c r="T678" s="358"/>
      <c r="U678" s="358"/>
      <c r="V678" s="358"/>
      <c r="W678" s="358"/>
      <c r="X678" s="358"/>
      <c r="Y678" s="358"/>
      <c r="Z678" s="358"/>
    </row>
    <row r="679" spans="1:26" ht="15.75" customHeight="1" thickBot="1">
      <c r="A679" s="374"/>
      <c r="B679" s="374"/>
      <c r="C679" s="374"/>
      <c r="D679" s="374"/>
      <c r="E679" s="374"/>
      <c r="F679" s="374"/>
      <c r="G679" s="358"/>
      <c r="H679" s="358"/>
      <c r="I679" s="358"/>
      <c r="J679" s="358"/>
      <c r="K679" s="358"/>
      <c r="L679" s="358"/>
      <c r="M679" s="358"/>
      <c r="N679" s="358"/>
      <c r="O679" s="358"/>
      <c r="P679" s="358"/>
      <c r="Q679" s="358"/>
      <c r="R679" s="358"/>
      <c r="S679" s="358"/>
      <c r="T679" s="358"/>
      <c r="U679" s="358"/>
      <c r="V679" s="358"/>
      <c r="W679" s="358"/>
      <c r="X679" s="358"/>
      <c r="Y679" s="358"/>
      <c r="Z679" s="358"/>
    </row>
    <row r="680" spans="1:26" ht="15.75" customHeight="1" thickBot="1">
      <c r="A680" s="374"/>
      <c r="B680" s="374"/>
      <c r="C680" s="374"/>
      <c r="D680" s="374"/>
      <c r="E680" s="374"/>
      <c r="F680" s="374"/>
      <c r="G680" s="358"/>
      <c r="H680" s="358"/>
      <c r="I680" s="358"/>
      <c r="J680" s="358"/>
      <c r="K680" s="358"/>
      <c r="L680" s="358"/>
      <c r="M680" s="358"/>
      <c r="N680" s="358"/>
      <c r="O680" s="358"/>
      <c r="P680" s="358"/>
      <c r="Q680" s="358"/>
      <c r="R680" s="358"/>
      <c r="S680" s="358"/>
      <c r="T680" s="358"/>
      <c r="U680" s="358"/>
      <c r="V680" s="358"/>
      <c r="W680" s="358"/>
      <c r="X680" s="358"/>
      <c r="Y680" s="358"/>
      <c r="Z680" s="358"/>
    </row>
    <row r="681" spans="1:26" ht="15.75" customHeight="1" thickBot="1">
      <c r="A681" s="374"/>
      <c r="B681" s="374"/>
      <c r="C681" s="374"/>
      <c r="D681" s="374"/>
      <c r="E681" s="374"/>
      <c r="F681" s="374"/>
      <c r="G681" s="358"/>
      <c r="H681" s="358"/>
      <c r="I681" s="358"/>
      <c r="J681" s="358"/>
      <c r="K681" s="358"/>
      <c r="L681" s="358"/>
      <c r="M681" s="358"/>
      <c r="N681" s="358"/>
      <c r="O681" s="358"/>
      <c r="P681" s="358"/>
      <c r="Q681" s="358"/>
      <c r="R681" s="358"/>
      <c r="S681" s="358"/>
      <c r="T681" s="358"/>
      <c r="U681" s="358"/>
      <c r="V681" s="358"/>
      <c r="W681" s="358"/>
      <c r="X681" s="358"/>
      <c r="Y681" s="358"/>
      <c r="Z681" s="358"/>
    </row>
    <row r="682" spans="1:26" ht="15.75" customHeight="1" thickBot="1">
      <c r="A682" s="374"/>
      <c r="B682" s="374"/>
      <c r="C682" s="374"/>
      <c r="D682" s="374"/>
      <c r="E682" s="374"/>
      <c r="F682" s="374"/>
      <c r="G682" s="358"/>
      <c r="H682" s="358"/>
      <c r="I682" s="358"/>
      <c r="J682" s="358"/>
      <c r="K682" s="358"/>
      <c r="L682" s="358"/>
      <c r="M682" s="358"/>
      <c r="N682" s="358"/>
      <c r="O682" s="358"/>
      <c r="P682" s="358"/>
      <c r="Q682" s="358"/>
      <c r="R682" s="358"/>
      <c r="S682" s="358"/>
      <c r="T682" s="358"/>
      <c r="U682" s="358"/>
      <c r="V682" s="358"/>
      <c r="W682" s="358"/>
      <c r="X682" s="358"/>
      <c r="Y682" s="358"/>
      <c r="Z682" s="358"/>
    </row>
    <row r="683" spans="1:26" ht="15.75" customHeight="1" thickBot="1">
      <c r="A683" s="374"/>
      <c r="B683" s="374"/>
      <c r="C683" s="374"/>
      <c r="D683" s="374"/>
      <c r="E683" s="374"/>
      <c r="F683" s="374"/>
      <c r="G683" s="358"/>
      <c r="H683" s="358"/>
      <c r="I683" s="358"/>
      <c r="J683" s="358"/>
      <c r="K683" s="358"/>
      <c r="L683" s="358"/>
      <c r="M683" s="358"/>
      <c r="N683" s="358"/>
      <c r="O683" s="358"/>
      <c r="P683" s="358"/>
      <c r="Q683" s="358"/>
      <c r="R683" s="358"/>
      <c r="S683" s="358"/>
      <c r="T683" s="358"/>
      <c r="U683" s="358"/>
      <c r="V683" s="358"/>
      <c r="W683" s="358"/>
      <c r="X683" s="358"/>
      <c r="Y683" s="358"/>
      <c r="Z683" s="358"/>
    </row>
    <row r="684" spans="1:26" ht="15.75" customHeight="1" thickBot="1">
      <c r="A684" s="374"/>
      <c r="B684" s="374"/>
      <c r="C684" s="374"/>
      <c r="D684" s="374"/>
      <c r="E684" s="374"/>
      <c r="F684" s="374"/>
      <c r="G684" s="358"/>
      <c r="H684" s="358"/>
      <c r="I684" s="358"/>
      <c r="J684" s="358"/>
      <c r="K684" s="358"/>
      <c r="L684" s="358"/>
      <c r="M684" s="358"/>
      <c r="N684" s="358"/>
      <c r="O684" s="358"/>
      <c r="P684" s="358"/>
      <c r="Q684" s="358"/>
      <c r="R684" s="358"/>
      <c r="S684" s="358"/>
      <c r="T684" s="358"/>
      <c r="U684" s="358"/>
      <c r="V684" s="358"/>
      <c r="W684" s="358"/>
      <c r="X684" s="358"/>
      <c r="Y684" s="358"/>
      <c r="Z684" s="358"/>
    </row>
    <row r="685" spans="1:26" ht="15.75" customHeight="1" thickBot="1">
      <c r="A685" s="374"/>
      <c r="B685" s="374"/>
      <c r="C685" s="374"/>
      <c r="D685" s="374"/>
      <c r="E685" s="374"/>
      <c r="F685" s="374"/>
      <c r="G685" s="358"/>
      <c r="H685" s="358"/>
      <c r="I685" s="358"/>
      <c r="J685" s="358"/>
      <c r="K685" s="358"/>
      <c r="L685" s="358"/>
      <c r="M685" s="358"/>
      <c r="N685" s="358"/>
      <c r="O685" s="358"/>
      <c r="P685" s="358"/>
      <c r="Q685" s="358"/>
      <c r="R685" s="358"/>
      <c r="S685" s="358"/>
      <c r="T685" s="358"/>
      <c r="U685" s="358"/>
      <c r="V685" s="358"/>
      <c r="W685" s="358"/>
      <c r="X685" s="358"/>
      <c r="Y685" s="358"/>
      <c r="Z685" s="358"/>
    </row>
    <row r="686" spans="1:26" ht="15.75" customHeight="1" thickBot="1">
      <c r="A686" s="374"/>
      <c r="B686" s="374"/>
      <c r="C686" s="374"/>
      <c r="D686" s="374"/>
      <c r="E686" s="374"/>
      <c r="F686" s="374"/>
      <c r="G686" s="358"/>
      <c r="H686" s="358"/>
      <c r="I686" s="358"/>
      <c r="J686" s="358"/>
      <c r="K686" s="358"/>
      <c r="L686" s="358"/>
      <c r="M686" s="358"/>
      <c r="N686" s="358"/>
      <c r="O686" s="358"/>
      <c r="P686" s="358"/>
      <c r="Q686" s="358"/>
      <c r="R686" s="358"/>
      <c r="S686" s="358"/>
      <c r="T686" s="358"/>
      <c r="U686" s="358"/>
      <c r="V686" s="358"/>
      <c r="W686" s="358"/>
      <c r="X686" s="358"/>
      <c r="Y686" s="358"/>
      <c r="Z686" s="358"/>
    </row>
    <row r="687" spans="1:26" ht="15.75" customHeight="1" thickBot="1">
      <c r="A687" s="374"/>
      <c r="B687" s="374"/>
      <c r="C687" s="374"/>
      <c r="D687" s="374"/>
      <c r="E687" s="374"/>
      <c r="F687" s="374"/>
      <c r="G687" s="358"/>
      <c r="H687" s="358"/>
      <c r="I687" s="358"/>
      <c r="J687" s="358"/>
      <c r="K687" s="358"/>
      <c r="L687" s="358"/>
      <c r="M687" s="358"/>
      <c r="N687" s="358"/>
      <c r="O687" s="358"/>
      <c r="P687" s="358"/>
      <c r="Q687" s="358"/>
      <c r="R687" s="358"/>
      <c r="S687" s="358"/>
      <c r="T687" s="358"/>
      <c r="U687" s="358"/>
      <c r="V687" s="358"/>
      <c r="W687" s="358"/>
      <c r="X687" s="358"/>
      <c r="Y687" s="358"/>
      <c r="Z687" s="358"/>
    </row>
    <row r="688" spans="1:26" ht="15.75" customHeight="1" thickBot="1">
      <c r="A688" s="374"/>
      <c r="B688" s="374"/>
      <c r="C688" s="374"/>
      <c r="D688" s="374"/>
      <c r="E688" s="374"/>
      <c r="F688" s="374"/>
      <c r="G688" s="358"/>
      <c r="H688" s="358"/>
      <c r="I688" s="358"/>
      <c r="J688" s="358"/>
      <c r="K688" s="358"/>
      <c r="L688" s="358"/>
      <c r="M688" s="358"/>
      <c r="N688" s="358"/>
      <c r="O688" s="358"/>
      <c r="P688" s="358"/>
      <c r="Q688" s="358"/>
      <c r="R688" s="358"/>
      <c r="S688" s="358"/>
      <c r="T688" s="358"/>
      <c r="U688" s="358"/>
      <c r="V688" s="358"/>
      <c r="W688" s="358"/>
      <c r="X688" s="358"/>
      <c r="Y688" s="358"/>
      <c r="Z688" s="358"/>
    </row>
    <row r="689" spans="1:26" ht="15.75" customHeight="1" thickBot="1">
      <c r="A689" s="374"/>
      <c r="B689" s="374"/>
      <c r="C689" s="374"/>
      <c r="D689" s="374"/>
      <c r="E689" s="374"/>
      <c r="F689" s="374"/>
      <c r="G689" s="358"/>
      <c r="H689" s="358"/>
      <c r="I689" s="358"/>
      <c r="J689" s="358"/>
      <c r="K689" s="358"/>
      <c r="L689" s="358"/>
      <c r="M689" s="358"/>
      <c r="N689" s="358"/>
      <c r="O689" s="358"/>
      <c r="P689" s="358"/>
      <c r="Q689" s="358"/>
      <c r="R689" s="358"/>
      <c r="S689" s="358"/>
      <c r="T689" s="358"/>
      <c r="U689" s="358"/>
      <c r="V689" s="358"/>
      <c r="W689" s="358"/>
      <c r="X689" s="358"/>
      <c r="Y689" s="358"/>
      <c r="Z689" s="358"/>
    </row>
    <row r="690" spans="1:26" ht="15.75" customHeight="1" thickBot="1">
      <c r="A690" s="374"/>
      <c r="B690" s="374"/>
      <c r="C690" s="374"/>
      <c r="D690" s="374"/>
      <c r="E690" s="374"/>
      <c r="F690" s="374"/>
      <c r="G690" s="358"/>
      <c r="H690" s="358"/>
      <c r="I690" s="358"/>
      <c r="J690" s="358"/>
      <c r="K690" s="358"/>
      <c r="L690" s="358"/>
      <c r="M690" s="358"/>
      <c r="N690" s="358"/>
      <c r="O690" s="358"/>
      <c r="P690" s="358"/>
      <c r="Q690" s="358"/>
      <c r="R690" s="358"/>
      <c r="S690" s="358"/>
      <c r="T690" s="358"/>
      <c r="U690" s="358"/>
      <c r="V690" s="358"/>
      <c r="W690" s="358"/>
      <c r="X690" s="358"/>
      <c r="Y690" s="358"/>
      <c r="Z690" s="358"/>
    </row>
    <row r="691" spans="1:26" ht="15.75" customHeight="1" thickBot="1">
      <c r="A691" s="374"/>
      <c r="B691" s="374"/>
      <c r="C691" s="374"/>
      <c r="D691" s="374"/>
      <c r="E691" s="374"/>
      <c r="F691" s="374"/>
      <c r="G691" s="358"/>
      <c r="H691" s="358"/>
      <c r="I691" s="358"/>
      <c r="J691" s="358"/>
      <c r="K691" s="358"/>
      <c r="L691" s="358"/>
      <c r="M691" s="358"/>
      <c r="N691" s="358"/>
      <c r="O691" s="358"/>
      <c r="P691" s="358"/>
      <c r="Q691" s="358"/>
      <c r="R691" s="358"/>
      <c r="S691" s="358"/>
      <c r="T691" s="358"/>
      <c r="U691" s="358"/>
      <c r="V691" s="358"/>
      <c r="W691" s="358"/>
      <c r="X691" s="358"/>
      <c r="Y691" s="358"/>
      <c r="Z691" s="358"/>
    </row>
    <row r="692" spans="1:26" ht="15.75" customHeight="1" thickBot="1">
      <c r="A692" s="374"/>
      <c r="B692" s="374"/>
      <c r="C692" s="374"/>
      <c r="D692" s="374"/>
      <c r="E692" s="374"/>
      <c r="F692" s="374"/>
      <c r="G692" s="358"/>
      <c r="H692" s="358"/>
      <c r="I692" s="358"/>
      <c r="J692" s="358"/>
      <c r="K692" s="358"/>
      <c r="L692" s="358"/>
      <c r="M692" s="358"/>
      <c r="N692" s="358"/>
      <c r="O692" s="358"/>
      <c r="P692" s="358"/>
      <c r="Q692" s="358"/>
      <c r="R692" s="358"/>
      <c r="S692" s="358"/>
      <c r="T692" s="358"/>
      <c r="U692" s="358"/>
      <c r="V692" s="358"/>
      <c r="W692" s="358"/>
      <c r="X692" s="358"/>
      <c r="Y692" s="358"/>
      <c r="Z692" s="358"/>
    </row>
    <row r="693" spans="1:26" ht="15.75" customHeight="1" thickBot="1">
      <c r="A693" s="374"/>
      <c r="B693" s="374"/>
      <c r="C693" s="374"/>
      <c r="D693" s="374"/>
      <c r="E693" s="374"/>
      <c r="F693" s="374"/>
      <c r="G693" s="358"/>
      <c r="H693" s="358"/>
      <c r="I693" s="358"/>
      <c r="J693" s="358"/>
      <c r="K693" s="358"/>
      <c r="L693" s="358"/>
      <c r="M693" s="358"/>
      <c r="N693" s="358"/>
      <c r="O693" s="358"/>
      <c r="P693" s="358"/>
      <c r="Q693" s="358"/>
      <c r="R693" s="358"/>
      <c r="S693" s="358"/>
      <c r="T693" s="358"/>
      <c r="U693" s="358"/>
      <c r="V693" s="358"/>
      <c r="W693" s="358"/>
      <c r="X693" s="358"/>
      <c r="Y693" s="358"/>
      <c r="Z693" s="358"/>
    </row>
    <row r="694" spans="1:26" ht="15.75" customHeight="1" thickBot="1">
      <c r="A694" s="374"/>
      <c r="B694" s="374"/>
      <c r="C694" s="374"/>
      <c r="D694" s="374"/>
      <c r="E694" s="374"/>
      <c r="F694" s="374"/>
      <c r="G694" s="358"/>
      <c r="H694" s="358"/>
      <c r="I694" s="358"/>
      <c r="J694" s="358"/>
      <c r="K694" s="358"/>
      <c r="L694" s="358"/>
      <c r="M694" s="358"/>
      <c r="N694" s="358"/>
      <c r="O694" s="358"/>
      <c r="P694" s="358"/>
      <c r="Q694" s="358"/>
      <c r="R694" s="358"/>
      <c r="S694" s="358"/>
      <c r="T694" s="358"/>
      <c r="U694" s="358"/>
      <c r="V694" s="358"/>
      <c r="W694" s="358"/>
      <c r="X694" s="358"/>
      <c r="Y694" s="358"/>
      <c r="Z694" s="358"/>
    </row>
    <row r="695" spans="1:26" ht="15.75" customHeight="1" thickBot="1">
      <c r="A695" s="374"/>
      <c r="B695" s="374"/>
      <c r="C695" s="374"/>
      <c r="D695" s="374"/>
      <c r="E695" s="374"/>
      <c r="F695" s="374"/>
      <c r="G695" s="358"/>
      <c r="H695" s="358"/>
      <c r="I695" s="358"/>
      <c r="J695" s="358"/>
      <c r="K695" s="358"/>
      <c r="L695" s="358"/>
      <c r="M695" s="358"/>
      <c r="N695" s="358"/>
      <c r="O695" s="358"/>
      <c r="P695" s="358"/>
      <c r="Q695" s="358"/>
      <c r="R695" s="358"/>
      <c r="S695" s="358"/>
      <c r="T695" s="358"/>
      <c r="U695" s="358"/>
      <c r="V695" s="358"/>
      <c r="W695" s="358"/>
      <c r="X695" s="358"/>
      <c r="Y695" s="358"/>
      <c r="Z695" s="358"/>
    </row>
    <row r="696" spans="1:26" ht="15.75" customHeight="1" thickBot="1">
      <c r="A696" s="374"/>
      <c r="B696" s="374"/>
      <c r="C696" s="374"/>
      <c r="D696" s="374"/>
      <c r="E696" s="374"/>
      <c r="F696" s="374"/>
      <c r="G696" s="358"/>
      <c r="H696" s="358"/>
      <c r="I696" s="358"/>
      <c r="J696" s="358"/>
      <c r="K696" s="358"/>
      <c r="L696" s="358"/>
      <c r="M696" s="358"/>
      <c r="N696" s="358"/>
      <c r="O696" s="358"/>
      <c r="P696" s="358"/>
      <c r="Q696" s="358"/>
      <c r="R696" s="358"/>
      <c r="S696" s="358"/>
      <c r="T696" s="358"/>
      <c r="U696" s="358"/>
      <c r="V696" s="358"/>
      <c r="W696" s="358"/>
      <c r="X696" s="358"/>
      <c r="Y696" s="358"/>
      <c r="Z696" s="358"/>
    </row>
    <row r="697" spans="1:26" ht="15.75" customHeight="1" thickBot="1">
      <c r="A697" s="374"/>
      <c r="B697" s="374"/>
      <c r="C697" s="374"/>
      <c r="D697" s="374"/>
      <c r="E697" s="374"/>
      <c r="F697" s="374"/>
      <c r="G697" s="358"/>
      <c r="H697" s="358"/>
      <c r="I697" s="358"/>
      <c r="J697" s="358"/>
      <c r="K697" s="358"/>
      <c r="L697" s="358"/>
      <c r="M697" s="358"/>
      <c r="N697" s="358"/>
      <c r="O697" s="358"/>
      <c r="P697" s="358"/>
      <c r="Q697" s="358"/>
      <c r="R697" s="358"/>
      <c r="S697" s="358"/>
      <c r="T697" s="358"/>
      <c r="U697" s="358"/>
      <c r="V697" s="358"/>
      <c r="W697" s="358"/>
      <c r="X697" s="358"/>
      <c r="Y697" s="358"/>
      <c r="Z697" s="358"/>
    </row>
    <row r="698" spans="1:26" ht="15.75" customHeight="1" thickBot="1">
      <c r="A698" s="374"/>
      <c r="B698" s="374"/>
      <c r="C698" s="374"/>
      <c r="D698" s="374"/>
      <c r="E698" s="374"/>
      <c r="F698" s="374"/>
      <c r="G698" s="358"/>
      <c r="H698" s="358"/>
      <c r="I698" s="358"/>
      <c r="J698" s="358"/>
      <c r="K698" s="358"/>
      <c r="L698" s="358"/>
      <c r="M698" s="358"/>
      <c r="N698" s="358"/>
      <c r="O698" s="358"/>
      <c r="P698" s="358"/>
      <c r="Q698" s="358"/>
      <c r="R698" s="358"/>
      <c r="S698" s="358"/>
      <c r="T698" s="358"/>
      <c r="U698" s="358"/>
      <c r="V698" s="358"/>
      <c r="W698" s="358"/>
      <c r="X698" s="358"/>
      <c r="Y698" s="358"/>
      <c r="Z698" s="358"/>
    </row>
    <row r="699" spans="1:26" ht="15.75" customHeight="1" thickBot="1">
      <c r="A699" s="374"/>
      <c r="B699" s="374"/>
      <c r="C699" s="374"/>
      <c r="D699" s="374"/>
      <c r="E699" s="374"/>
      <c r="F699" s="374"/>
      <c r="G699" s="358"/>
      <c r="H699" s="358"/>
      <c r="I699" s="358"/>
      <c r="J699" s="358"/>
      <c r="K699" s="358"/>
      <c r="L699" s="358"/>
      <c r="M699" s="358"/>
      <c r="N699" s="358"/>
      <c r="O699" s="358"/>
      <c r="P699" s="358"/>
      <c r="Q699" s="358"/>
      <c r="R699" s="358"/>
      <c r="S699" s="358"/>
      <c r="T699" s="358"/>
      <c r="U699" s="358"/>
      <c r="V699" s="358"/>
      <c r="W699" s="358"/>
      <c r="X699" s="358"/>
      <c r="Y699" s="358"/>
      <c r="Z699" s="358"/>
    </row>
    <row r="700" spans="1:26" ht="15.75" customHeight="1" thickBot="1">
      <c r="A700" s="374"/>
      <c r="B700" s="374"/>
      <c r="C700" s="374"/>
      <c r="D700" s="374"/>
      <c r="E700" s="374"/>
      <c r="F700" s="374"/>
      <c r="G700" s="358"/>
      <c r="H700" s="358"/>
      <c r="I700" s="358"/>
      <c r="J700" s="358"/>
      <c r="K700" s="358"/>
      <c r="L700" s="358"/>
      <c r="M700" s="358"/>
      <c r="N700" s="358"/>
      <c r="O700" s="358"/>
      <c r="P700" s="358"/>
      <c r="Q700" s="358"/>
      <c r="R700" s="358"/>
      <c r="S700" s="358"/>
      <c r="T700" s="358"/>
      <c r="U700" s="358"/>
      <c r="V700" s="358"/>
      <c r="W700" s="358"/>
      <c r="X700" s="358"/>
      <c r="Y700" s="358"/>
      <c r="Z700" s="358"/>
    </row>
    <row r="701" spans="1:26" ht="15.75" customHeight="1" thickBot="1">
      <c r="A701" s="374"/>
      <c r="B701" s="374"/>
      <c r="C701" s="374"/>
      <c r="D701" s="374"/>
      <c r="E701" s="374"/>
      <c r="F701" s="374"/>
      <c r="G701" s="358"/>
      <c r="H701" s="358"/>
      <c r="I701" s="358"/>
      <c r="J701" s="358"/>
      <c r="K701" s="358"/>
      <c r="L701" s="358"/>
      <c r="M701" s="358"/>
      <c r="N701" s="358"/>
      <c r="O701" s="358"/>
      <c r="P701" s="358"/>
      <c r="Q701" s="358"/>
      <c r="R701" s="358"/>
      <c r="S701" s="358"/>
      <c r="T701" s="358"/>
      <c r="U701" s="358"/>
      <c r="V701" s="358"/>
      <c r="W701" s="358"/>
      <c r="X701" s="358"/>
      <c r="Y701" s="358"/>
      <c r="Z701" s="358"/>
    </row>
    <row r="702" spans="1:26" ht="15.75" customHeight="1" thickBot="1">
      <c r="A702" s="374"/>
      <c r="B702" s="374"/>
      <c r="C702" s="374"/>
      <c r="D702" s="374"/>
      <c r="E702" s="374"/>
      <c r="F702" s="374"/>
      <c r="G702" s="358"/>
      <c r="H702" s="358"/>
      <c r="I702" s="358"/>
      <c r="J702" s="358"/>
      <c r="K702" s="358"/>
      <c r="L702" s="358"/>
      <c r="M702" s="358"/>
      <c r="N702" s="358"/>
      <c r="O702" s="358"/>
      <c r="P702" s="358"/>
      <c r="Q702" s="358"/>
      <c r="R702" s="358"/>
      <c r="S702" s="358"/>
      <c r="T702" s="358"/>
      <c r="U702" s="358"/>
      <c r="V702" s="358"/>
      <c r="W702" s="358"/>
      <c r="X702" s="358"/>
      <c r="Y702" s="358"/>
      <c r="Z702" s="358"/>
    </row>
    <row r="703" spans="1:26" ht="15.75" customHeight="1" thickBot="1">
      <c r="A703" s="374"/>
      <c r="B703" s="374"/>
      <c r="C703" s="374"/>
      <c r="D703" s="374"/>
      <c r="E703" s="374"/>
      <c r="F703" s="374"/>
      <c r="G703" s="358"/>
      <c r="H703" s="358"/>
      <c r="I703" s="358"/>
      <c r="J703" s="358"/>
      <c r="K703" s="358"/>
      <c r="L703" s="358"/>
      <c r="M703" s="358"/>
      <c r="N703" s="358"/>
      <c r="O703" s="358"/>
      <c r="P703" s="358"/>
      <c r="Q703" s="358"/>
      <c r="R703" s="358"/>
      <c r="S703" s="358"/>
      <c r="T703" s="358"/>
      <c r="U703" s="358"/>
      <c r="V703" s="358"/>
      <c r="W703" s="358"/>
      <c r="X703" s="358"/>
      <c r="Y703" s="358"/>
      <c r="Z703" s="358"/>
    </row>
    <row r="704" spans="1:26" ht="15.75" customHeight="1" thickBot="1">
      <c r="A704" s="374"/>
      <c r="B704" s="374"/>
      <c r="C704" s="374"/>
      <c r="D704" s="374"/>
      <c r="E704" s="374"/>
      <c r="F704" s="374"/>
      <c r="G704" s="358"/>
      <c r="H704" s="358"/>
      <c r="I704" s="358"/>
      <c r="J704" s="358"/>
      <c r="K704" s="358"/>
      <c r="L704" s="358"/>
      <c r="M704" s="358"/>
      <c r="N704" s="358"/>
      <c r="O704" s="358"/>
      <c r="P704" s="358"/>
      <c r="Q704" s="358"/>
      <c r="R704" s="358"/>
      <c r="S704" s="358"/>
      <c r="T704" s="358"/>
      <c r="U704" s="358"/>
      <c r="V704" s="358"/>
      <c r="W704" s="358"/>
      <c r="X704" s="358"/>
      <c r="Y704" s="358"/>
      <c r="Z704" s="358"/>
    </row>
    <row r="705" spans="1:26" ht="15.75" customHeight="1" thickBot="1">
      <c r="A705" s="374"/>
      <c r="B705" s="374"/>
      <c r="C705" s="374"/>
      <c r="D705" s="374"/>
      <c r="E705" s="374"/>
      <c r="F705" s="374"/>
      <c r="G705" s="358"/>
      <c r="H705" s="358"/>
      <c r="I705" s="358"/>
      <c r="J705" s="358"/>
      <c r="K705" s="358"/>
      <c r="L705" s="358"/>
      <c r="M705" s="358"/>
      <c r="N705" s="358"/>
      <c r="O705" s="358"/>
      <c r="P705" s="358"/>
      <c r="Q705" s="358"/>
      <c r="R705" s="358"/>
      <c r="S705" s="358"/>
      <c r="T705" s="358"/>
      <c r="U705" s="358"/>
      <c r="V705" s="358"/>
      <c r="W705" s="358"/>
      <c r="X705" s="358"/>
      <c r="Y705" s="358"/>
      <c r="Z705" s="358"/>
    </row>
    <row r="706" spans="1:26" ht="15.75" customHeight="1" thickBot="1">
      <c r="A706" s="374"/>
      <c r="B706" s="374"/>
      <c r="C706" s="374"/>
      <c r="D706" s="374"/>
      <c r="E706" s="374"/>
      <c r="F706" s="374"/>
      <c r="G706" s="358"/>
      <c r="H706" s="358"/>
      <c r="I706" s="358"/>
      <c r="J706" s="358"/>
      <c r="K706" s="358"/>
      <c r="L706" s="358"/>
      <c r="M706" s="358"/>
      <c r="N706" s="358"/>
      <c r="O706" s="358"/>
      <c r="P706" s="358"/>
      <c r="Q706" s="358"/>
      <c r="R706" s="358"/>
      <c r="S706" s="358"/>
      <c r="T706" s="358"/>
      <c r="U706" s="358"/>
      <c r="V706" s="358"/>
      <c r="W706" s="358"/>
      <c r="X706" s="358"/>
      <c r="Y706" s="358"/>
      <c r="Z706" s="358"/>
    </row>
    <row r="707" spans="1:26" ht="15.75" customHeight="1" thickBot="1">
      <c r="A707" s="374"/>
      <c r="B707" s="374"/>
      <c r="C707" s="374"/>
      <c r="D707" s="374"/>
      <c r="E707" s="374"/>
      <c r="F707" s="374"/>
      <c r="G707" s="358"/>
      <c r="H707" s="358"/>
      <c r="I707" s="358"/>
      <c r="J707" s="358"/>
      <c r="K707" s="358"/>
      <c r="L707" s="358"/>
      <c r="M707" s="358"/>
      <c r="N707" s="358"/>
      <c r="O707" s="358"/>
      <c r="P707" s="358"/>
      <c r="Q707" s="358"/>
      <c r="R707" s="358"/>
      <c r="S707" s="358"/>
      <c r="T707" s="358"/>
      <c r="U707" s="358"/>
      <c r="V707" s="358"/>
      <c r="W707" s="358"/>
      <c r="X707" s="358"/>
      <c r="Y707" s="358"/>
      <c r="Z707" s="358"/>
    </row>
    <row r="708" spans="1:26" ht="15.75" customHeight="1" thickBot="1">
      <c r="A708" s="374"/>
      <c r="B708" s="374"/>
      <c r="C708" s="374"/>
      <c r="D708" s="374"/>
      <c r="E708" s="374"/>
      <c r="F708" s="374"/>
      <c r="G708" s="358"/>
      <c r="H708" s="358"/>
      <c r="I708" s="358"/>
      <c r="J708" s="358"/>
      <c r="K708" s="358"/>
      <c r="L708" s="358"/>
      <c r="M708" s="358"/>
      <c r="N708" s="358"/>
      <c r="O708" s="358"/>
      <c r="P708" s="358"/>
      <c r="Q708" s="358"/>
      <c r="R708" s="358"/>
      <c r="S708" s="358"/>
      <c r="T708" s="358"/>
      <c r="U708" s="358"/>
      <c r="V708" s="358"/>
      <c r="W708" s="358"/>
      <c r="X708" s="358"/>
      <c r="Y708" s="358"/>
      <c r="Z708" s="358"/>
    </row>
    <row r="709" spans="1:26" ht="15.75" customHeight="1" thickBot="1">
      <c r="A709" s="374"/>
      <c r="B709" s="374"/>
      <c r="C709" s="374"/>
      <c r="D709" s="374"/>
      <c r="E709" s="374"/>
      <c r="F709" s="374"/>
      <c r="G709" s="358"/>
      <c r="H709" s="358"/>
      <c r="I709" s="358"/>
      <c r="J709" s="358"/>
      <c r="K709" s="358"/>
      <c r="L709" s="358"/>
      <c r="M709" s="358"/>
      <c r="N709" s="358"/>
      <c r="O709" s="358"/>
      <c r="P709" s="358"/>
      <c r="Q709" s="358"/>
      <c r="R709" s="358"/>
      <c r="S709" s="358"/>
      <c r="T709" s="358"/>
      <c r="U709" s="358"/>
      <c r="V709" s="358"/>
      <c r="W709" s="358"/>
      <c r="X709" s="358"/>
      <c r="Y709" s="358"/>
      <c r="Z709" s="358"/>
    </row>
    <row r="710" spans="1:26" ht="15.75" customHeight="1" thickBot="1">
      <c r="A710" s="374"/>
      <c r="B710" s="374"/>
      <c r="C710" s="374"/>
      <c r="D710" s="374"/>
      <c r="E710" s="374"/>
      <c r="F710" s="374"/>
      <c r="G710" s="358"/>
      <c r="H710" s="358"/>
      <c r="I710" s="358"/>
      <c r="J710" s="358"/>
      <c r="K710" s="358"/>
      <c r="L710" s="358"/>
      <c r="M710" s="358"/>
      <c r="N710" s="358"/>
      <c r="O710" s="358"/>
      <c r="P710" s="358"/>
      <c r="Q710" s="358"/>
      <c r="R710" s="358"/>
      <c r="S710" s="358"/>
      <c r="T710" s="358"/>
      <c r="U710" s="358"/>
      <c r="V710" s="358"/>
      <c r="W710" s="358"/>
      <c r="X710" s="358"/>
      <c r="Y710" s="358"/>
      <c r="Z710" s="358"/>
    </row>
    <row r="711" spans="1:26" ht="15.75" customHeight="1" thickBot="1">
      <c r="A711" s="374"/>
      <c r="B711" s="374"/>
      <c r="C711" s="374"/>
      <c r="D711" s="374"/>
      <c r="E711" s="374"/>
      <c r="F711" s="374"/>
      <c r="G711" s="358"/>
      <c r="H711" s="358"/>
      <c r="I711" s="358"/>
      <c r="J711" s="358"/>
      <c r="K711" s="358"/>
      <c r="L711" s="358"/>
      <c r="M711" s="358"/>
      <c r="N711" s="358"/>
      <c r="O711" s="358"/>
      <c r="P711" s="358"/>
      <c r="Q711" s="358"/>
      <c r="R711" s="358"/>
      <c r="S711" s="358"/>
      <c r="T711" s="358"/>
      <c r="U711" s="358"/>
      <c r="V711" s="358"/>
      <c r="W711" s="358"/>
      <c r="X711" s="358"/>
      <c r="Y711" s="358"/>
      <c r="Z711" s="358"/>
    </row>
    <row r="712" spans="1:26" ht="15.75" customHeight="1" thickBot="1">
      <c r="A712" s="374"/>
      <c r="B712" s="374"/>
      <c r="C712" s="374"/>
      <c r="D712" s="374"/>
      <c r="E712" s="374"/>
      <c r="F712" s="374"/>
      <c r="G712" s="358"/>
      <c r="H712" s="358"/>
      <c r="I712" s="358"/>
      <c r="J712" s="358"/>
      <c r="K712" s="358"/>
      <c r="L712" s="358"/>
      <c r="M712" s="358"/>
      <c r="N712" s="358"/>
      <c r="O712" s="358"/>
      <c r="P712" s="358"/>
      <c r="Q712" s="358"/>
      <c r="R712" s="358"/>
      <c r="S712" s="358"/>
      <c r="T712" s="358"/>
      <c r="U712" s="358"/>
      <c r="V712" s="358"/>
      <c r="W712" s="358"/>
      <c r="X712" s="358"/>
      <c r="Y712" s="358"/>
      <c r="Z712" s="358"/>
    </row>
    <row r="713" spans="1:26" ht="15.75" customHeight="1" thickBot="1">
      <c r="A713" s="374"/>
      <c r="B713" s="374"/>
      <c r="C713" s="374"/>
      <c r="D713" s="374"/>
      <c r="E713" s="374"/>
      <c r="F713" s="374"/>
      <c r="G713" s="358"/>
      <c r="H713" s="358"/>
      <c r="I713" s="358"/>
      <c r="J713" s="358"/>
      <c r="K713" s="358"/>
      <c r="L713" s="358"/>
      <c r="M713" s="358"/>
      <c r="N713" s="358"/>
      <c r="O713" s="358"/>
      <c r="P713" s="358"/>
      <c r="Q713" s="358"/>
      <c r="R713" s="358"/>
      <c r="S713" s="358"/>
      <c r="T713" s="358"/>
      <c r="U713" s="358"/>
      <c r="V713" s="358"/>
      <c r="W713" s="358"/>
      <c r="X713" s="358"/>
      <c r="Y713" s="358"/>
      <c r="Z713" s="358"/>
    </row>
    <row r="714" spans="1:26" ht="15.75" customHeight="1" thickBot="1">
      <c r="A714" s="374"/>
      <c r="B714" s="374"/>
      <c r="C714" s="374"/>
      <c r="D714" s="374"/>
      <c r="E714" s="374"/>
      <c r="F714" s="374"/>
      <c r="G714" s="358"/>
      <c r="H714" s="358"/>
      <c r="I714" s="358"/>
      <c r="J714" s="358"/>
      <c r="K714" s="358"/>
      <c r="L714" s="358"/>
      <c r="M714" s="358"/>
      <c r="N714" s="358"/>
      <c r="O714" s="358"/>
      <c r="P714" s="358"/>
      <c r="Q714" s="358"/>
      <c r="R714" s="358"/>
      <c r="S714" s="358"/>
      <c r="T714" s="358"/>
      <c r="U714" s="358"/>
      <c r="V714" s="358"/>
      <c r="W714" s="358"/>
      <c r="X714" s="358"/>
      <c r="Y714" s="358"/>
      <c r="Z714" s="358"/>
    </row>
    <row r="715" spans="1:26" ht="15.75" customHeight="1" thickBot="1">
      <c r="A715" s="374"/>
      <c r="B715" s="374"/>
      <c r="C715" s="374"/>
      <c r="D715" s="374"/>
      <c r="E715" s="374"/>
      <c r="F715" s="374"/>
      <c r="G715" s="358"/>
      <c r="H715" s="358"/>
      <c r="I715" s="358"/>
      <c r="J715" s="358"/>
      <c r="K715" s="358"/>
      <c r="L715" s="358"/>
      <c r="M715" s="358"/>
      <c r="N715" s="358"/>
      <c r="O715" s="358"/>
      <c r="P715" s="358"/>
      <c r="Q715" s="358"/>
      <c r="R715" s="358"/>
      <c r="S715" s="358"/>
      <c r="T715" s="358"/>
      <c r="U715" s="358"/>
      <c r="V715" s="358"/>
      <c r="W715" s="358"/>
      <c r="X715" s="358"/>
      <c r="Y715" s="358"/>
      <c r="Z715" s="358"/>
    </row>
    <row r="716" spans="1:26" ht="15.75" customHeight="1" thickBot="1">
      <c r="A716" s="374"/>
      <c r="B716" s="374"/>
      <c r="C716" s="374"/>
      <c r="D716" s="374"/>
      <c r="E716" s="374"/>
      <c r="F716" s="374"/>
      <c r="G716" s="358"/>
      <c r="H716" s="358"/>
      <c r="I716" s="358"/>
      <c r="J716" s="358"/>
      <c r="K716" s="358"/>
      <c r="L716" s="358"/>
      <c r="M716" s="358"/>
      <c r="N716" s="358"/>
      <c r="O716" s="358"/>
      <c r="P716" s="358"/>
      <c r="Q716" s="358"/>
      <c r="R716" s="358"/>
      <c r="S716" s="358"/>
      <c r="T716" s="358"/>
      <c r="U716" s="358"/>
      <c r="V716" s="358"/>
      <c r="W716" s="358"/>
      <c r="X716" s="358"/>
      <c r="Y716" s="358"/>
      <c r="Z716" s="358"/>
    </row>
    <row r="717" spans="1:26" ht="15.75" customHeight="1" thickBot="1">
      <c r="A717" s="374"/>
      <c r="B717" s="374"/>
      <c r="C717" s="374"/>
      <c r="D717" s="374"/>
      <c r="E717" s="374"/>
      <c r="F717" s="374"/>
      <c r="G717" s="358"/>
      <c r="H717" s="358"/>
      <c r="I717" s="358"/>
      <c r="J717" s="358"/>
      <c r="K717" s="358"/>
      <c r="L717" s="358"/>
      <c r="M717" s="358"/>
      <c r="N717" s="358"/>
      <c r="O717" s="358"/>
      <c r="P717" s="358"/>
      <c r="Q717" s="358"/>
      <c r="R717" s="358"/>
      <c r="S717" s="358"/>
      <c r="T717" s="358"/>
      <c r="U717" s="358"/>
      <c r="V717" s="358"/>
      <c r="W717" s="358"/>
      <c r="X717" s="358"/>
      <c r="Y717" s="358"/>
      <c r="Z717" s="358"/>
    </row>
    <row r="718" spans="1:26" ht="15.75" customHeight="1" thickBot="1">
      <c r="A718" s="374"/>
      <c r="B718" s="374"/>
      <c r="C718" s="374"/>
      <c r="D718" s="374"/>
      <c r="E718" s="374"/>
      <c r="F718" s="374"/>
      <c r="G718" s="358"/>
      <c r="H718" s="358"/>
      <c r="I718" s="358"/>
      <c r="J718" s="358"/>
      <c r="K718" s="358"/>
      <c r="L718" s="358"/>
      <c r="M718" s="358"/>
      <c r="N718" s="358"/>
      <c r="O718" s="358"/>
      <c r="P718" s="358"/>
      <c r="Q718" s="358"/>
      <c r="R718" s="358"/>
      <c r="S718" s="358"/>
      <c r="T718" s="358"/>
      <c r="U718" s="358"/>
      <c r="V718" s="358"/>
      <c r="W718" s="358"/>
      <c r="X718" s="358"/>
      <c r="Y718" s="358"/>
      <c r="Z718" s="358"/>
    </row>
    <row r="719" spans="1:26" ht="15.75" customHeight="1" thickBot="1">
      <c r="A719" s="374"/>
      <c r="B719" s="374"/>
      <c r="C719" s="374"/>
      <c r="D719" s="374"/>
      <c r="E719" s="374"/>
      <c r="F719" s="374"/>
      <c r="G719" s="358"/>
      <c r="H719" s="358"/>
      <c r="I719" s="358"/>
      <c r="J719" s="358"/>
      <c r="K719" s="358"/>
      <c r="L719" s="358"/>
      <c r="M719" s="358"/>
      <c r="N719" s="358"/>
      <c r="O719" s="358"/>
      <c r="P719" s="358"/>
      <c r="Q719" s="358"/>
      <c r="R719" s="358"/>
      <c r="S719" s="358"/>
      <c r="T719" s="358"/>
      <c r="U719" s="358"/>
      <c r="V719" s="358"/>
      <c r="W719" s="358"/>
      <c r="X719" s="358"/>
      <c r="Y719" s="358"/>
      <c r="Z719" s="358"/>
    </row>
    <row r="720" spans="1:26" ht="15.75" customHeight="1" thickBot="1">
      <c r="A720" s="374"/>
      <c r="B720" s="374"/>
      <c r="C720" s="374"/>
      <c r="D720" s="374"/>
      <c r="E720" s="374"/>
      <c r="F720" s="374"/>
      <c r="G720" s="358"/>
      <c r="H720" s="358"/>
      <c r="I720" s="358"/>
      <c r="J720" s="358"/>
      <c r="K720" s="358"/>
      <c r="L720" s="358"/>
      <c r="M720" s="358"/>
      <c r="N720" s="358"/>
      <c r="O720" s="358"/>
      <c r="P720" s="358"/>
      <c r="Q720" s="358"/>
      <c r="R720" s="358"/>
      <c r="S720" s="358"/>
      <c r="T720" s="358"/>
      <c r="U720" s="358"/>
      <c r="V720" s="358"/>
      <c r="W720" s="358"/>
      <c r="X720" s="358"/>
      <c r="Y720" s="358"/>
      <c r="Z720" s="358"/>
    </row>
    <row r="721" spans="1:26" ht="15.75" customHeight="1" thickBot="1">
      <c r="A721" s="374"/>
      <c r="B721" s="374"/>
      <c r="C721" s="374"/>
      <c r="D721" s="374"/>
      <c r="E721" s="374"/>
      <c r="F721" s="374"/>
      <c r="G721" s="358"/>
      <c r="H721" s="358"/>
      <c r="I721" s="358"/>
      <c r="J721" s="358"/>
      <c r="K721" s="358"/>
      <c r="L721" s="358"/>
      <c r="M721" s="358"/>
      <c r="N721" s="358"/>
      <c r="O721" s="358"/>
      <c r="P721" s="358"/>
      <c r="Q721" s="358"/>
      <c r="R721" s="358"/>
      <c r="S721" s="358"/>
      <c r="T721" s="358"/>
      <c r="U721" s="358"/>
      <c r="V721" s="358"/>
      <c r="W721" s="358"/>
      <c r="X721" s="358"/>
      <c r="Y721" s="358"/>
      <c r="Z721" s="358"/>
    </row>
    <row r="722" spans="1:26" ht="15.75" customHeight="1" thickBot="1">
      <c r="A722" s="374"/>
      <c r="B722" s="374"/>
      <c r="C722" s="374"/>
      <c r="D722" s="374"/>
      <c r="E722" s="374"/>
      <c r="F722" s="374"/>
      <c r="G722" s="358"/>
      <c r="H722" s="358"/>
      <c r="I722" s="358"/>
      <c r="J722" s="358"/>
      <c r="K722" s="358"/>
      <c r="L722" s="358"/>
      <c r="M722" s="358"/>
      <c r="N722" s="358"/>
      <c r="O722" s="358"/>
      <c r="P722" s="358"/>
      <c r="Q722" s="358"/>
      <c r="R722" s="358"/>
      <c r="S722" s="358"/>
      <c r="T722" s="358"/>
      <c r="U722" s="358"/>
      <c r="V722" s="358"/>
      <c r="W722" s="358"/>
      <c r="X722" s="358"/>
      <c r="Y722" s="358"/>
      <c r="Z722" s="358"/>
    </row>
    <row r="723" spans="1:26" ht="15.75" customHeight="1" thickBot="1">
      <c r="A723" s="374"/>
      <c r="B723" s="374"/>
      <c r="C723" s="374"/>
      <c r="D723" s="374"/>
      <c r="E723" s="374"/>
      <c r="F723" s="374"/>
      <c r="G723" s="358"/>
      <c r="H723" s="358"/>
      <c r="I723" s="358"/>
      <c r="J723" s="358"/>
      <c r="K723" s="358"/>
      <c r="L723" s="358"/>
      <c r="M723" s="358"/>
      <c r="N723" s="358"/>
      <c r="O723" s="358"/>
      <c r="P723" s="358"/>
      <c r="Q723" s="358"/>
      <c r="R723" s="358"/>
      <c r="S723" s="358"/>
      <c r="T723" s="358"/>
      <c r="U723" s="358"/>
      <c r="V723" s="358"/>
      <c r="W723" s="358"/>
      <c r="X723" s="358"/>
      <c r="Y723" s="358"/>
      <c r="Z723" s="358"/>
    </row>
    <row r="724" spans="1:26" ht="15.75" customHeight="1" thickBot="1">
      <c r="A724" s="374"/>
      <c r="B724" s="374"/>
      <c r="C724" s="374"/>
      <c r="D724" s="374"/>
      <c r="E724" s="374"/>
      <c r="F724" s="374"/>
      <c r="G724" s="358"/>
      <c r="H724" s="358"/>
      <c r="I724" s="358"/>
      <c r="J724" s="358"/>
      <c r="K724" s="358"/>
      <c r="L724" s="358"/>
      <c r="M724" s="358"/>
      <c r="N724" s="358"/>
      <c r="O724" s="358"/>
      <c r="P724" s="358"/>
      <c r="Q724" s="358"/>
      <c r="R724" s="358"/>
      <c r="S724" s="358"/>
      <c r="T724" s="358"/>
      <c r="U724" s="358"/>
      <c r="V724" s="358"/>
      <c r="W724" s="358"/>
      <c r="X724" s="358"/>
      <c r="Y724" s="358"/>
      <c r="Z724" s="358"/>
    </row>
    <row r="725" spans="1:26" ht="15.75" customHeight="1" thickBot="1">
      <c r="A725" s="374"/>
      <c r="B725" s="374"/>
      <c r="C725" s="374"/>
      <c r="D725" s="374"/>
      <c r="E725" s="374"/>
      <c r="F725" s="374"/>
      <c r="G725" s="358"/>
      <c r="H725" s="358"/>
      <c r="I725" s="358"/>
      <c r="J725" s="358"/>
      <c r="K725" s="358"/>
      <c r="L725" s="358"/>
      <c r="M725" s="358"/>
      <c r="N725" s="358"/>
      <c r="O725" s="358"/>
      <c r="P725" s="358"/>
      <c r="Q725" s="358"/>
      <c r="R725" s="358"/>
      <c r="S725" s="358"/>
      <c r="T725" s="358"/>
      <c r="U725" s="358"/>
      <c r="V725" s="358"/>
      <c r="W725" s="358"/>
      <c r="X725" s="358"/>
      <c r="Y725" s="358"/>
      <c r="Z725" s="358"/>
    </row>
    <row r="726" spans="1:26" ht="15.75" customHeight="1" thickBot="1">
      <c r="A726" s="374"/>
      <c r="B726" s="374"/>
      <c r="C726" s="374"/>
      <c r="D726" s="374"/>
      <c r="E726" s="374"/>
      <c r="F726" s="374"/>
      <c r="G726" s="358"/>
      <c r="H726" s="358"/>
      <c r="I726" s="358"/>
      <c r="J726" s="358"/>
      <c r="K726" s="358"/>
      <c r="L726" s="358"/>
      <c r="M726" s="358"/>
      <c r="N726" s="358"/>
      <c r="O726" s="358"/>
      <c r="P726" s="358"/>
      <c r="Q726" s="358"/>
      <c r="R726" s="358"/>
      <c r="S726" s="358"/>
      <c r="T726" s="358"/>
      <c r="U726" s="358"/>
      <c r="V726" s="358"/>
      <c r="W726" s="358"/>
      <c r="X726" s="358"/>
      <c r="Y726" s="358"/>
      <c r="Z726" s="358"/>
    </row>
    <row r="727" spans="1:26" ht="15.75" customHeight="1" thickBot="1">
      <c r="A727" s="374"/>
      <c r="B727" s="374"/>
      <c r="C727" s="374"/>
      <c r="D727" s="374"/>
      <c r="E727" s="374"/>
      <c r="F727" s="374"/>
      <c r="G727" s="358"/>
      <c r="H727" s="358"/>
      <c r="I727" s="358"/>
      <c r="J727" s="358"/>
      <c r="K727" s="358"/>
      <c r="L727" s="358"/>
      <c r="M727" s="358"/>
      <c r="N727" s="358"/>
      <c r="O727" s="358"/>
      <c r="P727" s="358"/>
      <c r="Q727" s="358"/>
      <c r="R727" s="358"/>
      <c r="S727" s="358"/>
      <c r="T727" s="358"/>
      <c r="U727" s="358"/>
      <c r="V727" s="358"/>
      <c r="W727" s="358"/>
      <c r="X727" s="358"/>
      <c r="Y727" s="358"/>
      <c r="Z727" s="358"/>
    </row>
    <row r="728" spans="1:26" ht="15.75" customHeight="1" thickBot="1">
      <c r="A728" s="374"/>
      <c r="B728" s="374"/>
      <c r="C728" s="374"/>
      <c r="D728" s="374"/>
      <c r="E728" s="374"/>
      <c r="F728" s="374"/>
      <c r="G728" s="358"/>
      <c r="H728" s="358"/>
      <c r="I728" s="358"/>
      <c r="J728" s="358"/>
      <c r="K728" s="358"/>
      <c r="L728" s="358"/>
      <c r="M728" s="358"/>
      <c r="N728" s="358"/>
      <c r="O728" s="358"/>
      <c r="P728" s="358"/>
      <c r="Q728" s="358"/>
      <c r="R728" s="358"/>
      <c r="S728" s="358"/>
      <c r="T728" s="358"/>
      <c r="U728" s="358"/>
      <c r="V728" s="358"/>
      <c r="W728" s="358"/>
      <c r="X728" s="358"/>
      <c r="Y728" s="358"/>
      <c r="Z728" s="358"/>
    </row>
    <row r="729" spans="1:26" ht="15.75" customHeight="1" thickBot="1">
      <c r="A729" s="374"/>
      <c r="B729" s="374"/>
      <c r="C729" s="374"/>
      <c r="D729" s="374"/>
      <c r="E729" s="374"/>
      <c r="F729" s="374"/>
      <c r="G729" s="358"/>
      <c r="H729" s="358"/>
      <c r="I729" s="358"/>
      <c r="J729" s="358"/>
      <c r="K729" s="358"/>
      <c r="L729" s="358"/>
      <c r="M729" s="358"/>
      <c r="N729" s="358"/>
      <c r="O729" s="358"/>
      <c r="P729" s="358"/>
      <c r="Q729" s="358"/>
      <c r="R729" s="358"/>
      <c r="S729" s="358"/>
      <c r="T729" s="358"/>
      <c r="U729" s="358"/>
      <c r="V729" s="358"/>
      <c r="W729" s="358"/>
      <c r="X729" s="358"/>
      <c r="Y729" s="358"/>
      <c r="Z729" s="358"/>
    </row>
    <row r="730" spans="1:26" ht="15.75" customHeight="1" thickBot="1">
      <c r="A730" s="374"/>
      <c r="B730" s="374"/>
      <c r="C730" s="374"/>
      <c r="D730" s="374"/>
      <c r="E730" s="374"/>
      <c r="F730" s="374"/>
      <c r="G730" s="358"/>
      <c r="H730" s="358"/>
      <c r="I730" s="358"/>
      <c r="J730" s="358"/>
      <c r="K730" s="358"/>
      <c r="L730" s="358"/>
      <c r="M730" s="358"/>
      <c r="N730" s="358"/>
      <c r="O730" s="358"/>
      <c r="P730" s="358"/>
      <c r="Q730" s="358"/>
      <c r="R730" s="358"/>
      <c r="S730" s="358"/>
      <c r="T730" s="358"/>
      <c r="U730" s="358"/>
      <c r="V730" s="358"/>
      <c r="W730" s="358"/>
      <c r="X730" s="358"/>
      <c r="Y730" s="358"/>
      <c r="Z730" s="358"/>
    </row>
    <row r="731" spans="1:26" ht="15.75" customHeight="1" thickBot="1">
      <c r="A731" s="374"/>
      <c r="B731" s="374"/>
      <c r="C731" s="374"/>
      <c r="D731" s="374"/>
      <c r="E731" s="374"/>
      <c r="F731" s="374"/>
      <c r="G731" s="358"/>
      <c r="H731" s="358"/>
      <c r="I731" s="358"/>
      <c r="J731" s="358"/>
      <c r="K731" s="358"/>
      <c r="L731" s="358"/>
      <c r="M731" s="358"/>
      <c r="N731" s="358"/>
      <c r="O731" s="358"/>
      <c r="P731" s="358"/>
      <c r="Q731" s="358"/>
      <c r="R731" s="358"/>
      <c r="S731" s="358"/>
      <c r="T731" s="358"/>
      <c r="U731" s="358"/>
      <c r="V731" s="358"/>
      <c r="W731" s="358"/>
      <c r="X731" s="358"/>
      <c r="Y731" s="358"/>
      <c r="Z731" s="358"/>
    </row>
    <row r="732" spans="1:26" ht="15.75" customHeight="1" thickBot="1">
      <c r="A732" s="374"/>
      <c r="B732" s="374"/>
      <c r="C732" s="374"/>
      <c r="D732" s="374"/>
      <c r="E732" s="374"/>
      <c r="F732" s="374"/>
      <c r="G732" s="358"/>
      <c r="H732" s="358"/>
      <c r="I732" s="358"/>
      <c r="J732" s="358"/>
      <c r="K732" s="358"/>
      <c r="L732" s="358"/>
      <c r="M732" s="358"/>
      <c r="N732" s="358"/>
      <c r="O732" s="358"/>
      <c r="P732" s="358"/>
      <c r="Q732" s="358"/>
      <c r="R732" s="358"/>
      <c r="S732" s="358"/>
      <c r="T732" s="358"/>
      <c r="U732" s="358"/>
      <c r="V732" s="358"/>
      <c r="W732" s="358"/>
      <c r="X732" s="358"/>
      <c r="Y732" s="358"/>
      <c r="Z732" s="358"/>
    </row>
    <row r="733" spans="1:26" ht="15.75" customHeight="1" thickBot="1">
      <c r="A733" s="374"/>
      <c r="B733" s="374"/>
      <c r="C733" s="374"/>
      <c r="D733" s="374"/>
      <c r="E733" s="374"/>
      <c r="F733" s="374"/>
      <c r="G733" s="358"/>
      <c r="H733" s="358"/>
      <c r="I733" s="358"/>
      <c r="J733" s="358"/>
      <c r="K733" s="358"/>
      <c r="L733" s="358"/>
      <c r="M733" s="358"/>
      <c r="N733" s="358"/>
      <c r="O733" s="358"/>
      <c r="P733" s="358"/>
      <c r="Q733" s="358"/>
      <c r="R733" s="358"/>
      <c r="S733" s="358"/>
      <c r="T733" s="358"/>
      <c r="U733" s="358"/>
      <c r="V733" s="358"/>
      <c r="W733" s="358"/>
      <c r="X733" s="358"/>
      <c r="Y733" s="358"/>
      <c r="Z733" s="358"/>
    </row>
    <row r="734" spans="1:26" ht="15.75" customHeight="1" thickBot="1">
      <c r="A734" s="374"/>
      <c r="B734" s="374"/>
      <c r="C734" s="374"/>
      <c r="D734" s="374"/>
      <c r="E734" s="374"/>
      <c r="F734" s="374"/>
      <c r="G734" s="358"/>
      <c r="H734" s="358"/>
      <c r="I734" s="358"/>
      <c r="J734" s="358"/>
      <c r="K734" s="358"/>
      <c r="L734" s="358"/>
      <c r="M734" s="358"/>
      <c r="N734" s="358"/>
      <c r="O734" s="358"/>
      <c r="P734" s="358"/>
      <c r="Q734" s="358"/>
      <c r="R734" s="358"/>
      <c r="S734" s="358"/>
      <c r="T734" s="358"/>
      <c r="U734" s="358"/>
      <c r="V734" s="358"/>
      <c r="W734" s="358"/>
      <c r="X734" s="358"/>
      <c r="Y734" s="358"/>
      <c r="Z734" s="358"/>
    </row>
    <row r="735" spans="1:26" ht="15.75" customHeight="1" thickBot="1">
      <c r="A735" s="374"/>
      <c r="B735" s="374"/>
      <c r="C735" s="374"/>
      <c r="D735" s="374"/>
      <c r="E735" s="374"/>
      <c r="F735" s="374"/>
      <c r="G735" s="358"/>
      <c r="H735" s="358"/>
      <c r="I735" s="358"/>
      <c r="J735" s="358"/>
      <c r="K735" s="358"/>
      <c r="L735" s="358"/>
      <c r="M735" s="358"/>
      <c r="N735" s="358"/>
      <c r="O735" s="358"/>
      <c r="P735" s="358"/>
      <c r="Q735" s="358"/>
      <c r="R735" s="358"/>
      <c r="S735" s="358"/>
      <c r="T735" s="358"/>
      <c r="U735" s="358"/>
      <c r="V735" s="358"/>
      <c r="W735" s="358"/>
      <c r="X735" s="358"/>
      <c r="Y735" s="358"/>
      <c r="Z735" s="358"/>
    </row>
    <row r="736" spans="1:26" ht="15.75" customHeight="1" thickBot="1">
      <c r="A736" s="374"/>
      <c r="B736" s="374"/>
      <c r="C736" s="374"/>
      <c r="D736" s="374"/>
      <c r="E736" s="374"/>
      <c r="F736" s="374"/>
      <c r="G736" s="358"/>
      <c r="H736" s="358"/>
      <c r="I736" s="358"/>
      <c r="J736" s="358"/>
      <c r="K736" s="358"/>
      <c r="L736" s="358"/>
      <c r="M736" s="358"/>
      <c r="N736" s="358"/>
      <c r="O736" s="358"/>
      <c r="P736" s="358"/>
      <c r="Q736" s="358"/>
      <c r="R736" s="358"/>
      <c r="S736" s="358"/>
      <c r="T736" s="358"/>
      <c r="U736" s="358"/>
      <c r="V736" s="358"/>
      <c r="W736" s="358"/>
      <c r="X736" s="358"/>
      <c r="Y736" s="358"/>
      <c r="Z736" s="358"/>
    </row>
    <row r="737" spans="1:26" ht="15.75" customHeight="1" thickBot="1">
      <c r="A737" s="374"/>
      <c r="B737" s="374"/>
      <c r="C737" s="374"/>
      <c r="D737" s="374"/>
      <c r="E737" s="374"/>
      <c r="F737" s="374"/>
      <c r="G737" s="358"/>
      <c r="H737" s="358"/>
      <c r="I737" s="358"/>
      <c r="J737" s="358"/>
      <c r="K737" s="358"/>
      <c r="L737" s="358"/>
      <c r="M737" s="358"/>
      <c r="N737" s="358"/>
      <c r="O737" s="358"/>
      <c r="P737" s="358"/>
      <c r="Q737" s="358"/>
      <c r="R737" s="358"/>
      <c r="S737" s="358"/>
      <c r="T737" s="358"/>
      <c r="U737" s="358"/>
      <c r="V737" s="358"/>
      <c r="W737" s="358"/>
      <c r="X737" s="358"/>
      <c r="Y737" s="358"/>
      <c r="Z737" s="358"/>
    </row>
    <row r="738" spans="1:26" ht="15.75" customHeight="1" thickBot="1">
      <c r="A738" s="374"/>
      <c r="B738" s="374"/>
      <c r="C738" s="374"/>
      <c r="D738" s="374"/>
      <c r="E738" s="374"/>
      <c r="F738" s="374"/>
      <c r="G738" s="358"/>
      <c r="H738" s="358"/>
      <c r="I738" s="358"/>
      <c r="J738" s="358"/>
      <c r="K738" s="358"/>
      <c r="L738" s="358"/>
      <c r="M738" s="358"/>
      <c r="N738" s="358"/>
      <c r="O738" s="358"/>
      <c r="P738" s="358"/>
      <c r="Q738" s="358"/>
      <c r="R738" s="358"/>
      <c r="S738" s="358"/>
      <c r="T738" s="358"/>
      <c r="U738" s="358"/>
      <c r="V738" s="358"/>
      <c r="W738" s="358"/>
      <c r="X738" s="358"/>
      <c r="Y738" s="358"/>
      <c r="Z738" s="358"/>
    </row>
    <row r="739" spans="1:26" ht="15.75" customHeight="1" thickBot="1">
      <c r="A739" s="374"/>
      <c r="B739" s="374"/>
      <c r="C739" s="374"/>
      <c r="D739" s="374"/>
      <c r="E739" s="374"/>
      <c r="F739" s="374"/>
      <c r="G739" s="358"/>
      <c r="H739" s="358"/>
      <c r="I739" s="358"/>
      <c r="J739" s="358"/>
      <c r="K739" s="358"/>
      <c r="L739" s="358"/>
      <c r="M739" s="358"/>
      <c r="N739" s="358"/>
      <c r="O739" s="358"/>
      <c r="P739" s="358"/>
      <c r="Q739" s="358"/>
      <c r="R739" s="358"/>
      <c r="S739" s="358"/>
      <c r="T739" s="358"/>
      <c r="U739" s="358"/>
      <c r="V739" s="358"/>
      <c r="W739" s="358"/>
      <c r="X739" s="358"/>
      <c r="Y739" s="358"/>
      <c r="Z739" s="358"/>
    </row>
    <row r="740" spans="1:26" ht="15.75" customHeight="1" thickBot="1">
      <c r="A740" s="374"/>
      <c r="B740" s="374"/>
      <c r="C740" s="374"/>
      <c r="D740" s="374"/>
      <c r="E740" s="374"/>
      <c r="F740" s="374"/>
      <c r="G740" s="358"/>
      <c r="H740" s="358"/>
      <c r="I740" s="358"/>
      <c r="J740" s="358"/>
      <c r="K740" s="358"/>
      <c r="L740" s="358"/>
      <c r="M740" s="358"/>
      <c r="N740" s="358"/>
      <c r="O740" s="358"/>
      <c r="P740" s="358"/>
      <c r="Q740" s="358"/>
      <c r="R740" s="358"/>
      <c r="S740" s="358"/>
      <c r="T740" s="358"/>
      <c r="U740" s="358"/>
      <c r="V740" s="358"/>
      <c r="W740" s="358"/>
      <c r="X740" s="358"/>
      <c r="Y740" s="358"/>
      <c r="Z740" s="358"/>
    </row>
    <row r="741" spans="1:26" ht="15.75" customHeight="1" thickBot="1">
      <c r="A741" s="374"/>
      <c r="B741" s="374"/>
      <c r="C741" s="374"/>
      <c r="D741" s="374"/>
      <c r="E741" s="374"/>
      <c r="F741" s="374"/>
      <c r="G741" s="358"/>
      <c r="H741" s="358"/>
      <c r="I741" s="358"/>
      <c r="J741" s="358"/>
      <c r="K741" s="358"/>
      <c r="L741" s="358"/>
      <c r="M741" s="358"/>
      <c r="N741" s="358"/>
      <c r="O741" s="358"/>
      <c r="P741" s="358"/>
      <c r="Q741" s="358"/>
      <c r="R741" s="358"/>
      <c r="S741" s="358"/>
      <c r="T741" s="358"/>
      <c r="U741" s="358"/>
      <c r="V741" s="358"/>
      <c r="W741" s="358"/>
      <c r="X741" s="358"/>
      <c r="Y741" s="358"/>
      <c r="Z741" s="358"/>
    </row>
    <row r="742" spans="1:26" ht="15.75" customHeight="1" thickBot="1">
      <c r="A742" s="374"/>
      <c r="B742" s="374"/>
      <c r="C742" s="374"/>
      <c r="D742" s="374"/>
      <c r="E742" s="374"/>
      <c r="F742" s="374"/>
      <c r="G742" s="358"/>
      <c r="H742" s="358"/>
      <c r="I742" s="358"/>
      <c r="J742" s="358"/>
      <c r="K742" s="358"/>
      <c r="L742" s="358"/>
      <c r="M742" s="358"/>
      <c r="N742" s="358"/>
      <c r="O742" s="358"/>
      <c r="P742" s="358"/>
      <c r="Q742" s="358"/>
      <c r="R742" s="358"/>
      <c r="S742" s="358"/>
      <c r="T742" s="358"/>
      <c r="U742" s="358"/>
      <c r="V742" s="358"/>
      <c r="W742" s="358"/>
      <c r="X742" s="358"/>
      <c r="Y742" s="358"/>
      <c r="Z742" s="358"/>
    </row>
    <row r="743" spans="1:26" ht="15.75" customHeight="1" thickBot="1">
      <c r="A743" s="374"/>
      <c r="B743" s="374"/>
      <c r="C743" s="374"/>
      <c r="D743" s="374"/>
      <c r="E743" s="374"/>
      <c r="F743" s="374"/>
      <c r="G743" s="358"/>
      <c r="H743" s="358"/>
      <c r="I743" s="358"/>
      <c r="J743" s="358"/>
      <c r="K743" s="358"/>
      <c r="L743" s="358"/>
      <c r="M743" s="358"/>
      <c r="N743" s="358"/>
      <c r="O743" s="358"/>
      <c r="P743" s="358"/>
      <c r="Q743" s="358"/>
      <c r="R743" s="358"/>
      <c r="S743" s="358"/>
      <c r="T743" s="358"/>
      <c r="U743" s="358"/>
      <c r="V743" s="358"/>
      <c r="W743" s="358"/>
      <c r="X743" s="358"/>
      <c r="Y743" s="358"/>
      <c r="Z743" s="358"/>
    </row>
    <row r="744" spans="1:26" ht="15.75" customHeight="1" thickBot="1">
      <c r="A744" s="374"/>
      <c r="B744" s="374"/>
      <c r="C744" s="374"/>
      <c r="D744" s="374"/>
      <c r="E744" s="374"/>
      <c r="F744" s="374"/>
      <c r="G744" s="358"/>
      <c r="H744" s="358"/>
      <c r="I744" s="358"/>
      <c r="J744" s="358"/>
      <c r="K744" s="358"/>
      <c r="L744" s="358"/>
      <c r="M744" s="358"/>
      <c r="N744" s="358"/>
      <c r="O744" s="358"/>
      <c r="P744" s="358"/>
      <c r="Q744" s="358"/>
      <c r="R744" s="358"/>
      <c r="S744" s="358"/>
      <c r="T744" s="358"/>
      <c r="U744" s="358"/>
      <c r="V744" s="358"/>
      <c r="W744" s="358"/>
      <c r="X744" s="358"/>
      <c r="Y744" s="358"/>
      <c r="Z744" s="358"/>
    </row>
    <row r="745" spans="1:26" ht="15.75" customHeight="1" thickBot="1">
      <c r="A745" s="374"/>
      <c r="B745" s="374"/>
      <c r="C745" s="374"/>
      <c r="D745" s="374"/>
      <c r="E745" s="374"/>
      <c r="F745" s="374"/>
      <c r="G745" s="358"/>
      <c r="H745" s="358"/>
      <c r="I745" s="358"/>
      <c r="J745" s="358"/>
      <c r="K745" s="358"/>
      <c r="L745" s="358"/>
      <c r="M745" s="358"/>
      <c r="N745" s="358"/>
      <c r="O745" s="358"/>
      <c r="P745" s="358"/>
      <c r="Q745" s="358"/>
      <c r="R745" s="358"/>
      <c r="S745" s="358"/>
      <c r="T745" s="358"/>
      <c r="U745" s="358"/>
      <c r="V745" s="358"/>
      <c r="W745" s="358"/>
      <c r="X745" s="358"/>
      <c r="Y745" s="358"/>
      <c r="Z745" s="358"/>
    </row>
    <row r="746" spans="1:26" ht="15.75" customHeight="1" thickBot="1">
      <c r="A746" s="374"/>
      <c r="B746" s="374"/>
      <c r="C746" s="374"/>
      <c r="D746" s="374"/>
      <c r="E746" s="374"/>
      <c r="F746" s="374"/>
      <c r="G746" s="358"/>
      <c r="H746" s="358"/>
      <c r="I746" s="358"/>
      <c r="J746" s="358"/>
      <c r="K746" s="358"/>
      <c r="L746" s="358"/>
      <c r="M746" s="358"/>
      <c r="N746" s="358"/>
      <c r="O746" s="358"/>
      <c r="P746" s="358"/>
      <c r="Q746" s="358"/>
      <c r="R746" s="358"/>
      <c r="S746" s="358"/>
      <c r="T746" s="358"/>
      <c r="U746" s="358"/>
      <c r="V746" s="358"/>
      <c r="W746" s="358"/>
      <c r="X746" s="358"/>
      <c r="Y746" s="358"/>
      <c r="Z746" s="358"/>
    </row>
    <row r="747" spans="1:26" ht="15.75" customHeight="1" thickBot="1">
      <c r="A747" s="374"/>
      <c r="B747" s="374"/>
      <c r="C747" s="374"/>
      <c r="D747" s="374"/>
      <c r="E747" s="374"/>
      <c r="F747" s="374"/>
      <c r="G747" s="358"/>
      <c r="H747" s="358"/>
      <c r="I747" s="358"/>
      <c r="J747" s="358"/>
      <c r="K747" s="358"/>
      <c r="L747" s="358"/>
      <c r="M747" s="358"/>
      <c r="N747" s="358"/>
      <c r="O747" s="358"/>
      <c r="P747" s="358"/>
      <c r="Q747" s="358"/>
      <c r="R747" s="358"/>
      <c r="S747" s="358"/>
      <c r="T747" s="358"/>
      <c r="U747" s="358"/>
      <c r="V747" s="358"/>
      <c r="W747" s="358"/>
      <c r="X747" s="358"/>
      <c r="Y747" s="358"/>
      <c r="Z747" s="358"/>
    </row>
    <row r="748" spans="1:26" ht="15.75" customHeight="1" thickBot="1">
      <c r="A748" s="374"/>
      <c r="B748" s="374"/>
      <c r="C748" s="374"/>
      <c r="D748" s="374"/>
      <c r="E748" s="374"/>
      <c r="F748" s="374"/>
      <c r="G748" s="358"/>
      <c r="H748" s="358"/>
      <c r="I748" s="358"/>
      <c r="J748" s="358"/>
      <c r="K748" s="358"/>
      <c r="L748" s="358"/>
      <c r="M748" s="358"/>
      <c r="N748" s="358"/>
      <c r="O748" s="358"/>
      <c r="P748" s="358"/>
      <c r="Q748" s="358"/>
      <c r="R748" s="358"/>
      <c r="S748" s="358"/>
      <c r="T748" s="358"/>
      <c r="U748" s="358"/>
      <c r="V748" s="358"/>
      <c r="W748" s="358"/>
      <c r="X748" s="358"/>
      <c r="Y748" s="358"/>
      <c r="Z748" s="358"/>
    </row>
    <row r="749" spans="1:26" ht="15.75" customHeight="1" thickBot="1">
      <c r="A749" s="374"/>
      <c r="B749" s="374"/>
      <c r="C749" s="374"/>
      <c r="D749" s="374"/>
      <c r="E749" s="374"/>
      <c r="F749" s="374"/>
      <c r="G749" s="358"/>
      <c r="H749" s="358"/>
      <c r="I749" s="358"/>
      <c r="J749" s="358"/>
      <c r="K749" s="358"/>
      <c r="L749" s="358"/>
      <c r="M749" s="358"/>
      <c r="N749" s="358"/>
      <c r="O749" s="358"/>
      <c r="P749" s="358"/>
      <c r="Q749" s="358"/>
      <c r="R749" s="358"/>
      <c r="S749" s="358"/>
      <c r="T749" s="358"/>
      <c r="U749" s="358"/>
      <c r="V749" s="358"/>
      <c r="W749" s="358"/>
      <c r="X749" s="358"/>
      <c r="Y749" s="358"/>
      <c r="Z749" s="358"/>
    </row>
    <row r="750" spans="1:26" ht="15.75" customHeight="1" thickBot="1">
      <c r="A750" s="374"/>
      <c r="B750" s="374"/>
      <c r="C750" s="374"/>
      <c r="D750" s="374"/>
      <c r="E750" s="374"/>
      <c r="F750" s="374"/>
      <c r="G750" s="358"/>
      <c r="H750" s="358"/>
      <c r="I750" s="358"/>
      <c r="J750" s="358"/>
      <c r="K750" s="358"/>
      <c r="L750" s="358"/>
      <c r="M750" s="358"/>
      <c r="N750" s="358"/>
      <c r="O750" s="358"/>
      <c r="P750" s="358"/>
      <c r="Q750" s="358"/>
      <c r="R750" s="358"/>
      <c r="S750" s="358"/>
      <c r="T750" s="358"/>
      <c r="U750" s="358"/>
      <c r="V750" s="358"/>
      <c r="W750" s="358"/>
      <c r="X750" s="358"/>
      <c r="Y750" s="358"/>
      <c r="Z750" s="358"/>
    </row>
    <row r="751" spans="1:26" ht="15.75" customHeight="1" thickBot="1">
      <c r="A751" s="374"/>
      <c r="B751" s="374"/>
      <c r="C751" s="374"/>
      <c r="D751" s="374"/>
      <c r="E751" s="374"/>
      <c r="F751" s="374"/>
      <c r="G751" s="358"/>
      <c r="H751" s="358"/>
      <c r="I751" s="358"/>
      <c r="J751" s="358"/>
      <c r="K751" s="358"/>
      <c r="L751" s="358"/>
      <c r="M751" s="358"/>
      <c r="N751" s="358"/>
      <c r="O751" s="358"/>
      <c r="P751" s="358"/>
      <c r="Q751" s="358"/>
      <c r="R751" s="358"/>
      <c r="S751" s="358"/>
      <c r="T751" s="358"/>
      <c r="U751" s="358"/>
      <c r="V751" s="358"/>
      <c r="W751" s="358"/>
      <c r="X751" s="358"/>
      <c r="Y751" s="358"/>
      <c r="Z751" s="358"/>
    </row>
    <row r="752" spans="1:26" ht="15.75" customHeight="1" thickBot="1">
      <c r="A752" s="374"/>
      <c r="B752" s="374"/>
      <c r="C752" s="374"/>
      <c r="D752" s="374"/>
      <c r="E752" s="374"/>
      <c r="F752" s="374"/>
      <c r="G752" s="358"/>
      <c r="H752" s="358"/>
      <c r="I752" s="358"/>
      <c r="J752" s="358"/>
      <c r="K752" s="358"/>
      <c r="L752" s="358"/>
      <c r="M752" s="358"/>
      <c r="N752" s="358"/>
      <c r="O752" s="358"/>
      <c r="P752" s="358"/>
      <c r="Q752" s="358"/>
      <c r="R752" s="358"/>
      <c r="S752" s="358"/>
      <c r="T752" s="358"/>
      <c r="U752" s="358"/>
      <c r="V752" s="358"/>
      <c r="W752" s="358"/>
      <c r="X752" s="358"/>
      <c r="Y752" s="358"/>
      <c r="Z752" s="358"/>
    </row>
    <row r="753" spans="1:26" ht="15.75" customHeight="1" thickBot="1">
      <c r="A753" s="374"/>
      <c r="B753" s="374"/>
      <c r="C753" s="374"/>
      <c r="D753" s="374"/>
      <c r="E753" s="374"/>
      <c r="F753" s="374"/>
      <c r="G753" s="358"/>
      <c r="H753" s="358"/>
      <c r="I753" s="358"/>
      <c r="J753" s="358"/>
      <c r="K753" s="358"/>
      <c r="L753" s="358"/>
      <c r="M753" s="358"/>
      <c r="N753" s="358"/>
      <c r="O753" s="358"/>
      <c r="P753" s="358"/>
      <c r="Q753" s="358"/>
      <c r="R753" s="358"/>
      <c r="S753" s="358"/>
      <c r="T753" s="358"/>
      <c r="U753" s="358"/>
      <c r="V753" s="358"/>
      <c r="W753" s="358"/>
      <c r="X753" s="358"/>
      <c r="Y753" s="358"/>
      <c r="Z753" s="358"/>
    </row>
    <row r="754" spans="1:26" ht="15.75" customHeight="1" thickBot="1">
      <c r="A754" s="374"/>
      <c r="B754" s="374"/>
      <c r="C754" s="374"/>
      <c r="D754" s="374"/>
      <c r="E754" s="374"/>
      <c r="F754" s="374"/>
      <c r="G754" s="358"/>
      <c r="H754" s="358"/>
      <c r="I754" s="358"/>
      <c r="J754" s="358"/>
      <c r="K754" s="358"/>
      <c r="L754" s="358"/>
      <c r="M754" s="358"/>
      <c r="N754" s="358"/>
      <c r="O754" s="358"/>
      <c r="P754" s="358"/>
      <c r="Q754" s="358"/>
      <c r="R754" s="358"/>
      <c r="S754" s="358"/>
      <c r="T754" s="358"/>
      <c r="U754" s="358"/>
      <c r="V754" s="358"/>
      <c r="W754" s="358"/>
      <c r="X754" s="358"/>
      <c r="Y754" s="358"/>
      <c r="Z754" s="358"/>
    </row>
    <row r="755" spans="1:26" ht="15.75" customHeight="1" thickBot="1">
      <c r="A755" s="374"/>
      <c r="B755" s="374"/>
      <c r="C755" s="374"/>
      <c r="D755" s="374"/>
      <c r="E755" s="374"/>
      <c r="F755" s="374"/>
      <c r="G755" s="358"/>
      <c r="H755" s="358"/>
      <c r="I755" s="358"/>
      <c r="J755" s="358"/>
      <c r="K755" s="358"/>
      <c r="L755" s="358"/>
      <c r="M755" s="358"/>
      <c r="N755" s="358"/>
      <c r="O755" s="358"/>
      <c r="P755" s="358"/>
      <c r="Q755" s="358"/>
      <c r="R755" s="358"/>
      <c r="S755" s="358"/>
      <c r="T755" s="358"/>
      <c r="U755" s="358"/>
      <c r="V755" s="358"/>
      <c r="W755" s="358"/>
      <c r="X755" s="358"/>
      <c r="Y755" s="358"/>
      <c r="Z755" s="358"/>
    </row>
    <row r="756" spans="1:26" ht="15.75" customHeight="1" thickBot="1">
      <c r="A756" s="374"/>
      <c r="B756" s="374"/>
      <c r="C756" s="374"/>
      <c r="D756" s="374"/>
      <c r="E756" s="374"/>
      <c r="F756" s="374"/>
      <c r="G756" s="358"/>
      <c r="H756" s="358"/>
      <c r="I756" s="358"/>
      <c r="J756" s="358"/>
      <c r="K756" s="358"/>
      <c r="L756" s="358"/>
      <c r="M756" s="358"/>
      <c r="N756" s="358"/>
      <c r="O756" s="358"/>
      <c r="P756" s="358"/>
      <c r="Q756" s="358"/>
      <c r="R756" s="358"/>
      <c r="S756" s="358"/>
      <c r="T756" s="358"/>
      <c r="U756" s="358"/>
      <c r="V756" s="358"/>
      <c r="W756" s="358"/>
      <c r="X756" s="358"/>
      <c r="Y756" s="358"/>
      <c r="Z756" s="358"/>
    </row>
    <row r="757" spans="1:26" ht="15.75" customHeight="1" thickBot="1">
      <c r="A757" s="374"/>
      <c r="B757" s="374"/>
      <c r="C757" s="374"/>
      <c r="D757" s="374"/>
      <c r="E757" s="374"/>
      <c r="F757" s="374"/>
      <c r="G757" s="358"/>
      <c r="H757" s="358"/>
      <c r="I757" s="358"/>
      <c r="J757" s="358"/>
      <c r="K757" s="358"/>
      <c r="L757" s="358"/>
      <c r="M757" s="358"/>
      <c r="N757" s="358"/>
      <c r="O757" s="358"/>
      <c r="P757" s="358"/>
      <c r="Q757" s="358"/>
      <c r="R757" s="358"/>
      <c r="S757" s="358"/>
      <c r="T757" s="358"/>
      <c r="U757" s="358"/>
      <c r="V757" s="358"/>
      <c r="W757" s="358"/>
      <c r="X757" s="358"/>
      <c r="Y757" s="358"/>
      <c r="Z757" s="358"/>
    </row>
    <row r="758" spans="1:26" ht="15.75" customHeight="1" thickBot="1">
      <c r="A758" s="374"/>
      <c r="B758" s="374"/>
      <c r="C758" s="374"/>
      <c r="D758" s="374"/>
      <c r="E758" s="374"/>
      <c r="F758" s="374"/>
      <c r="G758" s="358"/>
      <c r="H758" s="358"/>
      <c r="I758" s="358"/>
      <c r="J758" s="358"/>
      <c r="K758" s="358"/>
      <c r="L758" s="358"/>
      <c r="M758" s="358"/>
      <c r="N758" s="358"/>
      <c r="O758" s="358"/>
      <c r="P758" s="358"/>
      <c r="Q758" s="358"/>
      <c r="R758" s="358"/>
      <c r="S758" s="358"/>
      <c r="T758" s="358"/>
      <c r="U758" s="358"/>
      <c r="V758" s="358"/>
      <c r="W758" s="358"/>
      <c r="X758" s="358"/>
      <c r="Y758" s="358"/>
      <c r="Z758" s="358"/>
    </row>
    <row r="759" spans="1:26" ht="15.75" customHeight="1" thickBot="1">
      <c r="A759" s="374"/>
      <c r="B759" s="374"/>
      <c r="C759" s="374"/>
      <c r="D759" s="374"/>
      <c r="E759" s="374"/>
      <c r="F759" s="374"/>
      <c r="G759" s="358"/>
      <c r="H759" s="358"/>
      <c r="I759" s="358"/>
      <c r="J759" s="358"/>
      <c r="K759" s="358"/>
      <c r="L759" s="358"/>
      <c r="M759" s="358"/>
      <c r="N759" s="358"/>
      <c r="O759" s="358"/>
      <c r="P759" s="358"/>
      <c r="Q759" s="358"/>
      <c r="R759" s="358"/>
      <c r="S759" s="358"/>
      <c r="T759" s="358"/>
      <c r="U759" s="358"/>
      <c r="V759" s="358"/>
      <c r="W759" s="358"/>
      <c r="X759" s="358"/>
      <c r="Y759" s="358"/>
      <c r="Z759" s="358"/>
    </row>
    <row r="760" spans="1:26" ht="15.75" customHeight="1" thickBot="1">
      <c r="A760" s="374"/>
      <c r="B760" s="374"/>
      <c r="C760" s="374"/>
      <c r="D760" s="374"/>
      <c r="E760" s="374"/>
      <c r="F760" s="374"/>
      <c r="G760" s="358"/>
      <c r="H760" s="358"/>
      <c r="I760" s="358"/>
      <c r="J760" s="358"/>
      <c r="K760" s="358"/>
      <c r="L760" s="358"/>
      <c r="M760" s="358"/>
      <c r="N760" s="358"/>
      <c r="O760" s="358"/>
      <c r="P760" s="358"/>
      <c r="Q760" s="358"/>
      <c r="R760" s="358"/>
      <c r="S760" s="358"/>
      <c r="T760" s="358"/>
      <c r="U760" s="358"/>
      <c r="V760" s="358"/>
      <c r="W760" s="358"/>
      <c r="X760" s="358"/>
      <c r="Y760" s="358"/>
      <c r="Z760" s="358"/>
    </row>
    <row r="761" spans="1:26" ht="15.75" customHeight="1" thickBot="1">
      <c r="A761" s="374"/>
      <c r="B761" s="374"/>
      <c r="C761" s="374"/>
      <c r="D761" s="374"/>
      <c r="E761" s="374"/>
      <c r="F761" s="374"/>
      <c r="G761" s="358"/>
      <c r="H761" s="358"/>
      <c r="I761" s="358"/>
      <c r="J761" s="358"/>
      <c r="K761" s="358"/>
      <c r="L761" s="358"/>
      <c r="M761" s="358"/>
      <c r="N761" s="358"/>
      <c r="O761" s="358"/>
      <c r="P761" s="358"/>
      <c r="Q761" s="358"/>
      <c r="R761" s="358"/>
      <c r="S761" s="358"/>
      <c r="T761" s="358"/>
      <c r="U761" s="358"/>
      <c r="V761" s="358"/>
      <c r="W761" s="358"/>
      <c r="X761" s="358"/>
      <c r="Y761" s="358"/>
      <c r="Z761" s="358"/>
    </row>
    <row r="762" spans="1:26" ht="15.75" customHeight="1" thickBot="1">
      <c r="A762" s="374"/>
      <c r="B762" s="374"/>
      <c r="C762" s="374"/>
      <c r="D762" s="374"/>
      <c r="E762" s="374"/>
      <c r="F762" s="374"/>
      <c r="G762" s="358"/>
      <c r="H762" s="358"/>
      <c r="I762" s="358"/>
      <c r="J762" s="358"/>
      <c r="K762" s="358"/>
      <c r="L762" s="358"/>
      <c r="M762" s="358"/>
      <c r="N762" s="358"/>
      <c r="O762" s="358"/>
      <c r="P762" s="358"/>
      <c r="Q762" s="358"/>
      <c r="R762" s="358"/>
      <c r="S762" s="358"/>
      <c r="T762" s="358"/>
      <c r="U762" s="358"/>
      <c r="V762" s="358"/>
      <c r="W762" s="358"/>
      <c r="X762" s="358"/>
      <c r="Y762" s="358"/>
      <c r="Z762" s="358"/>
    </row>
    <row r="763" spans="1:26" ht="15.75" customHeight="1" thickBot="1">
      <c r="A763" s="374"/>
      <c r="B763" s="374"/>
      <c r="C763" s="374"/>
      <c r="D763" s="374"/>
      <c r="E763" s="374"/>
      <c r="F763" s="374"/>
      <c r="G763" s="358"/>
      <c r="H763" s="358"/>
      <c r="I763" s="358"/>
      <c r="J763" s="358"/>
      <c r="K763" s="358"/>
      <c r="L763" s="358"/>
      <c r="M763" s="358"/>
      <c r="N763" s="358"/>
      <c r="O763" s="358"/>
      <c r="P763" s="358"/>
      <c r="Q763" s="358"/>
      <c r="R763" s="358"/>
      <c r="S763" s="358"/>
      <c r="T763" s="358"/>
      <c r="U763" s="358"/>
      <c r="V763" s="358"/>
      <c r="W763" s="358"/>
      <c r="X763" s="358"/>
      <c r="Y763" s="358"/>
      <c r="Z763" s="358"/>
    </row>
    <row r="764" spans="1:26" ht="15.75" customHeight="1" thickBot="1">
      <c r="A764" s="374"/>
      <c r="B764" s="374"/>
      <c r="C764" s="374"/>
      <c r="D764" s="374"/>
      <c r="E764" s="374"/>
      <c r="F764" s="374"/>
      <c r="G764" s="358"/>
      <c r="H764" s="358"/>
      <c r="I764" s="358"/>
      <c r="J764" s="358"/>
      <c r="K764" s="358"/>
      <c r="L764" s="358"/>
      <c r="M764" s="358"/>
      <c r="N764" s="358"/>
      <c r="O764" s="358"/>
      <c r="P764" s="358"/>
      <c r="Q764" s="358"/>
      <c r="R764" s="358"/>
      <c r="S764" s="358"/>
      <c r="T764" s="358"/>
      <c r="U764" s="358"/>
      <c r="V764" s="358"/>
      <c r="W764" s="358"/>
      <c r="X764" s="358"/>
      <c r="Y764" s="358"/>
      <c r="Z764" s="358"/>
    </row>
    <row r="765" spans="1:26" ht="15.75" customHeight="1" thickBot="1">
      <c r="A765" s="374"/>
      <c r="B765" s="374"/>
      <c r="C765" s="374"/>
      <c r="D765" s="374"/>
      <c r="E765" s="374"/>
      <c r="F765" s="374"/>
      <c r="G765" s="358"/>
      <c r="H765" s="358"/>
      <c r="I765" s="358"/>
      <c r="J765" s="358"/>
      <c r="K765" s="358"/>
      <c r="L765" s="358"/>
      <c r="M765" s="358"/>
      <c r="N765" s="358"/>
      <c r="O765" s="358"/>
      <c r="P765" s="358"/>
      <c r="Q765" s="358"/>
      <c r="R765" s="358"/>
      <c r="S765" s="358"/>
      <c r="T765" s="358"/>
      <c r="U765" s="358"/>
      <c r="V765" s="358"/>
      <c r="W765" s="358"/>
      <c r="X765" s="358"/>
      <c r="Y765" s="358"/>
      <c r="Z765" s="358"/>
    </row>
    <row r="766" spans="1:26" ht="15.75" customHeight="1" thickBot="1">
      <c r="A766" s="374"/>
      <c r="B766" s="374"/>
      <c r="C766" s="374"/>
      <c r="D766" s="374"/>
      <c r="E766" s="374"/>
      <c r="F766" s="374"/>
      <c r="G766" s="358"/>
      <c r="H766" s="358"/>
      <c r="I766" s="358"/>
      <c r="J766" s="358"/>
      <c r="K766" s="358"/>
      <c r="L766" s="358"/>
      <c r="M766" s="358"/>
      <c r="N766" s="358"/>
      <c r="O766" s="358"/>
      <c r="P766" s="358"/>
      <c r="Q766" s="358"/>
      <c r="R766" s="358"/>
      <c r="S766" s="358"/>
      <c r="T766" s="358"/>
      <c r="U766" s="358"/>
      <c r="V766" s="358"/>
      <c r="W766" s="358"/>
      <c r="X766" s="358"/>
      <c r="Y766" s="358"/>
      <c r="Z766" s="358"/>
    </row>
    <row r="767" spans="1:26" ht="15.75" customHeight="1" thickBot="1">
      <c r="A767" s="374"/>
      <c r="B767" s="374"/>
      <c r="C767" s="374"/>
      <c r="D767" s="374"/>
      <c r="E767" s="374"/>
      <c r="F767" s="374"/>
      <c r="G767" s="358"/>
      <c r="H767" s="358"/>
      <c r="I767" s="358"/>
      <c r="J767" s="358"/>
      <c r="K767" s="358"/>
      <c r="L767" s="358"/>
      <c r="M767" s="358"/>
      <c r="N767" s="358"/>
      <c r="O767" s="358"/>
      <c r="P767" s="358"/>
      <c r="Q767" s="358"/>
      <c r="R767" s="358"/>
      <c r="S767" s="358"/>
      <c r="T767" s="358"/>
      <c r="U767" s="358"/>
      <c r="V767" s="358"/>
      <c r="W767" s="358"/>
      <c r="X767" s="358"/>
      <c r="Y767" s="358"/>
      <c r="Z767" s="358"/>
    </row>
    <row r="768" spans="1:26" ht="15.75" customHeight="1" thickBot="1">
      <c r="A768" s="374"/>
      <c r="B768" s="374"/>
      <c r="C768" s="374"/>
      <c r="D768" s="374"/>
      <c r="E768" s="374"/>
      <c r="F768" s="374"/>
      <c r="G768" s="358"/>
      <c r="H768" s="358"/>
      <c r="I768" s="358"/>
      <c r="J768" s="358"/>
      <c r="K768" s="358"/>
      <c r="L768" s="358"/>
      <c r="M768" s="358"/>
      <c r="N768" s="358"/>
      <c r="O768" s="358"/>
      <c r="P768" s="358"/>
      <c r="Q768" s="358"/>
      <c r="R768" s="358"/>
      <c r="S768" s="358"/>
      <c r="T768" s="358"/>
      <c r="U768" s="358"/>
      <c r="V768" s="358"/>
      <c r="W768" s="358"/>
      <c r="X768" s="358"/>
      <c r="Y768" s="358"/>
      <c r="Z768" s="358"/>
    </row>
    <row r="769" spans="1:26" ht="15.75" customHeight="1" thickBot="1">
      <c r="A769" s="374"/>
      <c r="B769" s="374"/>
      <c r="C769" s="374"/>
      <c r="D769" s="374"/>
      <c r="E769" s="374"/>
      <c r="F769" s="374"/>
      <c r="G769" s="358"/>
      <c r="H769" s="358"/>
      <c r="I769" s="358"/>
      <c r="J769" s="358"/>
      <c r="K769" s="358"/>
      <c r="L769" s="358"/>
      <c r="M769" s="358"/>
      <c r="N769" s="358"/>
      <c r="O769" s="358"/>
      <c r="P769" s="358"/>
      <c r="Q769" s="358"/>
      <c r="R769" s="358"/>
      <c r="S769" s="358"/>
      <c r="T769" s="358"/>
      <c r="U769" s="358"/>
      <c r="V769" s="358"/>
      <c r="W769" s="358"/>
      <c r="X769" s="358"/>
      <c r="Y769" s="358"/>
      <c r="Z769" s="358"/>
    </row>
    <row r="770" spans="1:26" ht="15.75" customHeight="1" thickBot="1">
      <c r="A770" s="374"/>
      <c r="B770" s="374"/>
      <c r="C770" s="374"/>
      <c r="D770" s="374"/>
      <c r="E770" s="374"/>
      <c r="F770" s="374"/>
      <c r="G770" s="358"/>
      <c r="H770" s="358"/>
      <c r="I770" s="358"/>
      <c r="J770" s="358"/>
      <c r="K770" s="358"/>
      <c r="L770" s="358"/>
      <c r="M770" s="358"/>
      <c r="N770" s="358"/>
      <c r="O770" s="358"/>
      <c r="P770" s="358"/>
      <c r="Q770" s="358"/>
      <c r="R770" s="358"/>
      <c r="S770" s="358"/>
      <c r="T770" s="358"/>
      <c r="U770" s="358"/>
      <c r="V770" s="358"/>
      <c r="W770" s="358"/>
      <c r="X770" s="358"/>
      <c r="Y770" s="358"/>
      <c r="Z770" s="358"/>
    </row>
    <row r="771" spans="1:26" ht="15.75" customHeight="1" thickBot="1">
      <c r="A771" s="374"/>
      <c r="B771" s="374"/>
      <c r="C771" s="374"/>
      <c r="D771" s="374"/>
      <c r="E771" s="374"/>
      <c r="F771" s="374"/>
      <c r="G771" s="358"/>
      <c r="H771" s="358"/>
      <c r="I771" s="358"/>
      <c r="J771" s="358"/>
      <c r="K771" s="358"/>
      <c r="L771" s="358"/>
      <c r="M771" s="358"/>
      <c r="N771" s="358"/>
      <c r="O771" s="358"/>
      <c r="P771" s="358"/>
      <c r="Q771" s="358"/>
      <c r="R771" s="358"/>
      <c r="S771" s="358"/>
      <c r="T771" s="358"/>
      <c r="U771" s="358"/>
      <c r="V771" s="358"/>
      <c r="W771" s="358"/>
      <c r="X771" s="358"/>
      <c r="Y771" s="358"/>
      <c r="Z771" s="358"/>
    </row>
    <row r="772" spans="1:26" ht="15.75" customHeight="1" thickBot="1">
      <c r="A772" s="374"/>
      <c r="B772" s="374"/>
      <c r="C772" s="374"/>
      <c r="D772" s="374"/>
      <c r="E772" s="374"/>
      <c r="F772" s="374"/>
      <c r="G772" s="358"/>
      <c r="H772" s="358"/>
      <c r="I772" s="358"/>
      <c r="J772" s="358"/>
      <c r="K772" s="358"/>
      <c r="L772" s="358"/>
      <c r="M772" s="358"/>
      <c r="N772" s="358"/>
      <c r="O772" s="358"/>
      <c r="P772" s="358"/>
      <c r="Q772" s="358"/>
      <c r="R772" s="358"/>
      <c r="S772" s="358"/>
      <c r="T772" s="358"/>
      <c r="U772" s="358"/>
      <c r="V772" s="358"/>
      <c r="W772" s="358"/>
      <c r="X772" s="358"/>
      <c r="Y772" s="358"/>
      <c r="Z772" s="358"/>
    </row>
    <row r="773" spans="1:26" ht="15.75" customHeight="1" thickBot="1">
      <c r="A773" s="374"/>
      <c r="B773" s="374"/>
      <c r="C773" s="374"/>
      <c r="D773" s="374"/>
      <c r="E773" s="374"/>
      <c r="F773" s="374"/>
      <c r="G773" s="358"/>
      <c r="H773" s="358"/>
      <c r="I773" s="358"/>
      <c r="J773" s="358"/>
      <c r="K773" s="358"/>
      <c r="L773" s="358"/>
      <c r="M773" s="358"/>
      <c r="N773" s="358"/>
      <c r="O773" s="358"/>
      <c r="P773" s="358"/>
      <c r="Q773" s="358"/>
      <c r="R773" s="358"/>
      <c r="S773" s="358"/>
      <c r="T773" s="358"/>
      <c r="U773" s="358"/>
      <c r="V773" s="358"/>
      <c r="W773" s="358"/>
      <c r="X773" s="358"/>
      <c r="Y773" s="358"/>
      <c r="Z773" s="358"/>
    </row>
    <row r="774" spans="1:26" ht="15.75" customHeight="1" thickBot="1">
      <c r="A774" s="374"/>
      <c r="B774" s="374"/>
      <c r="C774" s="374"/>
      <c r="D774" s="374"/>
      <c r="E774" s="374"/>
      <c r="F774" s="374"/>
      <c r="G774" s="358"/>
      <c r="H774" s="358"/>
      <c r="I774" s="358"/>
      <c r="J774" s="358"/>
      <c r="K774" s="358"/>
      <c r="L774" s="358"/>
      <c r="M774" s="358"/>
      <c r="N774" s="358"/>
      <c r="O774" s="358"/>
      <c r="P774" s="358"/>
      <c r="Q774" s="358"/>
      <c r="R774" s="358"/>
      <c r="S774" s="358"/>
      <c r="T774" s="358"/>
      <c r="U774" s="358"/>
      <c r="V774" s="358"/>
      <c r="W774" s="358"/>
      <c r="X774" s="358"/>
      <c r="Y774" s="358"/>
      <c r="Z774" s="358"/>
    </row>
    <row r="775" spans="1:26" ht="15.75" customHeight="1" thickBot="1">
      <c r="A775" s="374"/>
      <c r="B775" s="374"/>
      <c r="C775" s="374"/>
      <c r="D775" s="374"/>
      <c r="E775" s="374"/>
      <c r="F775" s="374"/>
      <c r="G775" s="358"/>
      <c r="H775" s="358"/>
      <c r="I775" s="358"/>
      <c r="J775" s="358"/>
      <c r="K775" s="358"/>
      <c r="L775" s="358"/>
      <c r="M775" s="358"/>
      <c r="N775" s="358"/>
      <c r="O775" s="358"/>
      <c r="P775" s="358"/>
      <c r="Q775" s="358"/>
      <c r="R775" s="358"/>
      <c r="S775" s="358"/>
      <c r="T775" s="358"/>
      <c r="U775" s="358"/>
      <c r="V775" s="358"/>
      <c r="W775" s="358"/>
      <c r="X775" s="358"/>
      <c r="Y775" s="358"/>
      <c r="Z775" s="358"/>
    </row>
    <row r="776" spans="1:26" ht="15.75" customHeight="1" thickBot="1">
      <c r="A776" s="374"/>
      <c r="B776" s="374"/>
      <c r="C776" s="374"/>
      <c r="D776" s="374"/>
      <c r="E776" s="374"/>
      <c r="F776" s="374"/>
      <c r="G776" s="358"/>
      <c r="H776" s="358"/>
      <c r="I776" s="358"/>
      <c r="J776" s="358"/>
      <c r="K776" s="358"/>
      <c r="L776" s="358"/>
      <c r="M776" s="358"/>
      <c r="N776" s="358"/>
      <c r="O776" s="358"/>
      <c r="P776" s="358"/>
      <c r="Q776" s="358"/>
      <c r="R776" s="358"/>
      <c r="S776" s="358"/>
      <c r="T776" s="358"/>
      <c r="U776" s="358"/>
      <c r="V776" s="358"/>
      <c r="W776" s="358"/>
      <c r="X776" s="358"/>
      <c r="Y776" s="358"/>
      <c r="Z776" s="358"/>
    </row>
    <row r="777" spans="1:26" ht="15.75" customHeight="1" thickBot="1">
      <c r="A777" s="374"/>
      <c r="B777" s="374"/>
      <c r="C777" s="374"/>
      <c r="D777" s="374"/>
      <c r="E777" s="374"/>
      <c r="F777" s="374"/>
      <c r="G777" s="358"/>
      <c r="H777" s="358"/>
      <c r="I777" s="358"/>
      <c r="J777" s="358"/>
      <c r="K777" s="358"/>
      <c r="L777" s="358"/>
      <c r="M777" s="358"/>
      <c r="N777" s="358"/>
      <c r="O777" s="358"/>
      <c r="P777" s="358"/>
      <c r="Q777" s="358"/>
      <c r="R777" s="358"/>
      <c r="S777" s="358"/>
      <c r="T777" s="358"/>
      <c r="U777" s="358"/>
      <c r="V777" s="358"/>
      <c r="W777" s="358"/>
      <c r="X777" s="358"/>
      <c r="Y777" s="358"/>
      <c r="Z777" s="358"/>
    </row>
    <row r="778" spans="1:26" ht="15.75" customHeight="1" thickBot="1">
      <c r="A778" s="374"/>
      <c r="B778" s="374"/>
      <c r="C778" s="374"/>
      <c r="D778" s="374"/>
      <c r="E778" s="374"/>
      <c r="F778" s="374"/>
      <c r="G778" s="358"/>
      <c r="H778" s="358"/>
      <c r="I778" s="358"/>
      <c r="J778" s="358"/>
      <c r="K778" s="358"/>
      <c r="L778" s="358"/>
      <c r="M778" s="358"/>
      <c r="N778" s="358"/>
      <c r="O778" s="358"/>
      <c r="P778" s="358"/>
      <c r="Q778" s="358"/>
      <c r="R778" s="358"/>
      <c r="S778" s="358"/>
      <c r="T778" s="358"/>
      <c r="U778" s="358"/>
      <c r="V778" s="358"/>
      <c r="W778" s="358"/>
      <c r="X778" s="358"/>
      <c r="Y778" s="358"/>
      <c r="Z778" s="358"/>
    </row>
    <row r="779" spans="1:26" ht="15.75" customHeight="1" thickBot="1">
      <c r="A779" s="374"/>
      <c r="B779" s="374"/>
      <c r="C779" s="374"/>
      <c r="D779" s="374"/>
      <c r="E779" s="374"/>
      <c r="F779" s="374"/>
      <c r="G779" s="358"/>
      <c r="H779" s="358"/>
      <c r="I779" s="358"/>
      <c r="J779" s="358"/>
      <c r="K779" s="358"/>
      <c r="L779" s="358"/>
      <c r="M779" s="358"/>
      <c r="N779" s="358"/>
      <c r="O779" s="358"/>
      <c r="P779" s="358"/>
      <c r="Q779" s="358"/>
      <c r="R779" s="358"/>
      <c r="S779" s="358"/>
      <c r="T779" s="358"/>
      <c r="U779" s="358"/>
      <c r="V779" s="358"/>
      <c r="W779" s="358"/>
      <c r="X779" s="358"/>
      <c r="Y779" s="358"/>
      <c r="Z779" s="358"/>
    </row>
    <row r="780" spans="1:26" ht="15.75" customHeight="1" thickBot="1">
      <c r="A780" s="374"/>
      <c r="B780" s="374"/>
      <c r="C780" s="374"/>
      <c r="D780" s="374"/>
      <c r="E780" s="374"/>
      <c r="F780" s="374"/>
      <c r="G780" s="358"/>
      <c r="H780" s="358"/>
      <c r="I780" s="358"/>
      <c r="J780" s="358"/>
      <c r="K780" s="358"/>
      <c r="L780" s="358"/>
      <c r="M780" s="358"/>
      <c r="N780" s="358"/>
      <c r="O780" s="358"/>
      <c r="P780" s="358"/>
      <c r="Q780" s="358"/>
      <c r="R780" s="358"/>
      <c r="S780" s="358"/>
      <c r="T780" s="358"/>
      <c r="U780" s="358"/>
      <c r="V780" s="358"/>
      <c r="W780" s="358"/>
      <c r="X780" s="358"/>
      <c r="Y780" s="358"/>
      <c r="Z780" s="358"/>
    </row>
    <row r="781" spans="1:26" ht="15.75" customHeight="1" thickBot="1">
      <c r="A781" s="374"/>
      <c r="B781" s="374"/>
      <c r="C781" s="374"/>
      <c r="D781" s="374"/>
      <c r="E781" s="374"/>
      <c r="F781" s="374"/>
      <c r="G781" s="358"/>
      <c r="H781" s="358"/>
      <c r="I781" s="358"/>
      <c r="J781" s="358"/>
      <c r="K781" s="358"/>
      <c r="L781" s="358"/>
      <c r="M781" s="358"/>
      <c r="N781" s="358"/>
      <c r="O781" s="358"/>
      <c r="P781" s="358"/>
      <c r="Q781" s="358"/>
      <c r="R781" s="358"/>
      <c r="S781" s="358"/>
      <c r="T781" s="358"/>
      <c r="U781" s="358"/>
      <c r="V781" s="358"/>
      <c r="W781" s="358"/>
      <c r="X781" s="358"/>
      <c r="Y781" s="358"/>
      <c r="Z781" s="358"/>
    </row>
    <row r="782" spans="1:26" ht="15.75" customHeight="1" thickBot="1">
      <c r="A782" s="374"/>
      <c r="B782" s="374"/>
      <c r="C782" s="374"/>
      <c r="D782" s="374"/>
      <c r="E782" s="374"/>
      <c r="F782" s="374"/>
      <c r="G782" s="358"/>
      <c r="H782" s="358"/>
      <c r="I782" s="358"/>
      <c r="J782" s="358"/>
      <c r="K782" s="358"/>
      <c r="L782" s="358"/>
      <c r="M782" s="358"/>
      <c r="N782" s="358"/>
      <c r="O782" s="358"/>
      <c r="P782" s="358"/>
      <c r="Q782" s="358"/>
      <c r="R782" s="358"/>
      <c r="S782" s="358"/>
      <c r="T782" s="358"/>
      <c r="U782" s="358"/>
      <c r="V782" s="358"/>
      <c r="W782" s="358"/>
      <c r="X782" s="358"/>
      <c r="Y782" s="358"/>
      <c r="Z782" s="358"/>
    </row>
    <row r="783" spans="1:26" ht="15.75" customHeight="1" thickBot="1">
      <c r="A783" s="374"/>
      <c r="B783" s="374"/>
      <c r="C783" s="374"/>
      <c r="D783" s="374"/>
      <c r="E783" s="374"/>
      <c r="F783" s="374"/>
      <c r="G783" s="358"/>
      <c r="H783" s="358"/>
      <c r="I783" s="358"/>
      <c r="J783" s="358"/>
      <c r="K783" s="358"/>
      <c r="L783" s="358"/>
      <c r="M783" s="358"/>
      <c r="N783" s="358"/>
      <c r="O783" s="358"/>
      <c r="P783" s="358"/>
      <c r="Q783" s="358"/>
      <c r="R783" s="358"/>
      <c r="S783" s="358"/>
      <c r="T783" s="358"/>
      <c r="U783" s="358"/>
      <c r="V783" s="358"/>
      <c r="W783" s="358"/>
      <c r="X783" s="358"/>
      <c r="Y783" s="358"/>
      <c r="Z783" s="358"/>
    </row>
    <row r="784" spans="1:26" ht="15.75" customHeight="1" thickBot="1">
      <c r="A784" s="374"/>
      <c r="B784" s="374"/>
      <c r="C784" s="374"/>
      <c r="D784" s="374"/>
      <c r="E784" s="374"/>
      <c r="F784" s="374"/>
      <c r="G784" s="358"/>
      <c r="H784" s="358"/>
      <c r="I784" s="358"/>
      <c r="J784" s="358"/>
      <c r="K784" s="358"/>
      <c r="L784" s="358"/>
      <c r="M784" s="358"/>
      <c r="N784" s="358"/>
      <c r="O784" s="358"/>
      <c r="P784" s="358"/>
      <c r="Q784" s="358"/>
      <c r="R784" s="358"/>
      <c r="S784" s="358"/>
      <c r="T784" s="358"/>
      <c r="U784" s="358"/>
      <c r="V784" s="358"/>
      <c r="W784" s="358"/>
      <c r="X784" s="358"/>
      <c r="Y784" s="358"/>
      <c r="Z784" s="358"/>
    </row>
    <row r="785" spans="1:26" ht="15.75" customHeight="1" thickBot="1">
      <c r="A785" s="374"/>
      <c r="B785" s="374"/>
      <c r="C785" s="374"/>
      <c r="D785" s="374"/>
      <c r="E785" s="374"/>
      <c r="F785" s="374"/>
      <c r="G785" s="358"/>
      <c r="H785" s="358"/>
      <c r="I785" s="358"/>
      <c r="J785" s="358"/>
      <c r="K785" s="358"/>
      <c r="L785" s="358"/>
      <c r="M785" s="358"/>
      <c r="N785" s="358"/>
      <c r="O785" s="358"/>
      <c r="P785" s="358"/>
      <c r="Q785" s="358"/>
      <c r="R785" s="358"/>
      <c r="S785" s="358"/>
      <c r="T785" s="358"/>
      <c r="U785" s="358"/>
      <c r="V785" s="358"/>
      <c r="W785" s="358"/>
      <c r="X785" s="358"/>
      <c r="Y785" s="358"/>
      <c r="Z785" s="358"/>
    </row>
    <row r="786" spans="1:26" ht="15.75" customHeight="1" thickBot="1">
      <c r="A786" s="374"/>
      <c r="B786" s="374"/>
      <c r="C786" s="374"/>
      <c r="D786" s="374"/>
      <c r="E786" s="374"/>
      <c r="F786" s="374"/>
      <c r="G786" s="358"/>
      <c r="H786" s="358"/>
      <c r="I786" s="358"/>
      <c r="J786" s="358"/>
      <c r="K786" s="358"/>
      <c r="L786" s="358"/>
      <c r="M786" s="358"/>
      <c r="N786" s="358"/>
      <c r="O786" s="358"/>
      <c r="P786" s="358"/>
      <c r="Q786" s="358"/>
      <c r="R786" s="358"/>
      <c r="S786" s="358"/>
      <c r="T786" s="358"/>
      <c r="U786" s="358"/>
      <c r="V786" s="358"/>
      <c r="W786" s="358"/>
      <c r="X786" s="358"/>
      <c r="Y786" s="358"/>
      <c r="Z786" s="358"/>
    </row>
    <row r="787" spans="1:26" ht="15.75" customHeight="1" thickBot="1">
      <c r="A787" s="374"/>
      <c r="B787" s="374"/>
      <c r="C787" s="374"/>
      <c r="D787" s="374"/>
      <c r="E787" s="374"/>
      <c r="F787" s="374"/>
      <c r="G787" s="358"/>
      <c r="H787" s="358"/>
      <c r="I787" s="358"/>
      <c r="J787" s="358"/>
      <c r="K787" s="358"/>
      <c r="L787" s="358"/>
      <c r="M787" s="358"/>
      <c r="N787" s="358"/>
      <c r="O787" s="358"/>
      <c r="P787" s="358"/>
      <c r="Q787" s="358"/>
      <c r="R787" s="358"/>
      <c r="S787" s="358"/>
      <c r="T787" s="358"/>
      <c r="U787" s="358"/>
      <c r="V787" s="358"/>
      <c r="W787" s="358"/>
      <c r="X787" s="358"/>
      <c r="Y787" s="358"/>
      <c r="Z787" s="358"/>
    </row>
    <row r="788" spans="1:26" ht="15.75" customHeight="1" thickBot="1">
      <c r="A788" s="374"/>
      <c r="B788" s="374"/>
      <c r="C788" s="374"/>
      <c r="D788" s="374"/>
      <c r="E788" s="374"/>
      <c r="F788" s="374"/>
      <c r="G788" s="358"/>
      <c r="H788" s="358"/>
      <c r="I788" s="358"/>
      <c r="J788" s="358"/>
      <c r="K788" s="358"/>
      <c r="L788" s="358"/>
      <c r="M788" s="358"/>
      <c r="N788" s="358"/>
      <c r="O788" s="358"/>
      <c r="P788" s="358"/>
      <c r="Q788" s="358"/>
      <c r="R788" s="358"/>
      <c r="S788" s="358"/>
      <c r="T788" s="358"/>
      <c r="U788" s="358"/>
      <c r="V788" s="358"/>
      <c r="W788" s="358"/>
      <c r="X788" s="358"/>
      <c r="Y788" s="358"/>
      <c r="Z788" s="358"/>
    </row>
    <row r="789" spans="1:26" ht="15.75" customHeight="1" thickBot="1">
      <c r="A789" s="374"/>
      <c r="B789" s="374"/>
      <c r="C789" s="374"/>
      <c r="D789" s="374"/>
      <c r="E789" s="374"/>
      <c r="F789" s="374"/>
      <c r="G789" s="358"/>
      <c r="H789" s="358"/>
      <c r="I789" s="358"/>
      <c r="J789" s="358"/>
      <c r="K789" s="358"/>
      <c r="L789" s="358"/>
      <c r="M789" s="358"/>
      <c r="N789" s="358"/>
      <c r="O789" s="358"/>
      <c r="P789" s="358"/>
      <c r="Q789" s="358"/>
      <c r="R789" s="358"/>
      <c r="S789" s="358"/>
      <c r="T789" s="358"/>
      <c r="U789" s="358"/>
      <c r="V789" s="358"/>
      <c r="W789" s="358"/>
      <c r="X789" s="358"/>
      <c r="Y789" s="358"/>
      <c r="Z789" s="358"/>
    </row>
    <row r="790" spans="1:26" ht="15.75" customHeight="1" thickBot="1">
      <c r="A790" s="374"/>
      <c r="B790" s="374"/>
      <c r="C790" s="374"/>
      <c r="D790" s="374"/>
      <c r="E790" s="374"/>
      <c r="F790" s="374"/>
      <c r="G790" s="358"/>
      <c r="H790" s="358"/>
      <c r="I790" s="358"/>
      <c r="J790" s="358"/>
      <c r="K790" s="358"/>
      <c r="L790" s="358"/>
      <c r="M790" s="358"/>
      <c r="N790" s="358"/>
      <c r="O790" s="358"/>
      <c r="P790" s="358"/>
      <c r="Q790" s="358"/>
      <c r="R790" s="358"/>
      <c r="S790" s="358"/>
      <c r="T790" s="358"/>
      <c r="U790" s="358"/>
      <c r="V790" s="358"/>
      <c r="W790" s="358"/>
      <c r="X790" s="358"/>
      <c r="Y790" s="358"/>
      <c r="Z790" s="358"/>
    </row>
    <row r="791" spans="1:26" ht="15.75" customHeight="1" thickBot="1">
      <c r="A791" s="374"/>
      <c r="B791" s="374"/>
      <c r="C791" s="374"/>
      <c r="D791" s="374"/>
      <c r="E791" s="374"/>
      <c r="F791" s="374"/>
      <c r="G791" s="358"/>
      <c r="H791" s="358"/>
      <c r="I791" s="358"/>
      <c r="J791" s="358"/>
      <c r="K791" s="358"/>
      <c r="L791" s="358"/>
      <c r="M791" s="358"/>
      <c r="N791" s="358"/>
      <c r="O791" s="358"/>
      <c r="P791" s="358"/>
      <c r="Q791" s="358"/>
      <c r="R791" s="358"/>
      <c r="S791" s="358"/>
      <c r="T791" s="358"/>
      <c r="U791" s="358"/>
      <c r="V791" s="358"/>
      <c r="W791" s="358"/>
      <c r="X791" s="358"/>
      <c r="Y791" s="358"/>
      <c r="Z791" s="358"/>
    </row>
    <row r="792" spans="1:26" ht="15.75" customHeight="1" thickBot="1">
      <c r="A792" s="374"/>
      <c r="B792" s="374"/>
      <c r="C792" s="374"/>
      <c r="D792" s="374"/>
      <c r="E792" s="374"/>
      <c r="F792" s="374"/>
      <c r="G792" s="358"/>
      <c r="H792" s="358"/>
      <c r="I792" s="358"/>
      <c r="J792" s="358"/>
      <c r="K792" s="358"/>
      <c r="L792" s="358"/>
      <c r="M792" s="358"/>
      <c r="N792" s="358"/>
      <c r="O792" s="358"/>
      <c r="P792" s="358"/>
      <c r="Q792" s="358"/>
      <c r="R792" s="358"/>
      <c r="S792" s="358"/>
      <c r="T792" s="358"/>
      <c r="U792" s="358"/>
      <c r="V792" s="358"/>
      <c r="W792" s="358"/>
      <c r="X792" s="358"/>
      <c r="Y792" s="358"/>
      <c r="Z792" s="358"/>
    </row>
    <row r="793" spans="1:26" ht="15.75" customHeight="1" thickBot="1">
      <c r="A793" s="374"/>
      <c r="B793" s="374"/>
      <c r="C793" s="374"/>
      <c r="D793" s="374"/>
      <c r="E793" s="374"/>
      <c r="F793" s="374"/>
      <c r="G793" s="358"/>
      <c r="H793" s="358"/>
      <c r="I793" s="358"/>
      <c r="J793" s="358"/>
      <c r="K793" s="358"/>
      <c r="L793" s="358"/>
      <c r="M793" s="358"/>
      <c r="N793" s="358"/>
      <c r="O793" s="358"/>
      <c r="P793" s="358"/>
      <c r="Q793" s="358"/>
      <c r="R793" s="358"/>
      <c r="S793" s="358"/>
      <c r="T793" s="358"/>
      <c r="U793" s="358"/>
      <c r="V793" s="358"/>
      <c r="W793" s="358"/>
      <c r="X793" s="358"/>
      <c r="Y793" s="358"/>
      <c r="Z793" s="358"/>
    </row>
    <row r="794" spans="1:26" ht="15.75" customHeight="1" thickBot="1">
      <c r="A794" s="374"/>
      <c r="B794" s="374"/>
      <c r="C794" s="374"/>
      <c r="D794" s="374"/>
      <c r="E794" s="374"/>
      <c r="F794" s="374"/>
      <c r="G794" s="358"/>
      <c r="H794" s="358"/>
      <c r="I794" s="358"/>
      <c r="J794" s="358"/>
      <c r="K794" s="358"/>
      <c r="L794" s="358"/>
      <c r="M794" s="358"/>
      <c r="N794" s="358"/>
      <c r="O794" s="358"/>
      <c r="P794" s="358"/>
      <c r="Q794" s="358"/>
      <c r="R794" s="358"/>
      <c r="S794" s="358"/>
      <c r="T794" s="358"/>
      <c r="U794" s="358"/>
      <c r="V794" s="358"/>
      <c r="W794" s="358"/>
      <c r="X794" s="358"/>
      <c r="Y794" s="358"/>
      <c r="Z794" s="358"/>
    </row>
    <row r="795" spans="1:26" ht="15.75" customHeight="1" thickBot="1">
      <c r="A795" s="374"/>
      <c r="B795" s="374"/>
      <c r="C795" s="374"/>
      <c r="D795" s="374"/>
      <c r="E795" s="374"/>
      <c r="F795" s="374"/>
      <c r="G795" s="358"/>
      <c r="H795" s="358"/>
      <c r="I795" s="358"/>
      <c r="J795" s="358"/>
      <c r="K795" s="358"/>
      <c r="L795" s="358"/>
      <c r="M795" s="358"/>
      <c r="N795" s="358"/>
      <c r="O795" s="358"/>
      <c r="P795" s="358"/>
      <c r="Q795" s="358"/>
      <c r="R795" s="358"/>
      <c r="S795" s="358"/>
      <c r="T795" s="358"/>
      <c r="U795" s="358"/>
      <c r="V795" s="358"/>
      <c r="W795" s="358"/>
      <c r="X795" s="358"/>
      <c r="Y795" s="358"/>
      <c r="Z795" s="358"/>
    </row>
    <row r="796" spans="1:26" ht="15.75" customHeight="1" thickBot="1">
      <c r="A796" s="374"/>
      <c r="B796" s="374"/>
      <c r="C796" s="374"/>
      <c r="D796" s="374"/>
      <c r="E796" s="374"/>
      <c r="F796" s="374"/>
      <c r="G796" s="358"/>
      <c r="H796" s="358"/>
      <c r="I796" s="358"/>
      <c r="J796" s="358"/>
      <c r="K796" s="358"/>
      <c r="L796" s="358"/>
      <c r="M796" s="358"/>
      <c r="N796" s="358"/>
      <c r="O796" s="358"/>
      <c r="P796" s="358"/>
      <c r="Q796" s="358"/>
      <c r="R796" s="358"/>
      <c r="S796" s="358"/>
      <c r="T796" s="358"/>
      <c r="U796" s="358"/>
      <c r="V796" s="358"/>
      <c r="W796" s="358"/>
      <c r="X796" s="358"/>
      <c r="Y796" s="358"/>
      <c r="Z796" s="358"/>
    </row>
    <row r="797" spans="1:26" ht="15.75" customHeight="1" thickBot="1">
      <c r="A797" s="374"/>
      <c r="B797" s="374"/>
      <c r="C797" s="374"/>
      <c r="D797" s="374"/>
      <c r="E797" s="374"/>
      <c r="F797" s="374"/>
      <c r="G797" s="358"/>
      <c r="H797" s="358"/>
      <c r="I797" s="358"/>
      <c r="J797" s="358"/>
      <c r="K797" s="358"/>
      <c r="L797" s="358"/>
      <c r="M797" s="358"/>
      <c r="N797" s="358"/>
      <c r="O797" s="358"/>
      <c r="P797" s="358"/>
      <c r="Q797" s="358"/>
      <c r="R797" s="358"/>
      <c r="S797" s="358"/>
      <c r="T797" s="358"/>
      <c r="U797" s="358"/>
      <c r="V797" s="358"/>
      <c r="W797" s="358"/>
      <c r="X797" s="358"/>
      <c r="Y797" s="358"/>
      <c r="Z797" s="358"/>
    </row>
    <row r="798" spans="1:26" ht="15.75" customHeight="1" thickBot="1">
      <c r="A798" s="374"/>
      <c r="B798" s="374"/>
      <c r="C798" s="374"/>
      <c r="D798" s="374"/>
      <c r="E798" s="374"/>
      <c r="F798" s="374"/>
      <c r="G798" s="358"/>
      <c r="H798" s="358"/>
      <c r="I798" s="358"/>
      <c r="J798" s="358"/>
      <c r="K798" s="358"/>
      <c r="L798" s="358"/>
      <c r="M798" s="358"/>
      <c r="N798" s="358"/>
      <c r="O798" s="358"/>
      <c r="P798" s="358"/>
      <c r="Q798" s="358"/>
      <c r="R798" s="358"/>
      <c r="S798" s="358"/>
      <c r="T798" s="358"/>
      <c r="U798" s="358"/>
      <c r="V798" s="358"/>
      <c r="W798" s="358"/>
      <c r="X798" s="358"/>
      <c r="Y798" s="358"/>
      <c r="Z798" s="358"/>
    </row>
    <row r="799" spans="1:26" ht="15.75" customHeight="1" thickBot="1">
      <c r="A799" s="374"/>
      <c r="B799" s="374"/>
      <c r="C799" s="374"/>
      <c r="D799" s="374"/>
      <c r="E799" s="374"/>
      <c r="F799" s="374"/>
      <c r="G799" s="358"/>
      <c r="H799" s="358"/>
      <c r="I799" s="358"/>
      <c r="J799" s="358"/>
      <c r="K799" s="358"/>
      <c r="L799" s="358"/>
      <c r="M799" s="358"/>
      <c r="N799" s="358"/>
      <c r="O799" s="358"/>
      <c r="P799" s="358"/>
      <c r="Q799" s="358"/>
      <c r="R799" s="358"/>
      <c r="S799" s="358"/>
      <c r="T799" s="358"/>
      <c r="U799" s="358"/>
      <c r="V799" s="358"/>
      <c r="W799" s="358"/>
      <c r="X799" s="358"/>
      <c r="Y799" s="358"/>
      <c r="Z799" s="358"/>
    </row>
    <row r="800" spans="1:26" ht="15.75" customHeight="1" thickBot="1">
      <c r="A800" s="374"/>
      <c r="B800" s="374"/>
      <c r="C800" s="374"/>
      <c r="D800" s="374"/>
      <c r="E800" s="374"/>
      <c r="F800" s="374"/>
      <c r="G800" s="358"/>
      <c r="H800" s="358"/>
      <c r="I800" s="358"/>
      <c r="J800" s="358"/>
      <c r="K800" s="358"/>
      <c r="L800" s="358"/>
      <c r="M800" s="358"/>
      <c r="N800" s="358"/>
      <c r="O800" s="358"/>
      <c r="P800" s="358"/>
      <c r="Q800" s="358"/>
      <c r="R800" s="358"/>
      <c r="S800" s="358"/>
      <c r="T800" s="358"/>
      <c r="U800" s="358"/>
      <c r="V800" s="358"/>
      <c r="W800" s="358"/>
      <c r="X800" s="358"/>
      <c r="Y800" s="358"/>
      <c r="Z800" s="358"/>
    </row>
    <row r="801" spans="1:26" ht="15.75" customHeight="1" thickBot="1">
      <c r="A801" s="374"/>
      <c r="B801" s="374"/>
      <c r="C801" s="374"/>
      <c r="D801" s="374"/>
      <c r="E801" s="374"/>
      <c r="F801" s="374"/>
      <c r="G801" s="358"/>
      <c r="H801" s="358"/>
      <c r="I801" s="358"/>
      <c r="J801" s="358"/>
      <c r="K801" s="358"/>
      <c r="L801" s="358"/>
      <c r="M801" s="358"/>
      <c r="N801" s="358"/>
      <c r="O801" s="358"/>
      <c r="P801" s="358"/>
      <c r="Q801" s="358"/>
      <c r="R801" s="358"/>
      <c r="S801" s="358"/>
      <c r="T801" s="358"/>
      <c r="U801" s="358"/>
      <c r="V801" s="358"/>
      <c r="W801" s="358"/>
      <c r="X801" s="358"/>
      <c r="Y801" s="358"/>
      <c r="Z801" s="358"/>
    </row>
    <row r="802" spans="1:26" ht="15.75" customHeight="1" thickBot="1">
      <c r="A802" s="374"/>
      <c r="B802" s="374"/>
      <c r="C802" s="374"/>
      <c r="D802" s="374"/>
      <c r="E802" s="374"/>
      <c r="F802" s="374"/>
      <c r="G802" s="358"/>
      <c r="H802" s="358"/>
      <c r="I802" s="358"/>
      <c r="J802" s="358"/>
      <c r="K802" s="358"/>
      <c r="L802" s="358"/>
      <c r="M802" s="358"/>
      <c r="N802" s="358"/>
      <c r="O802" s="358"/>
      <c r="P802" s="358"/>
      <c r="Q802" s="358"/>
      <c r="R802" s="358"/>
      <c r="S802" s="358"/>
      <c r="T802" s="358"/>
      <c r="U802" s="358"/>
      <c r="V802" s="358"/>
      <c r="W802" s="358"/>
      <c r="X802" s="358"/>
      <c r="Y802" s="358"/>
      <c r="Z802" s="358"/>
    </row>
    <row r="803" spans="1:26" ht="15.75" customHeight="1" thickBot="1">
      <c r="A803" s="374"/>
      <c r="B803" s="374"/>
      <c r="C803" s="374"/>
      <c r="D803" s="374"/>
      <c r="E803" s="374"/>
      <c r="F803" s="374"/>
      <c r="G803" s="358"/>
      <c r="H803" s="358"/>
      <c r="I803" s="358"/>
      <c r="J803" s="358"/>
      <c r="K803" s="358"/>
      <c r="L803" s="358"/>
      <c r="M803" s="358"/>
      <c r="N803" s="358"/>
      <c r="O803" s="358"/>
      <c r="P803" s="358"/>
      <c r="Q803" s="358"/>
      <c r="R803" s="358"/>
      <c r="S803" s="358"/>
      <c r="T803" s="358"/>
      <c r="U803" s="358"/>
      <c r="V803" s="358"/>
      <c r="W803" s="358"/>
      <c r="X803" s="358"/>
      <c r="Y803" s="358"/>
      <c r="Z803" s="358"/>
    </row>
    <row r="804" spans="1:26" ht="15.75" customHeight="1" thickBot="1">
      <c r="A804" s="374"/>
      <c r="B804" s="374"/>
      <c r="C804" s="374"/>
      <c r="D804" s="374"/>
      <c r="E804" s="374"/>
      <c r="F804" s="374"/>
      <c r="G804" s="358"/>
      <c r="H804" s="358"/>
      <c r="I804" s="358"/>
      <c r="J804" s="358"/>
      <c r="K804" s="358"/>
      <c r="L804" s="358"/>
      <c r="M804" s="358"/>
      <c r="N804" s="358"/>
      <c r="O804" s="358"/>
      <c r="P804" s="358"/>
      <c r="Q804" s="358"/>
      <c r="R804" s="358"/>
      <c r="S804" s="358"/>
      <c r="T804" s="358"/>
      <c r="U804" s="358"/>
      <c r="V804" s="358"/>
      <c r="W804" s="358"/>
      <c r="X804" s="358"/>
      <c r="Y804" s="358"/>
      <c r="Z804" s="358"/>
    </row>
    <row r="805" spans="1:26" ht="15.75" customHeight="1" thickBot="1">
      <c r="A805" s="374"/>
      <c r="B805" s="374"/>
      <c r="C805" s="374"/>
      <c r="D805" s="374"/>
      <c r="E805" s="374"/>
      <c r="F805" s="374"/>
      <c r="G805" s="358"/>
      <c r="H805" s="358"/>
      <c r="I805" s="358"/>
      <c r="J805" s="358"/>
      <c r="K805" s="358"/>
      <c r="L805" s="358"/>
      <c r="M805" s="358"/>
      <c r="N805" s="358"/>
      <c r="O805" s="358"/>
      <c r="P805" s="358"/>
      <c r="Q805" s="358"/>
      <c r="R805" s="358"/>
      <c r="S805" s="358"/>
      <c r="T805" s="358"/>
      <c r="U805" s="358"/>
      <c r="V805" s="358"/>
      <c r="W805" s="358"/>
      <c r="X805" s="358"/>
      <c r="Y805" s="358"/>
      <c r="Z805" s="358"/>
    </row>
    <row r="806" spans="1:26" ht="15.75" customHeight="1" thickBot="1">
      <c r="A806" s="374"/>
      <c r="B806" s="374"/>
      <c r="C806" s="374"/>
      <c r="D806" s="374"/>
      <c r="E806" s="374"/>
      <c r="F806" s="374"/>
      <c r="G806" s="358"/>
      <c r="H806" s="358"/>
      <c r="I806" s="358"/>
      <c r="J806" s="358"/>
      <c r="K806" s="358"/>
      <c r="L806" s="358"/>
      <c r="M806" s="358"/>
      <c r="N806" s="358"/>
      <c r="O806" s="358"/>
      <c r="P806" s="358"/>
      <c r="Q806" s="358"/>
      <c r="R806" s="358"/>
      <c r="S806" s="358"/>
      <c r="T806" s="358"/>
      <c r="U806" s="358"/>
      <c r="V806" s="358"/>
      <c r="W806" s="358"/>
      <c r="X806" s="358"/>
      <c r="Y806" s="358"/>
      <c r="Z806" s="358"/>
    </row>
    <row r="807" spans="1:26" ht="15.75" customHeight="1" thickBot="1">
      <c r="A807" s="374"/>
      <c r="B807" s="374"/>
      <c r="C807" s="374"/>
      <c r="D807" s="374"/>
      <c r="E807" s="374"/>
      <c r="F807" s="374"/>
      <c r="G807" s="358"/>
      <c r="H807" s="358"/>
      <c r="I807" s="358"/>
      <c r="J807" s="358"/>
      <c r="K807" s="358"/>
      <c r="L807" s="358"/>
      <c r="M807" s="358"/>
      <c r="N807" s="358"/>
      <c r="O807" s="358"/>
      <c r="P807" s="358"/>
      <c r="Q807" s="358"/>
      <c r="R807" s="358"/>
      <c r="S807" s="358"/>
      <c r="T807" s="358"/>
      <c r="U807" s="358"/>
      <c r="V807" s="358"/>
      <c r="W807" s="358"/>
      <c r="X807" s="358"/>
      <c r="Y807" s="358"/>
      <c r="Z807" s="358"/>
    </row>
    <row r="808" spans="1:26" ht="15.75" customHeight="1" thickBot="1">
      <c r="A808" s="374"/>
      <c r="B808" s="374"/>
      <c r="C808" s="374"/>
      <c r="D808" s="374"/>
      <c r="E808" s="374"/>
      <c r="F808" s="374"/>
      <c r="G808" s="358"/>
      <c r="H808" s="358"/>
      <c r="I808" s="358"/>
      <c r="J808" s="358"/>
      <c r="K808" s="358"/>
      <c r="L808" s="358"/>
      <c r="M808" s="358"/>
      <c r="N808" s="358"/>
      <c r="O808" s="358"/>
      <c r="P808" s="358"/>
      <c r="Q808" s="358"/>
      <c r="R808" s="358"/>
      <c r="S808" s="358"/>
      <c r="T808" s="358"/>
      <c r="U808" s="358"/>
      <c r="V808" s="358"/>
      <c r="W808" s="358"/>
      <c r="X808" s="358"/>
      <c r="Y808" s="358"/>
      <c r="Z808" s="358"/>
    </row>
    <row r="809" spans="1:26" ht="15.75" customHeight="1" thickBot="1">
      <c r="A809" s="374"/>
      <c r="B809" s="374"/>
      <c r="C809" s="374"/>
      <c r="D809" s="374"/>
      <c r="E809" s="374"/>
      <c r="F809" s="374"/>
      <c r="G809" s="358"/>
      <c r="H809" s="358"/>
      <c r="I809" s="358"/>
      <c r="J809" s="358"/>
      <c r="K809" s="358"/>
      <c r="L809" s="358"/>
      <c r="M809" s="358"/>
      <c r="N809" s="358"/>
      <c r="O809" s="358"/>
      <c r="P809" s="358"/>
      <c r="Q809" s="358"/>
      <c r="R809" s="358"/>
      <c r="S809" s="358"/>
      <c r="T809" s="358"/>
      <c r="U809" s="358"/>
      <c r="V809" s="358"/>
      <c r="W809" s="358"/>
      <c r="X809" s="358"/>
      <c r="Y809" s="358"/>
      <c r="Z809" s="358"/>
    </row>
    <row r="810" spans="1:26" ht="15.75" customHeight="1" thickBot="1">
      <c r="A810" s="374"/>
      <c r="B810" s="374"/>
      <c r="C810" s="374"/>
      <c r="D810" s="374"/>
      <c r="E810" s="374"/>
      <c r="F810" s="374"/>
      <c r="G810" s="358"/>
      <c r="H810" s="358"/>
      <c r="I810" s="358"/>
      <c r="J810" s="358"/>
      <c r="K810" s="358"/>
      <c r="L810" s="358"/>
      <c r="M810" s="358"/>
      <c r="N810" s="358"/>
      <c r="O810" s="358"/>
      <c r="P810" s="358"/>
      <c r="Q810" s="358"/>
      <c r="R810" s="358"/>
      <c r="S810" s="358"/>
      <c r="T810" s="358"/>
      <c r="U810" s="358"/>
      <c r="V810" s="358"/>
      <c r="W810" s="358"/>
      <c r="X810" s="358"/>
      <c r="Y810" s="358"/>
      <c r="Z810" s="358"/>
    </row>
    <row r="811" spans="1:26" ht="15.75" customHeight="1" thickBot="1">
      <c r="A811" s="374"/>
      <c r="B811" s="374"/>
      <c r="C811" s="374"/>
      <c r="D811" s="374"/>
      <c r="E811" s="374"/>
      <c r="F811" s="374"/>
      <c r="G811" s="358"/>
      <c r="H811" s="358"/>
      <c r="I811" s="358"/>
      <c r="J811" s="358"/>
      <c r="K811" s="358"/>
      <c r="L811" s="358"/>
      <c r="M811" s="358"/>
      <c r="N811" s="358"/>
      <c r="O811" s="358"/>
      <c r="P811" s="358"/>
      <c r="Q811" s="358"/>
      <c r="R811" s="358"/>
      <c r="S811" s="358"/>
      <c r="T811" s="358"/>
      <c r="U811" s="358"/>
      <c r="V811" s="358"/>
      <c r="W811" s="358"/>
      <c r="X811" s="358"/>
      <c r="Y811" s="358"/>
      <c r="Z811" s="358"/>
    </row>
    <row r="812" spans="1:26" ht="15.75" customHeight="1" thickBot="1">
      <c r="A812" s="374"/>
      <c r="B812" s="374"/>
      <c r="C812" s="374"/>
      <c r="D812" s="374"/>
      <c r="E812" s="374"/>
      <c r="F812" s="374"/>
      <c r="G812" s="358"/>
      <c r="H812" s="358"/>
      <c r="I812" s="358"/>
      <c r="J812" s="358"/>
      <c r="K812" s="358"/>
      <c r="L812" s="358"/>
      <c r="M812" s="358"/>
      <c r="N812" s="358"/>
      <c r="O812" s="358"/>
      <c r="P812" s="358"/>
      <c r="Q812" s="358"/>
      <c r="R812" s="358"/>
      <c r="S812" s="358"/>
      <c r="T812" s="358"/>
      <c r="U812" s="358"/>
      <c r="V812" s="358"/>
      <c r="W812" s="358"/>
      <c r="X812" s="358"/>
      <c r="Y812" s="358"/>
      <c r="Z812" s="358"/>
    </row>
    <row r="813" spans="1:26" ht="15.75" customHeight="1" thickBot="1">
      <c r="A813" s="374"/>
      <c r="B813" s="374"/>
      <c r="C813" s="374"/>
      <c r="D813" s="374"/>
      <c r="E813" s="374"/>
      <c r="F813" s="374"/>
      <c r="G813" s="358"/>
      <c r="H813" s="358"/>
      <c r="I813" s="358"/>
      <c r="J813" s="358"/>
      <c r="K813" s="358"/>
      <c r="L813" s="358"/>
      <c r="M813" s="358"/>
      <c r="N813" s="358"/>
      <c r="O813" s="358"/>
      <c r="P813" s="358"/>
      <c r="Q813" s="358"/>
      <c r="R813" s="358"/>
      <c r="S813" s="358"/>
      <c r="T813" s="358"/>
      <c r="U813" s="358"/>
      <c r="V813" s="358"/>
      <c r="W813" s="358"/>
      <c r="X813" s="358"/>
      <c r="Y813" s="358"/>
      <c r="Z813" s="358"/>
    </row>
    <row r="814" spans="1:26" ht="15.75" customHeight="1" thickBot="1">
      <c r="A814" s="374"/>
      <c r="B814" s="374"/>
      <c r="C814" s="374"/>
      <c r="D814" s="374"/>
      <c r="E814" s="374"/>
      <c r="F814" s="374"/>
      <c r="G814" s="358"/>
      <c r="H814" s="358"/>
      <c r="I814" s="358"/>
      <c r="J814" s="358"/>
      <c r="K814" s="358"/>
      <c r="L814" s="358"/>
      <c r="M814" s="358"/>
      <c r="N814" s="358"/>
      <c r="O814" s="358"/>
      <c r="P814" s="358"/>
      <c r="Q814" s="358"/>
      <c r="R814" s="358"/>
      <c r="S814" s="358"/>
      <c r="T814" s="358"/>
      <c r="U814" s="358"/>
      <c r="V814" s="358"/>
      <c r="W814" s="358"/>
      <c r="X814" s="358"/>
      <c r="Y814" s="358"/>
      <c r="Z814" s="358"/>
    </row>
    <row r="815" spans="1:26" ht="15.75" customHeight="1" thickBot="1">
      <c r="A815" s="374"/>
      <c r="B815" s="374"/>
      <c r="C815" s="374"/>
      <c r="D815" s="374"/>
      <c r="E815" s="374"/>
      <c r="F815" s="374"/>
      <c r="G815" s="358"/>
      <c r="H815" s="358"/>
      <c r="I815" s="358"/>
      <c r="J815" s="358"/>
      <c r="K815" s="358"/>
      <c r="L815" s="358"/>
      <c r="M815" s="358"/>
      <c r="N815" s="358"/>
      <c r="O815" s="358"/>
      <c r="P815" s="358"/>
      <c r="Q815" s="358"/>
      <c r="R815" s="358"/>
      <c r="S815" s="358"/>
      <c r="T815" s="358"/>
      <c r="U815" s="358"/>
      <c r="V815" s="358"/>
      <c r="W815" s="358"/>
      <c r="X815" s="358"/>
      <c r="Y815" s="358"/>
      <c r="Z815" s="358"/>
    </row>
    <row r="816" spans="1:26" ht="15.75" customHeight="1" thickBot="1">
      <c r="A816" s="374"/>
      <c r="B816" s="374"/>
      <c r="C816" s="374"/>
      <c r="D816" s="374"/>
      <c r="E816" s="374"/>
      <c r="F816" s="374"/>
      <c r="G816" s="358"/>
      <c r="H816" s="358"/>
      <c r="I816" s="358"/>
      <c r="J816" s="358"/>
      <c r="K816" s="358"/>
      <c r="L816" s="358"/>
      <c r="M816" s="358"/>
      <c r="N816" s="358"/>
      <c r="O816" s="358"/>
      <c r="P816" s="358"/>
      <c r="Q816" s="358"/>
      <c r="R816" s="358"/>
      <c r="S816" s="358"/>
      <c r="T816" s="358"/>
      <c r="U816" s="358"/>
      <c r="V816" s="358"/>
      <c r="W816" s="358"/>
      <c r="X816" s="358"/>
      <c r="Y816" s="358"/>
      <c r="Z816" s="358"/>
    </row>
    <row r="817" spans="1:26" ht="15.75" customHeight="1" thickBot="1">
      <c r="A817" s="374"/>
      <c r="B817" s="374"/>
      <c r="C817" s="374"/>
      <c r="D817" s="374"/>
      <c r="E817" s="374"/>
      <c r="F817" s="374"/>
      <c r="G817" s="358"/>
      <c r="H817" s="358"/>
      <c r="I817" s="358"/>
      <c r="J817" s="358"/>
      <c r="K817" s="358"/>
      <c r="L817" s="358"/>
      <c r="M817" s="358"/>
      <c r="N817" s="358"/>
      <c r="O817" s="358"/>
      <c r="P817" s="358"/>
      <c r="Q817" s="358"/>
      <c r="R817" s="358"/>
      <c r="S817" s="358"/>
      <c r="T817" s="358"/>
      <c r="U817" s="358"/>
      <c r="V817" s="358"/>
      <c r="W817" s="358"/>
      <c r="X817" s="358"/>
      <c r="Y817" s="358"/>
      <c r="Z817" s="358"/>
    </row>
    <row r="818" spans="1:26" ht="15.75" customHeight="1" thickBot="1">
      <c r="A818" s="374"/>
      <c r="B818" s="374"/>
      <c r="C818" s="374"/>
      <c r="D818" s="374"/>
      <c r="E818" s="374"/>
      <c r="F818" s="374"/>
      <c r="G818" s="358"/>
      <c r="H818" s="358"/>
      <c r="I818" s="358"/>
      <c r="J818" s="358"/>
      <c r="K818" s="358"/>
      <c r="L818" s="358"/>
      <c r="M818" s="358"/>
      <c r="N818" s="358"/>
      <c r="O818" s="358"/>
      <c r="P818" s="358"/>
      <c r="Q818" s="358"/>
      <c r="R818" s="358"/>
      <c r="S818" s="358"/>
      <c r="T818" s="358"/>
      <c r="U818" s="358"/>
      <c r="V818" s="358"/>
      <c r="W818" s="358"/>
      <c r="X818" s="358"/>
      <c r="Y818" s="358"/>
      <c r="Z818" s="358"/>
    </row>
    <row r="819" spans="1:26" ht="15.75" customHeight="1" thickBot="1">
      <c r="A819" s="374"/>
      <c r="B819" s="374"/>
      <c r="C819" s="374"/>
      <c r="D819" s="374"/>
      <c r="E819" s="374"/>
      <c r="F819" s="374"/>
      <c r="G819" s="358"/>
      <c r="H819" s="358"/>
      <c r="I819" s="358"/>
      <c r="J819" s="358"/>
      <c r="K819" s="358"/>
      <c r="L819" s="358"/>
      <c r="M819" s="358"/>
      <c r="N819" s="358"/>
      <c r="O819" s="358"/>
      <c r="P819" s="358"/>
      <c r="Q819" s="358"/>
      <c r="R819" s="358"/>
      <c r="S819" s="358"/>
      <c r="T819" s="358"/>
      <c r="U819" s="358"/>
      <c r="V819" s="358"/>
      <c r="W819" s="358"/>
      <c r="X819" s="358"/>
      <c r="Y819" s="358"/>
      <c r="Z819" s="358"/>
    </row>
    <row r="820" spans="1:26" ht="15.75" customHeight="1" thickBot="1">
      <c r="A820" s="374"/>
      <c r="B820" s="374"/>
      <c r="C820" s="374"/>
      <c r="D820" s="374"/>
      <c r="E820" s="374"/>
      <c r="F820" s="374"/>
      <c r="G820" s="358"/>
      <c r="H820" s="358"/>
      <c r="I820" s="358"/>
      <c r="J820" s="358"/>
      <c r="K820" s="358"/>
      <c r="L820" s="358"/>
      <c r="M820" s="358"/>
      <c r="N820" s="358"/>
      <c r="O820" s="358"/>
      <c r="P820" s="358"/>
      <c r="Q820" s="358"/>
      <c r="R820" s="358"/>
      <c r="S820" s="358"/>
      <c r="T820" s="358"/>
      <c r="U820" s="358"/>
      <c r="V820" s="358"/>
      <c r="W820" s="358"/>
      <c r="X820" s="358"/>
      <c r="Y820" s="358"/>
      <c r="Z820" s="358"/>
    </row>
    <row r="821" spans="1:26" ht="15.75" customHeight="1" thickBot="1">
      <c r="A821" s="374"/>
      <c r="B821" s="374"/>
      <c r="C821" s="374"/>
      <c r="D821" s="374"/>
      <c r="E821" s="374"/>
      <c r="F821" s="374"/>
      <c r="G821" s="358"/>
      <c r="H821" s="358"/>
      <c r="I821" s="358"/>
      <c r="J821" s="358"/>
      <c r="K821" s="358"/>
      <c r="L821" s="358"/>
      <c r="M821" s="358"/>
      <c r="N821" s="358"/>
      <c r="O821" s="358"/>
      <c r="P821" s="358"/>
      <c r="Q821" s="358"/>
      <c r="R821" s="358"/>
      <c r="S821" s="358"/>
      <c r="T821" s="358"/>
      <c r="U821" s="358"/>
      <c r="V821" s="358"/>
      <c r="W821" s="358"/>
      <c r="X821" s="358"/>
      <c r="Y821" s="358"/>
      <c r="Z821" s="358"/>
    </row>
    <row r="822" spans="1:26" ht="15.75" customHeight="1" thickBot="1">
      <c r="A822" s="374"/>
      <c r="B822" s="374"/>
      <c r="C822" s="374"/>
      <c r="D822" s="374"/>
      <c r="E822" s="374"/>
      <c r="F822" s="374"/>
      <c r="G822" s="358"/>
      <c r="H822" s="358"/>
      <c r="I822" s="358"/>
      <c r="J822" s="358"/>
      <c r="K822" s="358"/>
      <c r="L822" s="358"/>
      <c r="M822" s="358"/>
      <c r="N822" s="358"/>
      <c r="O822" s="358"/>
      <c r="P822" s="358"/>
      <c r="Q822" s="358"/>
      <c r="R822" s="358"/>
      <c r="S822" s="358"/>
      <c r="T822" s="358"/>
      <c r="U822" s="358"/>
      <c r="V822" s="358"/>
      <c r="W822" s="358"/>
      <c r="X822" s="358"/>
      <c r="Y822" s="358"/>
      <c r="Z822" s="358"/>
    </row>
    <row r="823" spans="1:26" ht="15.75" customHeight="1" thickBot="1">
      <c r="A823" s="374"/>
      <c r="B823" s="374"/>
      <c r="C823" s="374"/>
      <c r="D823" s="374"/>
      <c r="E823" s="374"/>
      <c r="F823" s="374"/>
      <c r="G823" s="358"/>
      <c r="H823" s="358"/>
      <c r="I823" s="358"/>
      <c r="J823" s="358"/>
      <c r="K823" s="358"/>
      <c r="L823" s="358"/>
      <c r="M823" s="358"/>
      <c r="N823" s="358"/>
      <c r="O823" s="358"/>
      <c r="P823" s="358"/>
      <c r="Q823" s="358"/>
      <c r="R823" s="358"/>
      <c r="S823" s="358"/>
      <c r="T823" s="358"/>
      <c r="U823" s="358"/>
      <c r="V823" s="358"/>
      <c r="W823" s="358"/>
      <c r="X823" s="358"/>
      <c r="Y823" s="358"/>
      <c r="Z823" s="358"/>
    </row>
    <row r="824" spans="1:26" ht="15.75" customHeight="1" thickBot="1">
      <c r="A824" s="374"/>
      <c r="B824" s="374"/>
      <c r="C824" s="374"/>
      <c r="D824" s="374"/>
      <c r="E824" s="374"/>
      <c r="F824" s="374"/>
      <c r="G824" s="358"/>
      <c r="H824" s="358"/>
      <c r="I824" s="358"/>
      <c r="J824" s="358"/>
      <c r="K824" s="358"/>
      <c r="L824" s="358"/>
      <c r="M824" s="358"/>
      <c r="N824" s="358"/>
      <c r="O824" s="358"/>
      <c r="P824" s="358"/>
      <c r="Q824" s="358"/>
      <c r="R824" s="358"/>
      <c r="S824" s="358"/>
      <c r="T824" s="358"/>
      <c r="U824" s="358"/>
      <c r="V824" s="358"/>
      <c r="W824" s="358"/>
      <c r="X824" s="358"/>
      <c r="Y824" s="358"/>
      <c r="Z824" s="358"/>
    </row>
    <row r="825" spans="1:26" ht="15.75" customHeight="1" thickBot="1">
      <c r="A825" s="374"/>
      <c r="B825" s="374"/>
      <c r="C825" s="374"/>
      <c r="D825" s="374"/>
      <c r="E825" s="374"/>
      <c r="F825" s="374"/>
      <c r="G825" s="358"/>
      <c r="H825" s="358"/>
      <c r="I825" s="358"/>
      <c r="J825" s="358"/>
      <c r="K825" s="358"/>
      <c r="L825" s="358"/>
      <c r="M825" s="358"/>
      <c r="N825" s="358"/>
      <c r="O825" s="358"/>
      <c r="P825" s="358"/>
      <c r="Q825" s="358"/>
      <c r="R825" s="358"/>
      <c r="S825" s="358"/>
      <c r="T825" s="358"/>
      <c r="U825" s="358"/>
      <c r="V825" s="358"/>
      <c r="W825" s="358"/>
      <c r="X825" s="358"/>
      <c r="Y825" s="358"/>
      <c r="Z825" s="358"/>
    </row>
    <row r="826" spans="1:26" ht="15.75" customHeight="1" thickBot="1">
      <c r="A826" s="374"/>
      <c r="B826" s="374"/>
      <c r="C826" s="374"/>
      <c r="D826" s="374"/>
      <c r="E826" s="374"/>
      <c r="F826" s="374"/>
      <c r="G826" s="358"/>
      <c r="H826" s="358"/>
      <c r="I826" s="358"/>
      <c r="J826" s="358"/>
      <c r="K826" s="358"/>
      <c r="L826" s="358"/>
      <c r="M826" s="358"/>
      <c r="N826" s="358"/>
      <c r="O826" s="358"/>
      <c r="P826" s="358"/>
      <c r="Q826" s="358"/>
      <c r="R826" s="358"/>
      <c r="S826" s="358"/>
      <c r="T826" s="358"/>
      <c r="U826" s="358"/>
      <c r="V826" s="358"/>
      <c r="W826" s="358"/>
      <c r="X826" s="358"/>
      <c r="Y826" s="358"/>
      <c r="Z826" s="358"/>
    </row>
    <row r="827" spans="1:26" ht="15.75" customHeight="1" thickBot="1">
      <c r="A827" s="374"/>
      <c r="B827" s="374"/>
      <c r="C827" s="374"/>
      <c r="D827" s="374"/>
      <c r="E827" s="374"/>
      <c r="F827" s="374"/>
      <c r="G827" s="358"/>
      <c r="H827" s="358"/>
      <c r="I827" s="358"/>
      <c r="J827" s="358"/>
      <c r="K827" s="358"/>
      <c r="L827" s="358"/>
      <c r="M827" s="358"/>
      <c r="N827" s="358"/>
      <c r="O827" s="358"/>
      <c r="P827" s="358"/>
      <c r="Q827" s="358"/>
      <c r="R827" s="358"/>
      <c r="S827" s="358"/>
      <c r="T827" s="358"/>
      <c r="U827" s="358"/>
      <c r="V827" s="358"/>
      <c r="W827" s="358"/>
      <c r="X827" s="358"/>
      <c r="Y827" s="358"/>
      <c r="Z827" s="358"/>
    </row>
    <row r="828" spans="1:26" ht="15.75" customHeight="1" thickBot="1">
      <c r="A828" s="374"/>
      <c r="B828" s="374"/>
      <c r="C828" s="374"/>
      <c r="D828" s="374"/>
      <c r="E828" s="374"/>
      <c r="F828" s="374"/>
      <c r="G828" s="358"/>
      <c r="H828" s="358"/>
      <c r="I828" s="358"/>
      <c r="J828" s="358"/>
      <c r="K828" s="358"/>
      <c r="L828" s="358"/>
      <c r="M828" s="358"/>
      <c r="N828" s="358"/>
      <c r="O828" s="358"/>
      <c r="P828" s="358"/>
      <c r="Q828" s="358"/>
      <c r="R828" s="358"/>
      <c r="S828" s="358"/>
      <c r="T828" s="358"/>
      <c r="U828" s="358"/>
      <c r="V828" s="358"/>
      <c r="W828" s="358"/>
      <c r="X828" s="358"/>
      <c r="Y828" s="358"/>
      <c r="Z828" s="358"/>
    </row>
    <row r="829" spans="1:26" ht="15.75" customHeight="1" thickBot="1">
      <c r="A829" s="374"/>
      <c r="B829" s="374"/>
      <c r="C829" s="374"/>
      <c r="D829" s="374"/>
      <c r="E829" s="374"/>
      <c r="F829" s="374"/>
      <c r="G829" s="358"/>
      <c r="H829" s="358"/>
      <c r="I829" s="358"/>
      <c r="J829" s="358"/>
      <c r="K829" s="358"/>
      <c r="L829" s="358"/>
      <c r="M829" s="358"/>
      <c r="N829" s="358"/>
      <c r="O829" s="358"/>
      <c r="P829" s="358"/>
      <c r="Q829" s="358"/>
      <c r="R829" s="358"/>
      <c r="S829" s="358"/>
      <c r="T829" s="358"/>
      <c r="U829" s="358"/>
      <c r="V829" s="358"/>
      <c r="W829" s="358"/>
      <c r="X829" s="358"/>
      <c r="Y829" s="358"/>
      <c r="Z829" s="358"/>
    </row>
    <row r="830" spans="1:26" ht="15.75" customHeight="1" thickBot="1">
      <c r="A830" s="374"/>
      <c r="B830" s="374"/>
      <c r="C830" s="374"/>
      <c r="D830" s="374"/>
      <c r="E830" s="374"/>
      <c r="F830" s="374"/>
      <c r="G830" s="358"/>
      <c r="H830" s="358"/>
      <c r="I830" s="358"/>
      <c r="J830" s="358"/>
      <c r="K830" s="358"/>
      <c r="L830" s="358"/>
      <c r="M830" s="358"/>
      <c r="N830" s="358"/>
      <c r="O830" s="358"/>
      <c r="P830" s="358"/>
      <c r="Q830" s="358"/>
      <c r="R830" s="358"/>
      <c r="S830" s="358"/>
      <c r="T830" s="358"/>
      <c r="U830" s="358"/>
      <c r="V830" s="358"/>
      <c r="W830" s="358"/>
      <c r="X830" s="358"/>
      <c r="Y830" s="358"/>
      <c r="Z830" s="358"/>
    </row>
    <row r="831" spans="1:26" ht="15.75" customHeight="1" thickBot="1">
      <c r="A831" s="374"/>
      <c r="B831" s="374"/>
      <c r="C831" s="374"/>
      <c r="D831" s="374"/>
      <c r="E831" s="374"/>
      <c r="F831" s="374"/>
      <c r="G831" s="358"/>
      <c r="H831" s="358"/>
      <c r="I831" s="358"/>
      <c r="J831" s="358"/>
      <c r="K831" s="358"/>
      <c r="L831" s="358"/>
      <c r="M831" s="358"/>
      <c r="N831" s="358"/>
      <c r="O831" s="358"/>
      <c r="P831" s="358"/>
      <c r="Q831" s="358"/>
      <c r="R831" s="358"/>
      <c r="S831" s="358"/>
      <c r="T831" s="358"/>
      <c r="U831" s="358"/>
      <c r="V831" s="358"/>
      <c r="W831" s="358"/>
      <c r="X831" s="358"/>
      <c r="Y831" s="358"/>
      <c r="Z831" s="358"/>
    </row>
    <row r="832" spans="1:26" ht="15.75" customHeight="1" thickBot="1">
      <c r="A832" s="374"/>
      <c r="B832" s="374"/>
      <c r="C832" s="374"/>
      <c r="D832" s="374"/>
      <c r="E832" s="374"/>
      <c r="F832" s="374"/>
      <c r="G832" s="358"/>
      <c r="H832" s="358"/>
      <c r="I832" s="358"/>
      <c r="J832" s="358"/>
      <c r="K832" s="358"/>
      <c r="L832" s="358"/>
      <c r="M832" s="358"/>
      <c r="N832" s="358"/>
      <c r="O832" s="358"/>
      <c r="P832" s="358"/>
      <c r="Q832" s="358"/>
      <c r="R832" s="358"/>
      <c r="S832" s="358"/>
      <c r="T832" s="358"/>
      <c r="U832" s="358"/>
      <c r="V832" s="358"/>
      <c r="W832" s="358"/>
      <c r="X832" s="358"/>
      <c r="Y832" s="358"/>
      <c r="Z832" s="358"/>
    </row>
    <row r="833" spans="1:26" ht="15.75" customHeight="1" thickBot="1">
      <c r="A833" s="374"/>
      <c r="B833" s="374"/>
      <c r="C833" s="374"/>
      <c r="D833" s="374"/>
      <c r="E833" s="374"/>
      <c r="F833" s="374"/>
      <c r="G833" s="358"/>
      <c r="H833" s="358"/>
      <c r="I833" s="358"/>
      <c r="J833" s="358"/>
      <c r="K833" s="358"/>
      <c r="L833" s="358"/>
      <c r="M833" s="358"/>
      <c r="N833" s="358"/>
      <c r="O833" s="358"/>
      <c r="P833" s="358"/>
      <c r="Q833" s="358"/>
      <c r="R833" s="358"/>
      <c r="S833" s="358"/>
      <c r="T833" s="358"/>
      <c r="U833" s="358"/>
      <c r="V833" s="358"/>
      <c r="W833" s="358"/>
      <c r="X833" s="358"/>
      <c r="Y833" s="358"/>
      <c r="Z833" s="358"/>
    </row>
    <row r="834" spans="1:26" ht="15.75" customHeight="1" thickBot="1">
      <c r="A834" s="374"/>
      <c r="B834" s="374"/>
      <c r="C834" s="374"/>
      <c r="D834" s="374"/>
      <c r="E834" s="374"/>
      <c r="F834" s="374"/>
      <c r="G834" s="358"/>
      <c r="H834" s="358"/>
      <c r="I834" s="358"/>
      <c r="J834" s="358"/>
      <c r="K834" s="358"/>
      <c r="L834" s="358"/>
      <c r="M834" s="358"/>
      <c r="N834" s="358"/>
      <c r="O834" s="358"/>
      <c r="P834" s="358"/>
      <c r="Q834" s="358"/>
      <c r="R834" s="358"/>
      <c r="S834" s="358"/>
      <c r="T834" s="358"/>
      <c r="U834" s="358"/>
      <c r="V834" s="358"/>
      <c r="W834" s="358"/>
      <c r="X834" s="358"/>
      <c r="Y834" s="358"/>
      <c r="Z834" s="358"/>
    </row>
    <row r="835" spans="1:26" ht="15.75" customHeight="1" thickBot="1">
      <c r="A835" s="374"/>
      <c r="B835" s="374"/>
      <c r="C835" s="374"/>
      <c r="D835" s="374"/>
      <c r="E835" s="374"/>
      <c r="F835" s="374"/>
      <c r="G835" s="358"/>
      <c r="H835" s="358"/>
      <c r="I835" s="358"/>
      <c r="J835" s="358"/>
      <c r="K835" s="358"/>
      <c r="L835" s="358"/>
      <c r="M835" s="358"/>
      <c r="N835" s="358"/>
      <c r="O835" s="358"/>
      <c r="P835" s="358"/>
      <c r="Q835" s="358"/>
      <c r="R835" s="358"/>
      <c r="S835" s="358"/>
      <c r="T835" s="358"/>
      <c r="U835" s="358"/>
      <c r="V835" s="358"/>
      <c r="W835" s="358"/>
      <c r="X835" s="358"/>
      <c r="Y835" s="358"/>
      <c r="Z835" s="358"/>
    </row>
    <row r="836" spans="1:26" ht="15.75" customHeight="1" thickBot="1">
      <c r="A836" s="374"/>
      <c r="B836" s="374"/>
      <c r="C836" s="374"/>
      <c r="D836" s="374"/>
      <c r="E836" s="374"/>
      <c r="F836" s="374"/>
      <c r="G836" s="358"/>
      <c r="H836" s="358"/>
      <c r="I836" s="358"/>
      <c r="J836" s="358"/>
      <c r="K836" s="358"/>
      <c r="L836" s="358"/>
      <c r="M836" s="358"/>
      <c r="N836" s="358"/>
      <c r="O836" s="358"/>
      <c r="P836" s="358"/>
      <c r="Q836" s="358"/>
      <c r="R836" s="358"/>
      <c r="S836" s="358"/>
      <c r="T836" s="358"/>
      <c r="U836" s="358"/>
      <c r="V836" s="358"/>
      <c r="W836" s="358"/>
      <c r="X836" s="358"/>
      <c r="Y836" s="358"/>
      <c r="Z836" s="358"/>
    </row>
    <row r="837" spans="1:26" ht="15.75" customHeight="1" thickBot="1">
      <c r="A837" s="374"/>
      <c r="B837" s="374"/>
      <c r="C837" s="374"/>
      <c r="D837" s="374"/>
      <c r="E837" s="374"/>
      <c r="F837" s="374"/>
      <c r="G837" s="358"/>
      <c r="H837" s="358"/>
      <c r="I837" s="358"/>
      <c r="J837" s="358"/>
      <c r="K837" s="358"/>
      <c r="L837" s="358"/>
      <c r="M837" s="358"/>
      <c r="N837" s="358"/>
      <c r="O837" s="358"/>
      <c r="P837" s="358"/>
      <c r="Q837" s="358"/>
      <c r="R837" s="358"/>
      <c r="S837" s="358"/>
      <c r="T837" s="358"/>
      <c r="U837" s="358"/>
      <c r="V837" s="358"/>
      <c r="W837" s="358"/>
      <c r="X837" s="358"/>
      <c r="Y837" s="358"/>
      <c r="Z837" s="358"/>
    </row>
    <row r="838" spans="1:26" ht="15.75" customHeight="1" thickBot="1">
      <c r="A838" s="374"/>
      <c r="B838" s="374"/>
      <c r="C838" s="374"/>
      <c r="D838" s="374"/>
      <c r="E838" s="374"/>
      <c r="F838" s="374"/>
      <c r="G838" s="358"/>
      <c r="H838" s="358"/>
      <c r="I838" s="358"/>
      <c r="J838" s="358"/>
      <c r="K838" s="358"/>
      <c r="L838" s="358"/>
      <c r="M838" s="358"/>
      <c r="N838" s="358"/>
      <c r="O838" s="358"/>
      <c r="P838" s="358"/>
      <c r="Q838" s="358"/>
      <c r="R838" s="358"/>
      <c r="S838" s="358"/>
      <c r="T838" s="358"/>
      <c r="U838" s="358"/>
      <c r="V838" s="358"/>
      <c r="W838" s="358"/>
      <c r="X838" s="358"/>
      <c r="Y838" s="358"/>
      <c r="Z838" s="358"/>
    </row>
    <row r="839" spans="1:26" ht="15.75" customHeight="1" thickBot="1">
      <c r="A839" s="374"/>
      <c r="B839" s="374"/>
      <c r="C839" s="374"/>
      <c r="D839" s="374"/>
      <c r="E839" s="374"/>
      <c r="F839" s="374"/>
      <c r="G839" s="358"/>
      <c r="H839" s="358"/>
      <c r="I839" s="358"/>
      <c r="J839" s="358"/>
      <c r="K839" s="358"/>
      <c r="L839" s="358"/>
      <c r="M839" s="358"/>
      <c r="N839" s="358"/>
      <c r="O839" s="358"/>
      <c r="P839" s="358"/>
      <c r="Q839" s="358"/>
      <c r="R839" s="358"/>
      <c r="S839" s="358"/>
      <c r="T839" s="358"/>
      <c r="U839" s="358"/>
      <c r="V839" s="358"/>
      <c r="W839" s="358"/>
      <c r="X839" s="358"/>
      <c r="Y839" s="358"/>
      <c r="Z839" s="358"/>
    </row>
    <row r="840" spans="1:26" ht="15.75" customHeight="1" thickBot="1">
      <c r="A840" s="374"/>
      <c r="B840" s="374"/>
      <c r="C840" s="374"/>
      <c r="D840" s="374"/>
      <c r="E840" s="374"/>
      <c r="F840" s="374"/>
      <c r="G840" s="358"/>
      <c r="H840" s="358"/>
      <c r="I840" s="358"/>
      <c r="J840" s="358"/>
      <c r="K840" s="358"/>
      <c r="L840" s="358"/>
      <c r="M840" s="358"/>
      <c r="N840" s="358"/>
      <c r="O840" s="358"/>
      <c r="P840" s="358"/>
      <c r="Q840" s="358"/>
      <c r="R840" s="358"/>
      <c r="S840" s="358"/>
      <c r="T840" s="358"/>
      <c r="U840" s="358"/>
      <c r="V840" s="358"/>
      <c r="W840" s="358"/>
      <c r="X840" s="358"/>
      <c r="Y840" s="358"/>
      <c r="Z840" s="358"/>
    </row>
    <row r="841" spans="1:26" ht="15.75" customHeight="1" thickBot="1">
      <c r="A841" s="374"/>
      <c r="B841" s="374"/>
      <c r="C841" s="374"/>
      <c r="D841" s="374"/>
      <c r="E841" s="374"/>
      <c r="F841" s="374"/>
      <c r="G841" s="358"/>
      <c r="H841" s="358"/>
      <c r="I841" s="358"/>
      <c r="J841" s="358"/>
      <c r="K841" s="358"/>
      <c r="L841" s="358"/>
      <c r="M841" s="358"/>
      <c r="N841" s="358"/>
      <c r="O841" s="358"/>
      <c r="P841" s="358"/>
      <c r="Q841" s="358"/>
      <c r="R841" s="358"/>
      <c r="S841" s="358"/>
      <c r="T841" s="358"/>
      <c r="U841" s="358"/>
      <c r="V841" s="358"/>
      <c r="W841" s="358"/>
      <c r="X841" s="358"/>
      <c r="Y841" s="358"/>
      <c r="Z841" s="358"/>
    </row>
    <row r="842" spans="1:26" ht="15.75" customHeight="1" thickBot="1">
      <c r="A842" s="374"/>
      <c r="B842" s="374"/>
      <c r="C842" s="374"/>
      <c r="D842" s="374"/>
      <c r="E842" s="374"/>
      <c r="F842" s="374"/>
      <c r="G842" s="358"/>
      <c r="H842" s="358"/>
      <c r="I842" s="358"/>
      <c r="J842" s="358"/>
      <c r="K842" s="358"/>
      <c r="L842" s="358"/>
      <c r="M842" s="358"/>
      <c r="N842" s="358"/>
      <c r="O842" s="358"/>
      <c r="P842" s="358"/>
      <c r="Q842" s="358"/>
      <c r="R842" s="358"/>
      <c r="S842" s="358"/>
      <c r="T842" s="358"/>
      <c r="U842" s="358"/>
      <c r="V842" s="358"/>
      <c r="W842" s="358"/>
      <c r="X842" s="358"/>
      <c r="Y842" s="358"/>
      <c r="Z842" s="358"/>
    </row>
    <row r="843" spans="1:26" ht="15.75" customHeight="1" thickBot="1">
      <c r="A843" s="374"/>
      <c r="B843" s="374"/>
      <c r="C843" s="374"/>
      <c r="D843" s="374"/>
      <c r="E843" s="374"/>
      <c r="F843" s="374"/>
      <c r="G843" s="358"/>
      <c r="H843" s="358"/>
      <c r="I843" s="358"/>
      <c r="J843" s="358"/>
      <c r="K843" s="358"/>
      <c r="L843" s="358"/>
      <c r="M843" s="358"/>
      <c r="N843" s="358"/>
      <c r="O843" s="358"/>
      <c r="P843" s="358"/>
      <c r="Q843" s="358"/>
      <c r="R843" s="358"/>
      <c r="S843" s="358"/>
      <c r="T843" s="358"/>
      <c r="U843" s="358"/>
      <c r="V843" s="358"/>
      <c r="W843" s="358"/>
      <c r="X843" s="358"/>
      <c r="Y843" s="358"/>
      <c r="Z843" s="358"/>
    </row>
    <row r="844" spans="1:26" ht="15.75" customHeight="1" thickBot="1">
      <c r="A844" s="374"/>
      <c r="B844" s="374"/>
      <c r="C844" s="374"/>
      <c r="D844" s="374"/>
      <c r="E844" s="374"/>
      <c r="F844" s="374"/>
      <c r="G844" s="358"/>
      <c r="H844" s="358"/>
      <c r="I844" s="358"/>
      <c r="J844" s="358"/>
      <c r="K844" s="358"/>
      <c r="L844" s="358"/>
      <c r="M844" s="358"/>
      <c r="N844" s="358"/>
      <c r="O844" s="358"/>
      <c r="P844" s="358"/>
      <c r="Q844" s="358"/>
      <c r="R844" s="358"/>
      <c r="S844" s="358"/>
      <c r="T844" s="358"/>
      <c r="U844" s="358"/>
      <c r="V844" s="358"/>
      <c r="W844" s="358"/>
      <c r="X844" s="358"/>
      <c r="Y844" s="358"/>
      <c r="Z844" s="358"/>
    </row>
    <row r="845" spans="1:26" ht="15.75" customHeight="1" thickBot="1">
      <c r="A845" s="374"/>
      <c r="B845" s="374"/>
      <c r="C845" s="374"/>
      <c r="D845" s="374"/>
      <c r="E845" s="374"/>
      <c r="F845" s="374"/>
      <c r="G845" s="358"/>
      <c r="H845" s="358"/>
      <c r="I845" s="358"/>
      <c r="J845" s="358"/>
      <c r="K845" s="358"/>
      <c r="L845" s="358"/>
      <c r="M845" s="358"/>
      <c r="N845" s="358"/>
      <c r="O845" s="358"/>
      <c r="P845" s="358"/>
      <c r="Q845" s="358"/>
      <c r="R845" s="358"/>
      <c r="S845" s="358"/>
      <c r="T845" s="358"/>
      <c r="U845" s="358"/>
      <c r="V845" s="358"/>
      <c r="W845" s="358"/>
      <c r="X845" s="358"/>
      <c r="Y845" s="358"/>
      <c r="Z845" s="358"/>
    </row>
    <row r="846" spans="1:26" ht="15.75" customHeight="1" thickBot="1">
      <c r="A846" s="374"/>
      <c r="B846" s="374"/>
      <c r="C846" s="374"/>
      <c r="D846" s="374"/>
      <c r="E846" s="374"/>
      <c r="F846" s="374"/>
      <c r="G846" s="358"/>
      <c r="H846" s="358"/>
      <c r="I846" s="358"/>
      <c r="J846" s="358"/>
      <c r="K846" s="358"/>
      <c r="L846" s="358"/>
      <c r="M846" s="358"/>
      <c r="N846" s="358"/>
      <c r="O846" s="358"/>
      <c r="P846" s="358"/>
      <c r="Q846" s="358"/>
      <c r="R846" s="358"/>
      <c r="S846" s="358"/>
      <c r="T846" s="358"/>
      <c r="U846" s="358"/>
      <c r="V846" s="358"/>
      <c r="W846" s="358"/>
      <c r="X846" s="358"/>
      <c r="Y846" s="358"/>
      <c r="Z846" s="358"/>
    </row>
    <row r="847" spans="1:26" ht="15.75" customHeight="1" thickBot="1">
      <c r="A847" s="374"/>
      <c r="B847" s="374"/>
      <c r="C847" s="374"/>
      <c r="D847" s="374"/>
      <c r="E847" s="374"/>
      <c r="F847" s="374"/>
      <c r="G847" s="358"/>
      <c r="H847" s="358"/>
      <c r="I847" s="358"/>
      <c r="J847" s="358"/>
      <c r="K847" s="358"/>
      <c r="L847" s="358"/>
      <c r="M847" s="358"/>
      <c r="N847" s="358"/>
      <c r="O847" s="358"/>
      <c r="P847" s="358"/>
      <c r="Q847" s="358"/>
      <c r="R847" s="358"/>
      <c r="S847" s="358"/>
      <c r="T847" s="358"/>
      <c r="U847" s="358"/>
      <c r="V847" s="358"/>
      <c r="W847" s="358"/>
      <c r="X847" s="358"/>
      <c r="Y847" s="358"/>
      <c r="Z847" s="358"/>
    </row>
    <row r="848" spans="1:26" ht="15.75" customHeight="1" thickBot="1">
      <c r="A848" s="374"/>
      <c r="B848" s="374"/>
      <c r="C848" s="374"/>
      <c r="D848" s="374"/>
      <c r="E848" s="374"/>
      <c r="F848" s="374"/>
      <c r="G848" s="358"/>
      <c r="H848" s="358"/>
      <c r="I848" s="358"/>
      <c r="J848" s="358"/>
      <c r="K848" s="358"/>
      <c r="L848" s="358"/>
      <c r="M848" s="358"/>
      <c r="N848" s="358"/>
      <c r="O848" s="358"/>
      <c r="P848" s="358"/>
      <c r="Q848" s="358"/>
      <c r="R848" s="358"/>
      <c r="S848" s="358"/>
      <c r="T848" s="358"/>
      <c r="U848" s="358"/>
      <c r="V848" s="358"/>
      <c r="W848" s="358"/>
      <c r="X848" s="358"/>
      <c r="Y848" s="358"/>
      <c r="Z848" s="358"/>
    </row>
    <row r="849" spans="1:26" ht="15.75" customHeight="1" thickBot="1">
      <c r="A849" s="374"/>
      <c r="B849" s="374"/>
      <c r="C849" s="374"/>
      <c r="D849" s="374"/>
      <c r="E849" s="374"/>
      <c r="F849" s="374"/>
      <c r="G849" s="358"/>
      <c r="H849" s="358"/>
      <c r="I849" s="358"/>
      <c r="J849" s="358"/>
      <c r="K849" s="358"/>
      <c r="L849" s="358"/>
      <c r="M849" s="358"/>
      <c r="N849" s="358"/>
      <c r="O849" s="358"/>
      <c r="P849" s="358"/>
      <c r="Q849" s="358"/>
      <c r="R849" s="358"/>
      <c r="S849" s="358"/>
      <c r="T849" s="358"/>
      <c r="U849" s="358"/>
      <c r="V849" s="358"/>
      <c r="W849" s="358"/>
      <c r="X849" s="358"/>
      <c r="Y849" s="358"/>
      <c r="Z849" s="358"/>
    </row>
    <row r="850" spans="1:26" ht="15.75" customHeight="1" thickBot="1">
      <c r="A850" s="374"/>
      <c r="B850" s="374"/>
      <c r="C850" s="374"/>
      <c r="D850" s="374"/>
      <c r="E850" s="374"/>
      <c r="F850" s="374"/>
      <c r="G850" s="358"/>
      <c r="H850" s="358"/>
      <c r="I850" s="358"/>
      <c r="J850" s="358"/>
      <c r="K850" s="358"/>
      <c r="L850" s="358"/>
      <c r="M850" s="358"/>
      <c r="N850" s="358"/>
      <c r="O850" s="358"/>
      <c r="P850" s="358"/>
      <c r="Q850" s="358"/>
      <c r="R850" s="358"/>
      <c r="S850" s="358"/>
      <c r="T850" s="358"/>
      <c r="U850" s="358"/>
      <c r="V850" s="358"/>
      <c r="W850" s="358"/>
      <c r="X850" s="358"/>
      <c r="Y850" s="358"/>
      <c r="Z850" s="358"/>
    </row>
    <row r="851" spans="1:26" ht="15.75" customHeight="1" thickBot="1">
      <c r="A851" s="374"/>
      <c r="B851" s="374"/>
      <c r="C851" s="374"/>
      <c r="D851" s="374"/>
      <c r="E851" s="374"/>
      <c r="F851" s="374"/>
      <c r="G851" s="358"/>
      <c r="H851" s="358"/>
      <c r="I851" s="358"/>
      <c r="J851" s="358"/>
      <c r="K851" s="358"/>
      <c r="L851" s="358"/>
      <c r="M851" s="358"/>
      <c r="N851" s="358"/>
      <c r="O851" s="358"/>
      <c r="P851" s="358"/>
      <c r="Q851" s="358"/>
      <c r="R851" s="358"/>
      <c r="S851" s="358"/>
      <c r="T851" s="358"/>
      <c r="U851" s="358"/>
      <c r="V851" s="358"/>
      <c r="W851" s="358"/>
      <c r="X851" s="358"/>
      <c r="Y851" s="358"/>
      <c r="Z851" s="358"/>
    </row>
    <row r="852" spans="1:26" ht="15.75" customHeight="1" thickBot="1">
      <c r="A852" s="374"/>
      <c r="B852" s="374"/>
      <c r="C852" s="374"/>
      <c r="D852" s="374"/>
      <c r="E852" s="374"/>
      <c r="F852" s="374"/>
      <c r="G852" s="358"/>
      <c r="H852" s="358"/>
      <c r="I852" s="358"/>
      <c r="J852" s="358"/>
      <c r="K852" s="358"/>
      <c r="L852" s="358"/>
      <c r="M852" s="358"/>
      <c r="N852" s="358"/>
      <c r="O852" s="358"/>
      <c r="P852" s="358"/>
      <c r="Q852" s="358"/>
      <c r="R852" s="358"/>
      <c r="S852" s="358"/>
      <c r="T852" s="358"/>
      <c r="U852" s="358"/>
      <c r="V852" s="358"/>
      <c r="W852" s="358"/>
      <c r="X852" s="358"/>
      <c r="Y852" s="358"/>
      <c r="Z852" s="358"/>
    </row>
    <row r="853" spans="1:26" ht="15.75" customHeight="1" thickBot="1">
      <c r="A853" s="374"/>
      <c r="B853" s="374"/>
      <c r="C853" s="374"/>
      <c r="D853" s="374"/>
      <c r="E853" s="374"/>
      <c r="F853" s="374"/>
      <c r="G853" s="358"/>
      <c r="H853" s="358"/>
      <c r="I853" s="358"/>
      <c r="J853" s="358"/>
      <c r="K853" s="358"/>
      <c r="L853" s="358"/>
      <c r="M853" s="358"/>
      <c r="N853" s="358"/>
      <c r="O853" s="358"/>
      <c r="P853" s="358"/>
      <c r="Q853" s="358"/>
      <c r="R853" s="358"/>
      <c r="S853" s="358"/>
      <c r="T853" s="358"/>
      <c r="U853" s="358"/>
      <c r="V853" s="358"/>
      <c r="W853" s="358"/>
      <c r="X853" s="358"/>
      <c r="Y853" s="358"/>
      <c r="Z853" s="358"/>
    </row>
    <row r="854" spans="1:26" ht="15.75" customHeight="1" thickBot="1">
      <c r="A854" s="374"/>
      <c r="B854" s="374"/>
      <c r="C854" s="374"/>
      <c r="D854" s="374"/>
      <c r="E854" s="374"/>
      <c r="F854" s="374"/>
      <c r="G854" s="358"/>
      <c r="H854" s="358"/>
      <c r="I854" s="358"/>
      <c r="J854" s="358"/>
      <c r="K854" s="358"/>
      <c r="L854" s="358"/>
      <c r="M854" s="358"/>
      <c r="N854" s="358"/>
      <c r="O854" s="358"/>
      <c r="P854" s="358"/>
      <c r="Q854" s="358"/>
      <c r="R854" s="358"/>
      <c r="S854" s="358"/>
      <c r="T854" s="358"/>
      <c r="U854" s="358"/>
      <c r="V854" s="358"/>
      <c r="W854" s="358"/>
      <c r="X854" s="358"/>
      <c r="Y854" s="358"/>
      <c r="Z854" s="358"/>
    </row>
    <row r="855" spans="1:26" ht="15.75" customHeight="1" thickBot="1">
      <c r="A855" s="374"/>
      <c r="B855" s="374"/>
      <c r="C855" s="374"/>
      <c r="D855" s="374"/>
      <c r="E855" s="374"/>
      <c r="F855" s="374"/>
      <c r="G855" s="358"/>
      <c r="H855" s="358"/>
      <c r="I855" s="358"/>
      <c r="J855" s="358"/>
      <c r="K855" s="358"/>
      <c r="L855" s="358"/>
      <c r="M855" s="358"/>
      <c r="N855" s="358"/>
      <c r="O855" s="358"/>
      <c r="P855" s="358"/>
      <c r="Q855" s="358"/>
      <c r="R855" s="358"/>
      <c r="S855" s="358"/>
      <c r="T855" s="358"/>
      <c r="U855" s="358"/>
      <c r="V855" s="358"/>
      <c r="W855" s="358"/>
      <c r="X855" s="358"/>
      <c r="Y855" s="358"/>
      <c r="Z855" s="358"/>
    </row>
    <row r="856" spans="1:26" ht="15.75" customHeight="1" thickBot="1">
      <c r="A856" s="374"/>
      <c r="B856" s="374"/>
      <c r="C856" s="374"/>
      <c r="D856" s="374"/>
      <c r="E856" s="374"/>
      <c r="F856" s="374"/>
      <c r="G856" s="358"/>
      <c r="H856" s="358"/>
      <c r="I856" s="358"/>
      <c r="J856" s="358"/>
      <c r="K856" s="358"/>
      <c r="L856" s="358"/>
      <c r="M856" s="358"/>
      <c r="N856" s="358"/>
      <c r="O856" s="358"/>
      <c r="P856" s="358"/>
      <c r="Q856" s="358"/>
      <c r="R856" s="358"/>
      <c r="S856" s="358"/>
      <c r="T856" s="358"/>
      <c r="U856" s="358"/>
      <c r="V856" s="358"/>
      <c r="W856" s="358"/>
      <c r="X856" s="358"/>
      <c r="Y856" s="358"/>
      <c r="Z856" s="358"/>
    </row>
    <row r="857" spans="1:26" ht="15.75" customHeight="1" thickBot="1">
      <c r="A857" s="374"/>
      <c r="B857" s="374"/>
      <c r="C857" s="374"/>
      <c r="D857" s="374"/>
      <c r="E857" s="374"/>
      <c r="F857" s="374"/>
      <c r="G857" s="358"/>
      <c r="H857" s="358"/>
      <c r="I857" s="358"/>
      <c r="J857" s="358"/>
      <c r="K857" s="358"/>
      <c r="L857" s="358"/>
      <c r="M857" s="358"/>
      <c r="N857" s="358"/>
      <c r="O857" s="358"/>
      <c r="P857" s="358"/>
      <c r="Q857" s="358"/>
      <c r="R857" s="358"/>
      <c r="S857" s="358"/>
      <c r="T857" s="358"/>
      <c r="U857" s="358"/>
      <c r="V857" s="358"/>
      <c r="W857" s="358"/>
      <c r="X857" s="358"/>
      <c r="Y857" s="358"/>
      <c r="Z857" s="358"/>
    </row>
    <row r="858" spans="1:26" ht="15.75" customHeight="1" thickBot="1">
      <c r="A858" s="374"/>
      <c r="B858" s="374"/>
      <c r="C858" s="374"/>
      <c r="D858" s="374"/>
      <c r="E858" s="374"/>
      <c r="F858" s="374"/>
      <c r="G858" s="358"/>
      <c r="H858" s="358"/>
      <c r="I858" s="358"/>
      <c r="J858" s="358"/>
      <c r="K858" s="358"/>
      <c r="L858" s="358"/>
      <c r="M858" s="358"/>
      <c r="N858" s="358"/>
      <c r="O858" s="358"/>
      <c r="P858" s="358"/>
      <c r="Q858" s="358"/>
      <c r="R858" s="358"/>
      <c r="S858" s="358"/>
      <c r="T858" s="358"/>
      <c r="U858" s="358"/>
      <c r="V858" s="358"/>
      <c r="W858" s="358"/>
      <c r="X858" s="358"/>
      <c r="Y858" s="358"/>
      <c r="Z858" s="358"/>
    </row>
    <row r="859" spans="1:26" ht="15.75" customHeight="1" thickBot="1">
      <c r="A859" s="374"/>
      <c r="B859" s="374"/>
      <c r="C859" s="374"/>
      <c r="D859" s="374"/>
      <c r="E859" s="374"/>
      <c r="F859" s="374"/>
      <c r="G859" s="358"/>
      <c r="H859" s="358"/>
      <c r="I859" s="358"/>
      <c r="J859" s="358"/>
      <c r="K859" s="358"/>
      <c r="L859" s="358"/>
      <c r="M859" s="358"/>
      <c r="N859" s="358"/>
      <c r="O859" s="358"/>
      <c r="P859" s="358"/>
      <c r="Q859" s="358"/>
      <c r="R859" s="358"/>
      <c r="S859" s="358"/>
      <c r="T859" s="358"/>
      <c r="U859" s="358"/>
      <c r="V859" s="358"/>
      <c r="W859" s="358"/>
      <c r="X859" s="358"/>
      <c r="Y859" s="358"/>
      <c r="Z859" s="358"/>
    </row>
    <row r="860" spans="1:26" ht="15.75" customHeight="1" thickBot="1">
      <c r="A860" s="374"/>
      <c r="B860" s="374"/>
      <c r="C860" s="374"/>
      <c r="D860" s="374"/>
      <c r="E860" s="374"/>
      <c r="F860" s="374"/>
      <c r="G860" s="358"/>
      <c r="H860" s="358"/>
      <c r="I860" s="358"/>
      <c r="J860" s="358"/>
      <c r="K860" s="358"/>
      <c r="L860" s="358"/>
      <c r="M860" s="358"/>
      <c r="N860" s="358"/>
      <c r="O860" s="358"/>
      <c r="P860" s="358"/>
      <c r="Q860" s="358"/>
      <c r="R860" s="358"/>
      <c r="S860" s="358"/>
      <c r="T860" s="358"/>
      <c r="U860" s="358"/>
      <c r="V860" s="358"/>
      <c r="W860" s="358"/>
      <c r="X860" s="358"/>
      <c r="Y860" s="358"/>
      <c r="Z860" s="358"/>
    </row>
    <row r="861" spans="1:26" ht="15.75" customHeight="1" thickBot="1">
      <c r="A861" s="374"/>
      <c r="B861" s="374"/>
      <c r="C861" s="374"/>
      <c r="D861" s="374"/>
      <c r="E861" s="374"/>
      <c r="F861" s="374"/>
      <c r="G861" s="358"/>
      <c r="H861" s="358"/>
      <c r="I861" s="358"/>
      <c r="J861" s="358"/>
      <c r="K861" s="358"/>
      <c r="L861" s="358"/>
      <c r="M861" s="358"/>
      <c r="N861" s="358"/>
      <c r="O861" s="358"/>
      <c r="P861" s="358"/>
      <c r="Q861" s="358"/>
      <c r="R861" s="358"/>
      <c r="S861" s="358"/>
      <c r="T861" s="358"/>
      <c r="U861" s="358"/>
      <c r="V861" s="358"/>
      <c r="W861" s="358"/>
      <c r="X861" s="358"/>
      <c r="Y861" s="358"/>
      <c r="Z861" s="358"/>
    </row>
    <row r="862" spans="1:26" ht="15.75" customHeight="1" thickBot="1">
      <c r="A862" s="374"/>
      <c r="B862" s="374"/>
      <c r="C862" s="374"/>
      <c r="D862" s="374"/>
      <c r="E862" s="374"/>
      <c r="F862" s="374"/>
      <c r="G862" s="358"/>
      <c r="H862" s="358"/>
      <c r="I862" s="358"/>
      <c r="J862" s="358"/>
      <c r="K862" s="358"/>
      <c r="L862" s="358"/>
      <c r="M862" s="358"/>
      <c r="N862" s="358"/>
      <c r="O862" s="358"/>
      <c r="P862" s="358"/>
      <c r="Q862" s="358"/>
      <c r="R862" s="358"/>
      <c r="S862" s="358"/>
      <c r="T862" s="358"/>
      <c r="U862" s="358"/>
      <c r="V862" s="358"/>
      <c r="W862" s="358"/>
      <c r="X862" s="358"/>
      <c r="Y862" s="358"/>
      <c r="Z862" s="358"/>
    </row>
    <row r="863" spans="1:26" ht="15.75" customHeight="1" thickBot="1">
      <c r="A863" s="374"/>
      <c r="B863" s="374"/>
      <c r="C863" s="374"/>
      <c r="D863" s="374"/>
      <c r="E863" s="374"/>
      <c r="F863" s="374"/>
      <c r="G863" s="358"/>
      <c r="H863" s="358"/>
      <c r="I863" s="358"/>
      <c r="J863" s="358"/>
      <c r="K863" s="358"/>
      <c r="L863" s="358"/>
      <c r="M863" s="358"/>
      <c r="N863" s="358"/>
      <c r="O863" s="358"/>
      <c r="P863" s="358"/>
      <c r="Q863" s="358"/>
      <c r="R863" s="358"/>
      <c r="S863" s="358"/>
      <c r="T863" s="358"/>
      <c r="U863" s="358"/>
      <c r="V863" s="358"/>
      <c r="W863" s="358"/>
      <c r="X863" s="358"/>
      <c r="Y863" s="358"/>
      <c r="Z863" s="358"/>
    </row>
    <row r="864" spans="1:26" ht="15.75" customHeight="1" thickBot="1">
      <c r="A864" s="374"/>
      <c r="B864" s="374"/>
      <c r="C864" s="374"/>
      <c r="D864" s="374"/>
      <c r="E864" s="374"/>
      <c r="F864" s="374"/>
      <c r="G864" s="358"/>
      <c r="H864" s="358"/>
      <c r="I864" s="358"/>
      <c r="J864" s="358"/>
      <c r="K864" s="358"/>
      <c r="L864" s="358"/>
      <c r="M864" s="358"/>
      <c r="N864" s="358"/>
      <c r="O864" s="358"/>
      <c r="P864" s="358"/>
      <c r="Q864" s="358"/>
      <c r="R864" s="358"/>
      <c r="S864" s="358"/>
      <c r="T864" s="358"/>
      <c r="U864" s="358"/>
      <c r="V864" s="358"/>
      <c r="W864" s="358"/>
      <c r="X864" s="358"/>
      <c r="Y864" s="358"/>
      <c r="Z864" s="358"/>
    </row>
    <row r="865" spans="1:26" ht="15.75" customHeight="1" thickBot="1">
      <c r="A865" s="374"/>
      <c r="B865" s="374"/>
      <c r="C865" s="374"/>
      <c r="D865" s="374"/>
      <c r="E865" s="374"/>
      <c r="F865" s="374"/>
      <c r="G865" s="358"/>
      <c r="H865" s="358"/>
      <c r="I865" s="358"/>
      <c r="J865" s="358"/>
      <c r="K865" s="358"/>
      <c r="L865" s="358"/>
      <c r="M865" s="358"/>
      <c r="N865" s="358"/>
      <c r="O865" s="358"/>
      <c r="P865" s="358"/>
      <c r="Q865" s="358"/>
      <c r="R865" s="358"/>
      <c r="S865" s="358"/>
      <c r="T865" s="358"/>
      <c r="U865" s="358"/>
      <c r="V865" s="358"/>
      <c r="W865" s="358"/>
      <c r="X865" s="358"/>
      <c r="Y865" s="358"/>
      <c r="Z865" s="358"/>
    </row>
    <row r="866" spans="1:26" ht="15.75" customHeight="1" thickBot="1">
      <c r="A866" s="374"/>
      <c r="B866" s="374"/>
      <c r="C866" s="374"/>
      <c r="D866" s="374"/>
      <c r="E866" s="374"/>
      <c r="F866" s="374"/>
      <c r="G866" s="358"/>
      <c r="H866" s="358"/>
      <c r="I866" s="358"/>
      <c r="J866" s="358"/>
      <c r="K866" s="358"/>
      <c r="L866" s="358"/>
      <c r="M866" s="358"/>
      <c r="N866" s="358"/>
      <c r="O866" s="358"/>
      <c r="P866" s="358"/>
      <c r="Q866" s="358"/>
      <c r="R866" s="358"/>
      <c r="S866" s="358"/>
      <c r="T866" s="358"/>
      <c r="U866" s="358"/>
      <c r="V866" s="358"/>
      <c r="W866" s="358"/>
      <c r="X866" s="358"/>
      <c r="Y866" s="358"/>
      <c r="Z866" s="358"/>
    </row>
    <row r="867" spans="1:26" ht="15.75" customHeight="1" thickBot="1">
      <c r="A867" s="374"/>
      <c r="B867" s="374"/>
      <c r="C867" s="374"/>
      <c r="D867" s="374"/>
      <c r="E867" s="374"/>
      <c r="F867" s="374"/>
      <c r="G867" s="358"/>
      <c r="H867" s="358"/>
      <c r="I867" s="358"/>
      <c r="J867" s="358"/>
      <c r="K867" s="358"/>
      <c r="L867" s="358"/>
      <c r="M867" s="358"/>
      <c r="N867" s="358"/>
      <c r="O867" s="358"/>
      <c r="P867" s="358"/>
      <c r="Q867" s="358"/>
      <c r="R867" s="358"/>
      <c r="S867" s="358"/>
      <c r="T867" s="358"/>
      <c r="U867" s="358"/>
      <c r="V867" s="358"/>
      <c r="W867" s="358"/>
      <c r="X867" s="358"/>
      <c r="Y867" s="358"/>
      <c r="Z867" s="358"/>
    </row>
    <row r="868" spans="1:26" ht="15.75" customHeight="1" thickBot="1">
      <c r="A868" s="374"/>
      <c r="B868" s="374"/>
      <c r="C868" s="374"/>
      <c r="D868" s="374"/>
      <c r="E868" s="374"/>
      <c r="F868" s="374"/>
      <c r="G868" s="358"/>
      <c r="H868" s="358"/>
      <c r="I868" s="358"/>
      <c r="J868" s="358"/>
      <c r="K868" s="358"/>
      <c r="L868" s="358"/>
      <c r="M868" s="358"/>
      <c r="N868" s="358"/>
      <c r="O868" s="358"/>
      <c r="P868" s="358"/>
      <c r="Q868" s="358"/>
      <c r="R868" s="358"/>
      <c r="S868" s="358"/>
      <c r="T868" s="358"/>
      <c r="U868" s="358"/>
      <c r="V868" s="358"/>
      <c r="W868" s="358"/>
      <c r="X868" s="358"/>
      <c r="Y868" s="358"/>
      <c r="Z868" s="358"/>
    </row>
    <row r="869" spans="1:26" ht="15.75" customHeight="1" thickBot="1">
      <c r="A869" s="374"/>
      <c r="B869" s="374"/>
      <c r="C869" s="374"/>
      <c r="D869" s="374"/>
      <c r="E869" s="374"/>
      <c r="F869" s="374"/>
      <c r="G869" s="358"/>
      <c r="H869" s="358"/>
      <c r="I869" s="358"/>
      <c r="J869" s="358"/>
      <c r="K869" s="358"/>
      <c r="L869" s="358"/>
      <c r="M869" s="358"/>
      <c r="N869" s="358"/>
      <c r="O869" s="358"/>
      <c r="P869" s="358"/>
      <c r="Q869" s="358"/>
      <c r="R869" s="358"/>
      <c r="S869" s="358"/>
      <c r="T869" s="358"/>
      <c r="U869" s="358"/>
      <c r="V869" s="358"/>
      <c r="W869" s="358"/>
      <c r="X869" s="358"/>
      <c r="Y869" s="358"/>
      <c r="Z869" s="358"/>
    </row>
    <row r="870" spans="1:26" ht="15.75" customHeight="1" thickBot="1">
      <c r="A870" s="374"/>
      <c r="B870" s="374"/>
      <c r="C870" s="374"/>
      <c r="D870" s="374"/>
      <c r="E870" s="374"/>
      <c r="F870" s="374"/>
      <c r="G870" s="358"/>
      <c r="H870" s="358"/>
      <c r="I870" s="358"/>
      <c r="J870" s="358"/>
      <c r="K870" s="358"/>
      <c r="L870" s="358"/>
      <c r="M870" s="358"/>
      <c r="N870" s="358"/>
      <c r="O870" s="358"/>
      <c r="P870" s="358"/>
      <c r="Q870" s="358"/>
      <c r="R870" s="358"/>
      <c r="S870" s="358"/>
      <c r="T870" s="358"/>
      <c r="U870" s="358"/>
      <c r="V870" s="358"/>
      <c r="W870" s="358"/>
      <c r="X870" s="358"/>
      <c r="Y870" s="358"/>
      <c r="Z870" s="358"/>
    </row>
    <row r="871" spans="1:26" ht="15.75" customHeight="1" thickBot="1">
      <c r="A871" s="374"/>
      <c r="B871" s="374"/>
      <c r="C871" s="374"/>
      <c r="D871" s="374"/>
      <c r="E871" s="374"/>
      <c r="F871" s="374"/>
      <c r="G871" s="358"/>
      <c r="H871" s="358"/>
      <c r="I871" s="358"/>
      <c r="J871" s="358"/>
      <c r="K871" s="358"/>
      <c r="L871" s="358"/>
      <c r="M871" s="358"/>
      <c r="N871" s="358"/>
      <c r="O871" s="358"/>
      <c r="P871" s="358"/>
      <c r="Q871" s="358"/>
      <c r="R871" s="358"/>
      <c r="S871" s="358"/>
      <c r="T871" s="358"/>
      <c r="U871" s="358"/>
      <c r="V871" s="358"/>
      <c r="W871" s="358"/>
      <c r="X871" s="358"/>
      <c r="Y871" s="358"/>
      <c r="Z871" s="358"/>
    </row>
    <row r="872" spans="1:26" ht="15.75" customHeight="1" thickBot="1">
      <c r="A872" s="374"/>
      <c r="B872" s="374"/>
      <c r="C872" s="374"/>
      <c r="D872" s="374"/>
      <c r="E872" s="374"/>
      <c r="F872" s="374"/>
      <c r="G872" s="358"/>
      <c r="H872" s="358"/>
      <c r="I872" s="358"/>
      <c r="J872" s="358"/>
      <c r="K872" s="358"/>
      <c r="L872" s="358"/>
      <c r="M872" s="358"/>
      <c r="N872" s="358"/>
      <c r="O872" s="358"/>
      <c r="P872" s="358"/>
      <c r="Q872" s="358"/>
      <c r="R872" s="358"/>
      <c r="S872" s="358"/>
      <c r="T872" s="358"/>
      <c r="U872" s="358"/>
      <c r="V872" s="358"/>
      <c r="W872" s="358"/>
      <c r="X872" s="358"/>
      <c r="Y872" s="358"/>
      <c r="Z872" s="358"/>
    </row>
    <row r="873" spans="1:26" ht="15.75" customHeight="1" thickBot="1">
      <c r="A873" s="374"/>
      <c r="B873" s="374"/>
      <c r="C873" s="374"/>
      <c r="D873" s="374"/>
      <c r="E873" s="374"/>
      <c r="F873" s="374"/>
      <c r="G873" s="358"/>
      <c r="H873" s="358"/>
      <c r="I873" s="358"/>
      <c r="J873" s="358"/>
      <c r="K873" s="358"/>
      <c r="L873" s="358"/>
      <c r="M873" s="358"/>
      <c r="N873" s="358"/>
      <c r="O873" s="358"/>
      <c r="P873" s="358"/>
      <c r="Q873" s="358"/>
      <c r="R873" s="358"/>
      <c r="S873" s="358"/>
      <c r="T873" s="358"/>
      <c r="U873" s="358"/>
      <c r="V873" s="358"/>
      <c r="W873" s="358"/>
      <c r="X873" s="358"/>
      <c r="Y873" s="358"/>
      <c r="Z873" s="358"/>
    </row>
    <row r="874" spans="1:26" ht="15.75" customHeight="1" thickBot="1">
      <c r="A874" s="374"/>
      <c r="B874" s="374"/>
      <c r="C874" s="374"/>
      <c r="D874" s="374"/>
      <c r="E874" s="374"/>
      <c r="F874" s="374"/>
      <c r="G874" s="358"/>
      <c r="H874" s="358"/>
      <c r="I874" s="358"/>
      <c r="J874" s="358"/>
      <c r="K874" s="358"/>
      <c r="L874" s="358"/>
      <c r="M874" s="358"/>
      <c r="N874" s="358"/>
      <c r="O874" s="358"/>
      <c r="P874" s="358"/>
      <c r="Q874" s="358"/>
      <c r="R874" s="358"/>
      <c r="S874" s="358"/>
      <c r="T874" s="358"/>
      <c r="U874" s="358"/>
      <c r="V874" s="358"/>
      <c r="W874" s="358"/>
      <c r="X874" s="358"/>
      <c r="Y874" s="358"/>
      <c r="Z874" s="358"/>
    </row>
    <row r="875" spans="1:26" ht="15.75" customHeight="1" thickBot="1">
      <c r="A875" s="374"/>
      <c r="B875" s="374"/>
      <c r="C875" s="374"/>
      <c r="D875" s="374"/>
      <c r="E875" s="374"/>
      <c r="F875" s="374"/>
      <c r="G875" s="358"/>
      <c r="H875" s="358"/>
      <c r="I875" s="358"/>
      <c r="J875" s="358"/>
      <c r="K875" s="358"/>
      <c r="L875" s="358"/>
      <c r="M875" s="358"/>
      <c r="N875" s="358"/>
      <c r="O875" s="358"/>
      <c r="P875" s="358"/>
      <c r="Q875" s="358"/>
      <c r="R875" s="358"/>
      <c r="S875" s="358"/>
      <c r="T875" s="358"/>
      <c r="U875" s="358"/>
      <c r="V875" s="358"/>
      <c r="W875" s="358"/>
      <c r="X875" s="358"/>
      <c r="Y875" s="358"/>
      <c r="Z875" s="358"/>
    </row>
    <row r="876" spans="1:26" ht="15.75" customHeight="1" thickBot="1">
      <c r="A876" s="374"/>
      <c r="B876" s="374"/>
      <c r="C876" s="374"/>
      <c r="D876" s="374"/>
      <c r="E876" s="374"/>
      <c r="F876" s="374"/>
      <c r="G876" s="358"/>
      <c r="H876" s="358"/>
      <c r="I876" s="358"/>
      <c r="J876" s="358"/>
      <c r="K876" s="358"/>
      <c r="L876" s="358"/>
      <c r="M876" s="358"/>
      <c r="N876" s="358"/>
      <c r="O876" s="358"/>
      <c r="P876" s="358"/>
      <c r="Q876" s="358"/>
      <c r="R876" s="358"/>
      <c r="S876" s="358"/>
      <c r="T876" s="358"/>
      <c r="U876" s="358"/>
      <c r="V876" s="358"/>
      <c r="W876" s="358"/>
      <c r="X876" s="358"/>
      <c r="Y876" s="358"/>
      <c r="Z876" s="358"/>
    </row>
    <row r="877" spans="1:26" ht="15.75" customHeight="1" thickBot="1">
      <c r="A877" s="374"/>
      <c r="B877" s="374"/>
      <c r="C877" s="374"/>
      <c r="D877" s="374"/>
      <c r="E877" s="374"/>
      <c r="F877" s="374"/>
      <c r="G877" s="358"/>
      <c r="H877" s="358"/>
      <c r="I877" s="358"/>
      <c r="J877" s="358"/>
      <c r="K877" s="358"/>
      <c r="L877" s="358"/>
      <c r="M877" s="358"/>
      <c r="N877" s="358"/>
      <c r="O877" s="358"/>
      <c r="P877" s="358"/>
      <c r="Q877" s="358"/>
      <c r="R877" s="358"/>
      <c r="S877" s="358"/>
      <c r="T877" s="358"/>
      <c r="U877" s="358"/>
      <c r="V877" s="358"/>
      <c r="W877" s="358"/>
      <c r="X877" s="358"/>
      <c r="Y877" s="358"/>
      <c r="Z877" s="358"/>
    </row>
    <row r="878" spans="1:26" ht="15.75" customHeight="1" thickBot="1">
      <c r="A878" s="374"/>
      <c r="B878" s="374"/>
      <c r="C878" s="374"/>
      <c r="D878" s="374"/>
      <c r="E878" s="374"/>
      <c r="F878" s="374"/>
      <c r="G878" s="358"/>
      <c r="H878" s="358"/>
      <c r="I878" s="358"/>
      <c r="J878" s="358"/>
      <c r="K878" s="358"/>
      <c r="L878" s="358"/>
      <c r="M878" s="358"/>
      <c r="N878" s="358"/>
      <c r="O878" s="358"/>
      <c r="P878" s="358"/>
      <c r="Q878" s="358"/>
      <c r="R878" s="358"/>
      <c r="S878" s="358"/>
      <c r="T878" s="358"/>
      <c r="U878" s="358"/>
      <c r="V878" s="358"/>
      <c r="W878" s="358"/>
      <c r="X878" s="358"/>
      <c r="Y878" s="358"/>
      <c r="Z878" s="358"/>
    </row>
    <row r="879" spans="1:26" ht="15.75" customHeight="1" thickBot="1">
      <c r="A879" s="374"/>
      <c r="B879" s="374"/>
      <c r="C879" s="374"/>
      <c r="D879" s="374"/>
      <c r="E879" s="374"/>
      <c r="F879" s="374"/>
      <c r="G879" s="358"/>
      <c r="H879" s="358"/>
      <c r="I879" s="358"/>
      <c r="J879" s="358"/>
      <c r="K879" s="358"/>
      <c r="L879" s="358"/>
      <c r="M879" s="358"/>
      <c r="N879" s="358"/>
      <c r="O879" s="358"/>
      <c r="P879" s="358"/>
      <c r="Q879" s="358"/>
      <c r="R879" s="358"/>
      <c r="S879" s="358"/>
      <c r="T879" s="358"/>
      <c r="U879" s="358"/>
      <c r="V879" s="358"/>
      <c r="W879" s="358"/>
      <c r="X879" s="358"/>
      <c r="Y879" s="358"/>
      <c r="Z879" s="358"/>
    </row>
    <row r="880" spans="1:26" ht="15.75" customHeight="1" thickBot="1">
      <c r="A880" s="374"/>
      <c r="B880" s="374"/>
      <c r="C880" s="374"/>
      <c r="D880" s="374"/>
      <c r="E880" s="374"/>
      <c r="F880" s="374"/>
      <c r="G880" s="358"/>
      <c r="H880" s="358"/>
      <c r="I880" s="358"/>
      <c r="J880" s="358"/>
      <c r="K880" s="358"/>
      <c r="L880" s="358"/>
      <c r="M880" s="358"/>
      <c r="N880" s="358"/>
      <c r="O880" s="358"/>
      <c r="P880" s="358"/>
      <c r="Q880" s="358"/>
      <c r="R880" s="358"/>
      <c r="S880" s="358"/>
      <c r="T880" s="358"/>
      <c r="U880" s="358"/>
      <c r="V880" s="358"/>
      <c r="W880" s="358"/>
      <c r="X880" s="358"/>
      <c r="Y880" s="358"/>
      <c r="Z880" s="358"/>
    </row>
    <row r="881" spans="1:26" ht="15.75" customHeight="1" thickBot="1">
      <c r="A881" s="374"/>
      <c r="B881" s="374"/>
      <c r="C881" s="374"/>
      <c r="D881" s="374"/>
      <c r="E881" s="374"/>
      <c r="F881" s="374"/>
      <c r="G881" s="358"/>
      <c r="H881" s="358"/>
      <c r="I881" s="358"/>
      <c r="J881" s="358"/>
      <c r="K881" s="358"/>
      <c r="L881" s="358"/>
      <c r="M881" s="358"/>
      <c r="N881" s="358"/>
      <c r="O881" s="358"/>
      <c r="P881" s="358"/>
      <c r="Q881" s="358"/>
      <c r="R881" s="358"/>
      <c r="S881" s="358"/>
      <c r="T881" s="358"/>
      <c r="U881" s="358"/>
      <c r="V881" s="358"/>
      <c r="W881" s="358"/>
      <c r="X881" s="358"/>
      <c r="Y881" s="358"/>
      <c r="Z881" s="358"/>
    </row>
    <row r="882" spans="1:26" ht="15.75" customHeight="1" thickBot="1">
      <c r="A882" s="374"/>
      <c r="B882" s="374"/>
      <c r="C882" s="374"/>
      <c r="D882" s="374"/>
      <c r="E882" s="374"/>
      <c r="F882" s="374"/>
      <c r="G882" s="358"/>
      <c r="H882" s="358"/>
      <c r="I882" s="358"/>
      <c r="J882" s="358"/>
      <c r="K882" s="358"/>
      <c r="L882" s="358"/>
      <c r="M882" s="358"/>
      <c r="N882" s="358"/>
      <c r="O882" s="358"/>
      <c r="P882" s="358"/>
      <c r="Q882" s="358"/>
      <c r="R882" s="358"/>
      <c r="S882" s="358"/>
      <c r="T882" s="358"/>
      <c r="U882" s="358"/>
      <c r="V882" s="358"/>
      <c r="W882" s="358"/>
      <c r="X882" s="358"/>
      <c r="Y882" s="358"/>
      <c r="Z882" s="358"/>
    </row>
    <row r="883" spans="1:26" ht="15.75" customHeight="1" thickBot="1">
      <c r="A883" s="374"/>
      <c r="B883" s="374"/>
      <c r="C883" s="374"/>
      <c r="D883" s="374"/>
      <c r="E883" s="374"/>
      <c r="F883" s="374"/>
      <c r="G883" s="358"/>
      <c r="H883" s="358"/>
      <c r="I883" s="358"/>
      <c r="J883" s="358"/>
      <c r="K883" s="358"/>
      <c r="L883" s="358"/>
      <c r="M883" s="358"/>
      <c r="N883" s="358"/>
      <c r="O883" s="358"/>
      <c r="P883" s="358"/>
      <c r="Q883" s="358"/>
      <c r="R883" s="358"/>
      <c r="S883" s="358"/>
      <c r="T883" s="358"/>
      <c r="U883" s="358"/>
      <c r="V883" s="358"/>
      <c r="W883" s="358"/>
      <c r="X883" s="358"/>
      <c r="Y883" s="358"/>
      <c r="Z883" s="358"/>
    </row>
    <row r="884" spans="1:26" ht="15.75" customHeight="1" thickBot="1">
      <c r="A884" s="374"/>
      <c r="B884" s="374"/>
      <c r="C884" s="374"/>
      <c r="D884" s="374"/>
      <c r="E884" s="374"/>
      <c r="F884" s="374"/>
      <c r="G884" s="358"/>
      <c r="H884" s="358"/>
      <c r="I884" s="358"/>
      <c r="J884" s="358"/>
      <c r="K884" s="358"/>
      <c r="L884" s="358"/>
      <c r="M884" s="358"/>
      <c r="N884" s="358"/>
      <c r="O884" s="358"/>
      <c r="P884" s="358"/>
      <c r="Q884" s="358"/>
      <c r="R884" s="358"/>
      <c r="S884" s="358"/>
      <c r="T884" s="358"/>
      <c r="U884" s="358"/>
      <c r="V884" s="358"/>
      <c r="W884" s="358"/>
      <c r="X884" s="358"/>
      <c r="Y884" s="358"/>
      <c r="Z884" s="358"/>
    </row>
    <row r="885" spans="1:26" ht="15.75" customHeight="1" thickBot="1">
      <c r="A885" s="374"/>
      <c r="B885" s="374"/>
      <c r="C885" s="374"/>
      <c r="D885" s="374"/>
      <c r="E885" s="374"/>
      <c r="F885" s="374"/>
      <c r="G885" s="358"/>
      <c r="H885" s="358"/>
      <c r="I885" s="358"/>
      <c r="J885" s="358"/>
      <c r="K885" s="358"/>
      <c r="L885" s="358"/>
      <c r="M885" s="358"/>
      <c r="N885" s="358"/>
      <c r="O885" s="358"/>
      <c r="P885" s="358"/>
      <c r="Q885" s="358"/>
      <c r="R885" s="358"/>
      <c r="S885" s="358"/>
      <c r="T885" s="358"/>
      <c r="U885" s="358"/>
      <c r="V885" s="358"/>
      <c r="W885" s="358"/>
      <c r="X885" s="358"/>
      <c r="Y885" s="358"/>
      <c r="Z885" s="358"/>
    </row>
    <row r="886" spans="1:26" ht="15.75" customHeight="1" thickBot="1">
      <c r="A886" s="374"/>
      <c r="B886" s="374"/>
      <c r="C886" s="374"/>
      <c r="D886" s="374"/>
      <c r="E886" s="374"/>
      <c r="F886" s="374"/>
      <c r="G886" s="358"/>
      <c r="H886" s="358"/>
      <c r="I886" s="358"/>
      <c r="J886" s="358"/>
      <c r="K886" s="358"/>
      <c r="L886" s="358"/>
      <c r="M886" s="358"/>
      <c r="N886" s="358"/>
      <c r="O886" s="358"/>
      <c r="P886" s="358"/>
      <c r="Q886" s="358"/>
      <c r="R886" s="358"/>
      <c r="S886" s="358"/>
      <c r="T886" s="358"/>
      <c r="U886" s="358"/>
      <c r="V886" s="358"/>
      <c r="W886" s="358"/>
      <c r="X886" s="358"/>
      <c r="Y886" s="358"/>
      <c r="Z886" s="358"/>
    </row>
    <row r="887" spans="1:26" ht="15.75" customHeight="1" thickBot="1">
      <c r="A887" s="374"/>
      <c r="B887" s="374"/>
      <c r="C887" s="374"/>
      <c r="D887" s="374"/>
      <c r="E887" s="374"/>
      <c r="F887" s="374"/>
      <c r="G887" s="358"/>
      <c r="H887" s="358"/>
      <c r="I887" s="358"/>
      <c r="J887" s="358"/>
      <c r="K887" s="358"/>
      <c r="L887" s="358"/>
      <c r="M887" s="358"/>
      <c r="N887" s="358"/>
      <c r="O887" s="358"/>
      <c r="P887" s="358"/>
      <c r="Q887" s="358"/>
      <c r="R887" s="358"/>
      <c r="S887" s="358"/>
      <c r="T887" s="358"/>
      <c r="U887" s="358"/>
      <c r="V887" s="358"/>
      <c r="W887" s="358"/>
      <c r="X887" s="358"/>
      <c r="Y887" s="358"/>
      <c r="Z887" s="358"/>
    </row>
    <row r="888" spans="1:26" ht="15.75" customHeight="1" thickBot="1">
      <c r="A888" s="374"/>
      <c r="B888" s="374"/>
      <c r="C888" s="374"/>
      <c r="D888" s="374"/>
      <c r="E888" s="374"/>
      <c r="F888" s="374"/>
      <c r="G888" s="358"/>
      <c r="H888" s="358"/>
      <c r="I888" s="358"/>
      <c r="J888" s="358"/>
      <c r="K888" s="358"/>
      <c r="L888" s="358"/>
      <c r="M888" s="358"/>
      <c r="N888" s="358"/>
      <c r="O888" s="358"/>
      <c r="P888" s="358"/>
      <c r="Q888" s="358"/>
      <c r="R888" s="358"/>
      <c r="S888" s="358"/>
      <c r="T888" s="358"/>
      <c r="U888" s="358"/>
      <c r="V888" s="358"/>
      <c r="W888" s="358"/>
      <c r="X888" s="358"/>
      <c r="Y888" s="358"/>
      <c r="Z888" s="358"/>
    </row>
    <row r="889" spans="1:26" ht="15.75" customHeight="1" thickBot="1">
      <c r="A889" s="374"/>
      <c r="B889" s="374"/>
      <c r="C889" s="374"/>
      <c r="D889" s="374"/>
      <c r="E889" s="374"/>
      <c r="F889" s="374"/>
      <c r="G889" s="358"/>
      <c r="H889" s="358"/>
      <c r="I889" s="358"/>
      <c r="J889" s="358"/>
      <c r="K889" s="358"/>
      <c r="L889" s="358"/>
      <c r="M889" s="358"/>
      <c r="N889" s="358"/>
      <c r="O889" s="358"/>
      <c r="P889" s="358"/>
      <c r="Q889" s="358"/>
      <c r="R889" s="358"/>
      <c r="S889" s="358"/>
      <c r="T889" s="358"/>
      <c r="U889" s="358"/>
      <c r="V889" s="358"/>
      <c r="W889" s="358"/>
      <c r="X889" s="358"/>
      <c r="Y889" s="358"/>
      <c r="Z889" s="358"/>
    </row>
    <row r="890" spans="1:26" ht="15.75" customHeight="1" thickBot="1">
      <c r="A890" s="374"/>
      <c r="B890" s="374"/>
      <c r="C890" s="374"/>
      <c r="D890" s="374"/>
      <c r="E890" s="374"/>
      <c r="F890" s="374"/>
      <c r="G890" s="358"/>
      <c r="H890" s="358"/>
      <c r="I890" s="358"/>
      <c r="J890" s="358"/>
      <c r="K890" s="358"/>
      <c r="L890" s="358"/>
      <c r="M890" s="358"/>
      <c r="N890" s="358"/>
      <c r="O890" s="358"/>
      <c r="P890" s="358"/>
      <c r="Q890" s="358"/>
      <c r="R890" s="358"/>
      <c r="S890" s="358"/>
      <c r="T890" s="358"/>
      <c r="U890" s="358"/>
      <c r="V890" s="358"/>
      <c r="W890" s="358"/>
      <c r="X890" s="358"/>
      <c r="Y890" s="358"/>
      <c r="Z890" s="358"/>
    </row>
    <row r="891" spans="1:26" ht="15.75" customHeight="1" thickBot="1">
      <c r="A891" s="374"/>
      <c r="B891" s="374"/>
      <c r="C891" s="374"/>
      <c r="D891" s="374"/>
      <c r="E891" s="374"/>
      <c r="F891" s="374"/>
      <c r="G891" s="358"/>
      <c r="H891" s="358"/>
      <c r="I891" s="358"/>
      <c r="J891" s="358"/>
      <c r="K891" s="358"/>
      <c r="L891" s="358"/>
      <c r="M891" s="358"/>
      <c r="N891" s="358"/>
      <c r="O891" s="358"/>
      <c r="P891" s="358"/>
      <c r="Q891" s="358"/>
      <c r="R891" s="358"/>
      <c r="S891" s="358"/>
      <c r="T891" s="358"/>
      <c r="U891" s="358"/>
      <c r="V891" s="358"/>
      <c r="W891" s="358"/>
      <c r="X891" s="358"/>
      <c r="Y891" s="358"/>
      <c r="Z891" s="358"/>
    </row>
    <row r="892" spans="1:26" ht="15.75" customHeight="1" thickBot="1">
      <c r="A892" s="374"/>
      <c r="B892" s="374"/>
      <c r="C892" s="374"/>
      <c r="D892" s="374"/>
      <c r="E892" s="374"/>
      <c r="F892" s="374"/>
      <c r="G892" s="358"/>
      <c r="H892" s="358"/>
      <c r="I892" s="358"/>
      <c r="J892" s="358"/>
      <c r="K892" s="358"/>
      <c r="L892" s="358"/>
      <c r="M892" s="358"/>
      <c r="N892" s="358"/>
      <c r="O892" s="358"/>
      <c r="P892" s="358"/>
      <c r="Q892" s="358"/>
      <c r="R892" s="358"/>
      <c r="S892" s="358"/>
      <c r="T892" s="358"/>
      <c r="U892" s="358"/>
      <c r="V892" s="358"/>
      <c r="W892" s="358"/>
      <c r="X892" s="358"/>
      <c r="Y892" s="358"/>
      <c r="Z892" s="358"/>
    </row>
    <row r="893" spans="1:26" ht="15.75" customHeight="1" thickBot="1">
      <c r="A893" s="374"/>
      <c r="B893" s="374"/>
      <c r="C893" s="374"/>
      <c r="D893" s="374"/>
      <c r="E893" s="374"/>
      <c r="F893" s="374"/>
      <c r="G893" s="358"/>
      <c r="H893" s="358"/>
      <c r="I893" s="358"/>
      <c r="J893" s="358"/>
      <c r="K893" s="358"/>
      <c r="L893" s="358"/>
      <c r="M893" s="358"/>
      <c r="N893" s="358"/>
      <c r="O893" s="358"/>
      <c r="P893" s="358"/>
      <c r="Q893" s="358"/>
      <c r="R893" s="358"/>
      <c r="S893" s="358"/>
      <c r="T893" s="358"/>
      <c r="U893" s="358"/>
      <c r="V893" s="358"/>
      <c r="W893" s="358"/>
      <c r="X893" s="358"/>
      <c r="Y893" s="358"/>
      <c r="Z893" s="358"/>
    </row>
    <row r="894" spans="1:26" ht="15.75" customHeight="1" thickBot="1">
      <c r="A894" s="374"/>
      <c r="B894" s="374"/>
      <c r="C894" s="374"/>
      <c r="D894" s="374"/>
      <c r="E894" s="374"/>
      <c r="F894" s="374"/>
      <c r="G894" s="358"/>
      <c r="H894" s="358"/>
      <c r="I894" s="358"/>
      <c r="J894" s="358"/>
      <c r="K894" s="358"/>
      <c r="L894" s="358"/>
      <c r="M894" s="358"/>
      <c r="N894" s="358"/>
      <c r="O894" s="358"/>
      <c r="P894" s="358"/>
      <c r="Q894" s="358"/>
      <c r="R894" s="358"/>
      <c r="S894" s="358"/>
      <c r="T894" s="358"/>
      <c r="U894" s="358"/>
      <c r="V894" s="358"/>
      <c r="W894" s="358"/>
      <c r="X894" s="358"/>
      <c r="Y894" s="358"/>
      <c r="Z894" s="358"/>
    </row>
    <row r="895" spans="1:26" ht="15.75" customHeight="1" thickBot="1">
      <c r="A895" s="374"/>
      <c r="B895" s="374"/>
      <c r="C895" s="374"/>
      <c r="D895" s="374"/>
      <c r="E895" s="374"/>
      <c r="F895" s="374"/>
      <c r="G895" s="358"/>
      <c r="H895" s="358"/>
      <c r="I895" s="358"/>
      <c r="J895" s="358"/>
      <c r="K895" s="358"/>
      <c r="L895" s="358"/>
      <c r="M895" s="358"/>
      <c r="N895" s="358"/>
      <c r="O895" s="358"/>
      <c r="P895" s="358"/>
      <c r="Q895" s="358"/>
      <c r="R895" s="358"/>
      <c r="S895" s="358"/>
      <c r="T895" s="358"/>
      <c r="U895" s="358"/>
      <c r="V895" s="358"/>
      <c r="W895" s="358"/>
      <c r="X895" s="358"/>
      <c r="Y895" s="358"/>
      <c r="Z895" s="358"/>
    </row>
    <row r="896" spans="1:26" ht="15.75" customHeight="1" thickBot="1">
      <c r="A896" s="374"/>
      <c r="B896" s="374"/>
      <c r="C896" s="374"/>
      <c r="D896" s="374"/>
      <c r="E896" s="374"/>
      <c r="F896" s="374"/>
      <c r="G896" s="358"/>
      <c r="H896" s="358"/>
      <c r="I896" s="358"/>
      <c r="J896" s="358"/>
      <c r="K896" s="358"/>
      <c r="L896" s="358"/>
      <c r="M896" s="358"/>
      <c r="N896" s="358"/>
      <c r="O896" s="358"/>
      <c r="P896" s="358"/>
      <c r="Q896" s="358"/>
      <c r="R896" s="358"/>
      <c r="S896" s="358"/>
      <c r="T896" s="358"/>
      <c r="U896" s="358"/>
      <c r="V896" s="358"/>
      <c r="W896" s="358"/>
      <c r="X896" s="358"/>
      <c r="Y896" s="358"/>
      <c r="Z896" s="358"/>
    </row>
    <row r="897" spans="1:26" ht="15.75" customHeight="1" thickBot="1">
      <c r="A897" s="374"/>
      <c r="B897" s="374"/>
      <c r="C897" s="374"/>
      <c r="D897" s="374"/>
      <c r="E897" s="374"/>
      <c r="F897" s="374"/>
      <c r="G897" s="358"/>
      <c r="H897" s="358"/>
      <c r="I897" s="358"/>
      <c r="J897" s="358"/>
      <c r="K897" s="358"/>
      <c r="L897" s="358"/>
      <c r="M897" s="358"/>
      <c r="N897" s="358"/>
      <c r="O897" s="358"/>
      <c r="P897" s="358"/>
      <c r="Q897" s="358"/>
      <c r="R897" s="358"/>
      <c r="S897" s="358"/>
      <c r="T897" s="358"/>
      <c r="U897" s="358"/>
      <c r="V897" s="358"/>
      <c r="W897" s="358"/>
      <c r="X897" s="358"/>
      <c r="Y897" s="358"/>
      <c r="Z897" s="358"/>
    </row>
    <row r="898" spans="1:26" ht="15.75" customHeight="1" thickBot="1">
      <c r="A898" s="374"/>
      <c r="B898" s="374"/>
      <c r="C898" s="374"/>
      <c r="D898" s="374"/>
      <c r="E898" s="374"/>
      <c r="F898" s="374"/>
      <c r="G898" s="358"/>
      <c r="H898" s="358"/>
      <c r="I898" s="358"/>
      <c r="J898" s="358"/>
      <c r="K898" s="358"/>
      <c r="L898" s="358"/>
      <c r="M898" s="358"/>
      <c r="N898" s="358"/>
      <c r="O898" s="358"/>
      <c r="P898" s="358"/>
      <c r="Q898" s="358"/>
      <c r="R898" s="358"/>
      <c r="S898" s="358"/>
      <c r="T898" s="358"/>
      <c r="U898" s="358"/>
      <c r="V898" s="358"/>
      <c r="W898" s="358"/>
      <c r="X898" s="358"/>
      <c r="Y898" s="358"/>
      <c r="Z898" s="358"/>
    </row>
    <row r="899" spans="1:26" ht="15.75" customHeight="1" thickBot="1">
      <c r="A899" s="374"/>
      <c r="B899" s="374"/>
      <c r="C899" s="374"/>
      <c r="D899" s="374"/>
      <c r="E899" s="374"/>
      <c r="F899" s="374"/>
      <c r="G899" s="358"/>
      <c r="H899" s="358"/>
      <c r="I899" s="358"/>
      <c r="J899" s="358"/>
      <c r="K899" s="358"/>
      <c r="L899" s="358"/>
      <c r="M899" s="358"/>
      <c r="N899" s="358"/>
      <c r="O899" s="358"/>
      <c r="P899" s="358"/>
      <c r="Q899" s="358"/>
      <c r="R899" s="358"/>
      <c r="S899" s="358"/>
      <c r="T899" s="358"/>
      <c r="U899" s="358"/>
      <c r="V899" s="358"/>
      <c r="W899" s="358"/>
      <c r="X899" s="358"/>
      <c r="Y899" s="358"/>
      <c r="Z899" s="358"/>
    </row>
    <row r="900" spans="1:26" ht="15.75" customHeight="1" thickBot="1">
      <c r="A900" s="374"/>
      <c r="B900" s="374"/>
      <c r="C900" s="374"/>
      <c r="D900" s="374"/>
      <c r="E900" s="374"/>
      <c r="F900" s="374"/>
      <c r="G900" s="358"/>
      <c r="H900" s="358"/>
      <c r="I900" s="358"/>
      <c r="J900" s="358"/>
      <c r="K900" s="358"/>
      <c r="L900" s="358"/>
      <c r="M900" s="358"/>
      <c r="N900" s="358"/>
      <c r="O900" s="358"/>
      <c r="P900" s="358"/>
      <c r="Q900" s="358"/>
      <c r="R900" s="358"/>
      <c r="S900" s="358"/>
      <c r="T900" s="358"/>
      <c r="U900" s="358"/>
      <c r="V900" s="358"/>
      <c r="W900" s="358"/>
      <c r="X900" s="358"/>
      <c r="Y900" s="358"/>
      <c r="Z900" s="358"/>
    </row>
    <row r="901" spans="1:26" ht="15.75" customHeight="1" thickBot="1">
      <c r="A901" s="374"/>
      <c r="B901" s="374"/>
      <c r="C901" s="374"/>
      <c r="D901" s="374"/>
      <c r="E901" s="374"/>
      <c r="F901" s="374"/>
      <c r="G901" s="358"/>
      <c r="H901" s="358"/>
      <c r="I901" s="358"/>
      <c r="J901" s="358"/>
      <c r="K901" s="358"/>
      <c r="L901" s="358"/>
      <c r="M901" s="358"/>
      <c r="N901" s="358"/>
      <c r="O901" s="358"/>
      <c r="P901" s="358"/>
      <c r="Q901" s="358"/>
      <c r="R901" s="358"/>
      <c r="S901" s="358"/>
      <c r="T901" s="358"/>
      <c r="U901" s="358"/>
      <c r="V901" s="358"/>
      <c r="W901" s="358"/>
      <c r="X901" s="358"/>
      <c r="Y901" s="358"/>
      <c r="Z901" s="358"/>
    </row>
    <row r="902" spans="1:26" ht="15.75" customHeight="1" thickBot="1">
      <c r="A902" s="374"/>
      <c r="B902" s="374"/>
      <c r="C902" s="374"/>
      <c r="D902" s="374"/>
      <c r="E902" s="374"/>
      <c r="F902" s="374"/>
      <c r="G902" s="358"/>
      <c r="H902" s="358"/>
      <c r="I902" s="358"/>
      <c r="J902" s="358"/>
      <c r="K902" s="358"/>
      <c r="L902" s="358"/>
      <c r="M902" s="358"/>
      <c r="N902" s="358"/>
      <c r="O902" s="358"/>
      <c r="P902" s="358"/>
      <c r="Q902" s="358"/>
      <c r="R902" s="358"/>
      <c r="S902" s="358"/>
      <c r="T902" s="358"/>
      <c r="U902" s="358"/>
      <c r="V902" s="358"/>
      <c r="W902" s="358"/>
      <c r="X902" s="358"/>
      <c r="Y902" s="358"/>
      <c r="Z902" s="358"/>
    </row>
    <row r="903" spans="1:26" ht="15.75" customHeight="1" thickBot="1">
      <c r="A903" s="374"/>
      <c r="B903" s="374"/>
      <c r="C903" s="374"/>
      <c r="D903" s="374"/>
      <c r="E903" s="374"/>
      <c r="F903" s="374"/>
      <c r="G903" s="358"/>
      <c r="H903" s="358"/>
      <c r="I903" s="358"/>
      <c r="J903" s="358"/>
      <c r="K903" s="358"/>
      <c r="L903" s="358"/>
      <c r="M903" s="358"/>
      <c r="N903" s="358"/>
      <c r="O903" s="358"/>
      <c r="P903" s="358"/>
      <c r="Q903" s="358"/>
      <c r="R903" s="358"/>
      <c r="S903" s="358"/>
      <c r="T903" s="358"/>
      <c r="U903" s="358"/>
      <c r="V903" s="358"/>
      <c r="W903" s="358"/>
      <c r="X903" s="358"/>
      <c r="Y903" s="358"/>
      <c r="Z903" s="358"/>
    </row>
    <row r="904" spans="1:26" ht="15.75" customHeight="1" thickBot="1">
      <c r="A904" s="374"/>
      <c r="B904" s="374"/>
      <c r="C904" s="374"/>
      <c r="D904" s="374"/>
      <c r="E904" s="374"/>
      <c r="F904" s="374"/>
      <c r="G904" s="358"/>
      <c r="H904" s="358"/>
      <c r="I904" s="358"/>
      <c r="J904" s="358"/>
      <c r="K904" s="358"/>
      <c r="L904" s="358"/>
      <c r="M904" s="358"/>
      <c r="N904" s="358"/>
      <c r="O904" s="358"/>
      <c r="P904" s="358"/>
      <c r="Q904" s="358"/>
      <c r="R904" s="358"/>
      <c r="S904" s="358"/>
      <c r="T904" s="358"/>
      <c r="U904" s="358"/>
      <c r="V904" s="358"/>
      <c r="W904" s="358"/>
      <c r="X904" s="358"/>
      <c r="Y904" s="358"/>
      <c r="Z904" s="358"/>
    </row>
    <row r="905" spans="1:26" ht="15.75" customHeight="1" thickBot="1">
      <c r="A905" s="374"/>
      <c r="B905" s="374"/>
      <c r="C905" s="374"/>
      <c r="D905" s="374"/>
      <c r="E905" s="374"/>
      <c r="F905" s="374"/>
      <c r="G905" s="358"/>
      <c r="H905" s="358"/>
      <c r="I905" s="358"/>
      <c r="J905" s="358"/>
      <c r="K905" s="358"/>
      <c r="L905" s="358"/>
      <c r="M905" s="358"/>
      <c r="N905" s="358"/>
      <c r="O905" s="358"/>
      <c r="P905" s="358"/>
      <c r="Q905" s="358"/>
      <c r="R905" s="358"/>
      <c r="S905" s="358"/>
      <c r="T905" s="358"/>
      <c r="U905" s="358"/>
      <c r="V905" s="358"/>
      <c r="W905" s="358"/>
      <c r="X905" s="358"/>
      <c r="Y905" s="358"/>
      <c r="Z905" s="358"/>
    </row>
    <row r="906" spans="1:26" ht="15.75" customHeight="1" thickBot="1">
      <c r="A906" s="374"/>
      <c r="B906" s="374"/>
      <c r="C906" s="374"/>
      <c r="D906" s="374"/>
      <c r="E906" s="374"/>
      <c r="F906" s="374"/>
      <c r="G906" s="358"/>
      <c r="H906" s="358"/>
      <c r="I906" s="358"/>
      <c r="J906" s="358"/>
      <c r="K906" s="358"/>
      <c r="L906" s="358"/>
      <c r="M906" s="358"/>
      <c r="N906" s="358"/>
      <c r="O906" s="358"/>
      <c r="P906" s="358"/>
      <c r="Q906" s="358"/>
      <c r="R906" s="358"/>
      <c r="S906" s="358"/>
      <c r="T906" s="358"/>
      <c r="U906" s="358"/>
      <c r="V906" s="358"/>
      <c r="W906" s="358"/>
      <c r="X906" s="358"/>
      <c r="Y906" s="358"/>
      <c r="Z906" s="358"/>
    </row>
    <row r="907" spans="1:26" ht="15.75" customHeight="1" thickBot="1">
      <c r="A907" s="374"/>
      <c r="B907" s="374"/>
      <c r="C907" s="374"/>
      <c r="D907" s="374"/>
      <c r="E907" s="374"/>
      <c r="F907" s="374"/>
      <c r="G907" s="358"/>
      <c r="H907" s="358"/>
      <c r="I907" s="358"/>
      <c r="J907" s="358"/>
      <c r="K907" s="358"/>
      <c r="L907" s="358"/>
      <c r="M907" s="358"/>
      <c r="N907" s="358"/>
      <c r="O907" s="358"/>
      <c r="P907" s="358"/>
      <c r="Q907" s="358"/>
      <c r="R907" s="358"/>
      <c r="S907" s="358"/>
      <c r="T907" s="358"/>
      <c r="U907" s="358"/>
      <c r="V907" s="358"/>
      <c r="W907" s="358"/>
      <c r="X907" s="358"/>
      <c r="Y907" s="358"/>
      <c r="Z907" s="358"/>
    </row>
    <row r="908" spans="1:26" ht="15.75" customHeight="1" thickBot="1">
      <c r="A908" s="374"/>
      <c r="B908" s="374"/>
      <c r="C908" s="374"/>
      <c r="D908" s="374"/>
      <c r="E908" s="374"/>
      <c r="F908" s="374"/>
      <c r="G908" s="358"/>
      <c r="H908" s="358"/>
      <c r="I908" s="358"/>
      <c r="J908" s="358"/>
      <c r="K908" s="358"/>
      <c r="L908" s="358"/>
      <c r="M908" s="358"/>
      <c r="N908" s="358"/>
      <c r="O908" s="358"/>
      <c r="P908" s="358"/>
      <c r="Q908" s="358"/>
      <c r="R908" s="358"/>
      <c r="S908" s="358"/>
      <c r="T908" s="358"/>
      <c r="U908" s="358"/>
      <c r="V908" s="358"/>
      <c r="W908" s="358"/>
      <c r="X908" s="358"/>
      <c r="Y908" s="358"/>
      <c r="Z908" s="358"/>
    </row>
    <row r="909" spans="1:26" ht="15.75" customHeight="1" thickBot="1">
      <c r="A909" s="374"/>
      <c r="B909" s="374"/>
      <c r="C909" s="374"/>
      <c r="D909" s="374"/>
      <c r="E909" s="374"/>
      <c r="F909" s="374"/>
      <c r="G909" s="358"/>
      <c r="H909" s="358"/>
      <c r="I909" s="358"/>
      <c r="J909" s="358"/>
      <c r="K909" s="358"/>
      <c r="L909" s="358"/>
      <c r="M909" s="358"/>
      <c r="N909" s="358"/>
      <c r="O909" s="358"/>
      <c r="P909" s="358"/>
      <c r="Q909" s="358"/>
      <c r="R909" s="358"/>
      <c r="S909" s="358"/>
      <c r="T909" s="358"/>
      <c r="U909" s="358"/>
      <c r="V909" s="358"/>
      <c r="W909" s="358"/>
      <c r="X909" s="358"/>
      <c r="Y909" s="358"/>
      <c r="Z909" s="358"/>
    </row>
    <row r="910" spans="1:26" ht="15.75" customHeight="1" thickBot="1">
      <c r="A910" s="374"/>
      <c r="B910" s="374"/>
      <c r="C910" s="374"/>
      <c r="D910" s="374"/>
      <c r="E910" s="374"/>
      <c r="F910" s="374"/>
      <c r="G910" s="358"/>
      <c r="H910" s="358"/>
      <c r="I910" s="358"/>
      <c r="J910" s="358"/>
      <c r="K910" s="358"/>
      <c r="L910" s="358"/>
      <c r="M910" s="358"/>
      <c r="N910" s="358"/>
      <c r="O910" s="358"/>
      <c r="P910" s="358"/>
      <c r="Q910" s="358"/>
      <c r="R910" s="358"/>
      <c r="S910" s="358"/>
      <c r="T910" s="358"/>
      <c r="U910" s="358"/>
      <c r="V910" s="358"/>
      <c r="W910" s="358"/>
      <c r="X910" s="358"/>
      <c r="Y910" s="358"/>
      <c r="Z910" s="358"/>
    </row>
    <row r="911" spans="1:26" ht="15.75" customHeight="1" thickBot="1">
      <c r="A911" s="374"/>
      <c r="B911" s="374"/>
      <c r="C911" s="374"/>
      <c r="D911" s="374"/>
      <c r="E911" s="374"/>
      <c r="F911" s="374"/>
      <c r="G911" s="358"/>
      <c r="H911" s="358"/>
      <c r="I911" s="358"/>
      <c r="J911" s="358"/>
      <c r="K911" s="358"/>
      <c r="L911" s="358"/>
      <c r="M911" s="358"/>
      <c r="N911" s="358"/>
      <c r="O911" s="358"/>
      <c r="P911" s="358"/>
      <c r="Q911" s="358"/>
      <c r="R911" s="358"/>
      <c r="S911" s="358"/>
      <c r="T911" s="358"/>
      <c r="U911" s="358"/>
      <c r="V911" s="358"/>
      <c r="W911" s="358"/>
      <c r="X911" s="358"/>
      <c r="Y911" s="358"/>
      <c r="Z911" s="358"/>
    </row>
    <row r="912" spans="1:26" ht="15.75" customHeight="1" thickBot="1">
      <c r="A912" s="374"/>
      <c r="B912" s="374"/>
      <c r="C912" s="374"/>
      <c r="D912" s="374"/>
      <c r="E912" s="374"/>
      <c r="F912" s="374"/>
      <c r="G912" s="358"/>
      <c r="H912" s="358"/>
      <c r="I912" s="358"/>
      <c r="J912" s="358"/>
      <c r="K912" s="358"/>
      <c r="L912" s="358"/>
      <c r="M912" s="358"/>
      <c r="N912" s="358"/>
      <c r="O912" s="358"/>
      <c r="P912" s="358"/>
      <c r="Q912" s="358"/>
      <c r="R912" s="358"/>
      <c r="S912" s="358"/>
      <c r="T912" s="358"/>
      <c r="U912" s="358"/>
      <c r="V912" s="358"/>
      <c r="W912" s="358"/>
      <c r="X912" s="358"/>
      <c r="Y912" s="358"/>
      <c r="Z912" s="358"/>
    </row>
    <row r="913" spans="1:26" ht="15.75" customHeight="1" thickBot="1">
      <c r="A913" s="374"/>
      <c r="B913" s="374"/>
      <c r="C913" s="374"/>
      <c r="D913" s="374"/>
      <c r="E913" s="374"/>
      <c r="F913" s="374"/>
      <c r="G913" s="358"/>
      <c r="H913" s="358"/>
      <c r="I913" s="358"/>
      <c r="J913" s="358"/>
      <c r="K913" s="358"/>
      <c r="L913" s="358"/>
      <c r="M913" s="358"/>
      <c r="N913" s="358"/>
      <c r="O913" s="358"/>
      <c r="P913" s="358"/>
      <c r="Q913" s="358"/>
      <c r="R913" s="358"/>
      <c r="S913" s="358"/>
      <c r="T913" s="358"/>
      <c r="U913" s="358"/>
      <c r="V913" s="358"/>
      <c r="W913" s="358"/>
      <c r="X913" s="358"/>
      <c r="Y913" s="358"/>
      <c r="Z913" s="358"/>
    </row>
    <row r="914" spans="1:26" ht="15.75" customHeight="1" thickBot="1">
      <c r="A914" s="374"/>
      <c r="B914" s="374"/>
      <c r="C914" s="374"/>
      <c r="D914" s="374"/>
      <c r="E914" s="374"/>
      <c r="F914" s="374"/>
      <c r="G914" s="358"/>
      <c r="H914" s="358"/>
      <c r="I914" s="358"/>
      <c r="J914" s="358"/>
      <c r="K914" s="358"/>
      <c r="L914" s="358"/>
      <c r="M914" s="358"/>
      <c r="N914" s="358"/>
      <c r="O914" s="358"/>
      <c r="P914" s="358"/>
      <c r="Q914" s="358"/>
      <c r="R914" s="358"/>
      <c r="S914" s="358"/>
      <c r="T914" s="358"/>
      <c r="U914" s="358"/>
      <c r="V914" s="358"/>
      <c r="W914" s="358"/>
      <c r="X914" s="358"/>
      <c r="Y914" s="358"/>
      <c r="Z914" s="358"/>
    </row>
    <row r="915" spans="1:26" ht="15.75" customHeight="1" thickBot="1">
      <c r="A915" s="374"/>
      <c r="B915" s="374"/>
      <c r="C915" s="374"/>
      <c r="D915" s="374"/>
      <c r="E915" s="374"/>
      <c r="F915" s="374"/>
      <c r="G915" s="358"/>
      <c r="H915" s="358"/>
      <c r="I915" s="358"/>
      <c r="J915" s="358"/>
      <c r="K915" s="358"/>
      <c r="L915" s="358"/>
      <c r="M915" s="358"/>
      <c r="N915" s="358"/>
      <c r="O915" s="358"/>
      <c r="P915" s="358"/>
      <c r="Q915" s="358"/>
      <c r="R915" s="358"/>
      <c r="S915" s="358"/>
      <c r="T915" s="358"/>
      <c r="U915" s="358"/>
      <c r="V915" s="358"/>
      <c r="W915" s="358"/>
      <c r="X915" s="358"/>
      <c r="Y915" s="358"/>
      <c r="Z915" s="358"/>
    </row>
    <row r="916" spans="1:26" ht="15.75" customHeight="1" thickBot="1">
      <c r="A916" s="374"/>
      <c r="B916" s="374"/>
      <c r="C916" s="374"/>
      <c r="D916" s="374"/>
      <c r="E916" s="374"/>
      <c r="F916" s="374"/>
      <c r="G916" s="358"/>
      <c r="H916" s="358"/>
      <c r="I916" s="358"/>
      <c r="J916" s="358"/>
      <c r="K916" s="358"/>
      <c r="L916" s="358"/>
      <c r="M916" s="358"/>
      <c r="N916" s="358"/>
      <c r="O916" s="358"/>
      <c r="P916" s="358"/>
      <c r="Q916" s="358"/>
      <c r="R916" s="358"/>
      <c r="S916" s="358"/>
      <c r="T916" s="358"/>
      <c r="U916" s="358"/>
      <c r="V916" s="358"/>
      <c r="W916" s="358"/>
      <c r="X916" s="358"/>
      <c r="Y916" s="358"/>
      <c r="Z916" s="358"/>
    </row>
    <row r="917" spans="1:26" ht="15.75" customHeight="1" thickBot="1">
      <c r="A917" s="374"/>
      <c r="B917" s="374"/>
      <c r="C917" s="374"/>
      <c r="D917" s="374"/>
      <c r="E917" s="374"/>
      <c r="F917" s="374"/>
      <c r="G917" s="358"/>
      <c r="H917" s="358"/>
      <c r="I917" s="358"/>
      <c r="J917" s="358"/>
      <c r="K917" s="358"/>
      <c r="L917" s="358"/>
      <c r="M917" s="358"/>
      <c r="N917" s="358"/>
      <c r="O917" s="358"/>
      <c r="P917" s="358"/>
      <c r="Q917" s="358"/>
      <c r="R917" s="358"/>
      <c r="S917" s="358"/>
      <c r="T917" s="358"/>
      <c r="U917" s="358"/>
      <c r="V917" s="358"/>
      <c r="W917" s="358"/>
      <c r="X917" s="358"/>
      <c r="Y917" s="358"/>
      <c r="Z917" s="358"/>
    </row>
    <row r="918" spans="1:26" ht="15.75" customHeight="1" thickBot="1">
      <c r="A918" s="374"/>
      <c r="B918" s="374"/>
      <c r="C918" s="374"/>
      <c r="D918" s="374"/>
      <c r="E918" s="374"/>
      <c r="F918" s="374"/>
      <c r="G918" s="358"/>
      <c r="H918" s="358"/>
      <c r="I918" s="358"/>
      <c r="J918" s="358"/>
      <c r="K918" s="358"/>
      <c r="L918" s="358"/>
      <c r="M918" s="358"/>
      <c r="N918" s="358"/>
      <c r="O918" s="358"/>
      <c r="P918" s="358"/>
      <c r="Q918" s="358"/>
      <c r="R918" s="358"/>
      <c r="S918" s="358"/>
      <c r="T918" s="358"/>
      <c r="U918" s="358"/>
      <c r="V918" s="358"/>
      <c r="W918" s="358"/>
      <c r="X918" s="358"/>
      <c r="Y918" s="358"/>
      <c r="Z918" s="358"/>
    </row>
    <row r="919" spans="1:26" ht="15.75" customHeight="1" thickBot="1">
      <c r="A919" s="374"/>
      <c r="B919" s="374"/>
      <c r="C919" s="374"/>
      <c r="D919" s="374"/>
      <c r="E919" s="374"/>
      <c r="F919" s="374"/>
      <c r="G919" s="358"/>
      <c r="H919" s="358"/>
      <c r="I919" s="358"/>
      <c r="J919" s="358"/>
      <c r="K919" s="358"/>
      <c r="L919" s="358"/>
      <c r="M919" s="358"/>
      <c r="N919" s="358"/>
      <c r="O919" s="358"/>
      <c r="P919" s="358"/>
      <c r="Q919" s="358"/>
      <c r="R919" s="358"/>
      <c r="S919" s="358"/>
      <c r="T919" s="358"/>
      <c r="U919" s="358"/>
      <c r="V919" s="358"/>
      <c r="W919" s="358"/>
      <c r="X919" s="358"/>
      <c r="Y919" s="358"/>
      <c r="Z919" s="358"/>
    </row>
    <row r="920" spans="1:26" ht="15.75" customHeight="1" thickBot="1">
      <c r="A920" s="374"/>
      <c r="B920" s="374"/>
      <c r="C920" s="374"/>
      <c r="D920" s="374"/>
      <c r="E920" s="374"/>
      <c r="F920" s="374"/>
      <c r="G920" s="358"/>
      <c r="H920" s="358"/>
      <c r="I920" s="358"/>
      <c r="J920" s="358"/>
      <c r="K920" s="358"/>
      <c r="L920" s="358"/>
      <c r="M920" s="358"/>
      <c r="N920" s="358"/>
      <c r="O920" s="358"/>
      <c r="P920" s="358"/>
      <c r="Q920" s="358"/>
      <c r="R920" s="358"/>
      <c r="S920" s="358"/>
      <c r="T920" s="358"/>
      <c r="U920" s="358"/>
      <c r="V920" s="358"/>
      <c r="W920" s="358"/>
      <c r="X920" s="358"/>
      <c r="Y920" s="358"/>
      <c r="Z920" s="358"/>
    </row>
    <row r="921" spans="1:26" ht="15.75" customHeight="1" thickBot="1">
      <c r="A921" s="374"/>
      <c r="B921" s="374"/>
      <c r="C921" s="374"/>
      <c r="D921" s="374"/>
      <c r="E921" s="374"/>
      <c r="F921" s="374"/>
      <c r="G921" s="358"/>
      <c r="H921" s="358"/>
      <c r="I921" s="358"/>
      <c r="J921" s="358"/>
      <c r="K921" s="358"/>
      <c r="L921" s="358"/>
      <c r="M921" s="358"/>
      <c r="N921" s="358"/>
      <c r="O921" s="358"/>
      <c r="P921" s="358"/>
      <c r="Q921" s="358"/>
      <c r="R921" s="358"/>
      <c r="S921" s="358"/>
      <c r="T921" s="358"/>
      <c r="U921" s="358"/>
      <c r="V921" s="358"/>
      <c r="W921" s="358"/>
      <c r="X921" s="358"/>
      <c r="Y921" s="358"/>
      <c r="Z921" s="358"/>
    </row>
    <row r="922" spans="1:26" ht="15.75" customHeight="1" thickBot="1">
      <c r="A922" s="374"/>
      <c r="B922" s="374"/>
      <c r="C922" s="374"/>
      <c r="D922" s="374"/>
      <c r="E922" s="374"/>
      <c r="F922" s="374"/>
      <c r="G922" s="358"/>
      <c r="H922" s="358"/>
      <c r="I922" s="358"/>
      <c r="J922" s="358"/>
      <c r="K922" s="358"/>
      <c r="L922" s="358"/>
      <c r="M922" s="358"/>
      <c r="N922" s="358"/>
      <c r="O922" s="358"/>
      <c r="P922" s="358"/>
      <c r="Q922" s="358"/>
      <c r="R922" s="358"/>
      <c r="S922" s="358"/>
      <c r="T922" s="358"/>
      <c r="U922" s="358"/>
      <c r="V922" s="358"/>
      <c r="W922" s="358"/>
      <c r="X922" s="358"/>
      <c r="Y922" s="358"/>
      <c r="Z922" s="358"/>
    </row>
    <row r="923" spans="1:26" ht="15.75" customHeight="1" thickBot="1">
      <c r="A923" s="374"/>
      <c r="B923" s="374"/>
      <c r="C923" s="374"/>
      <c r="D923" s="374"/>
      <c r="E923" s="374"/>
      <c r="F923" s="374"/>
      <c r="G923" s="358"/>
      <c r="H923" s="358"/>
      <c r="I923" s="358"/>
      <c r="J923" s="358"/>
      <c r="K923" s="358"/>
      <c r="L923" s="358"/>
      <c r="M923" s="358"/>
      <c r="N923" s="358"/>
      <c r="O923" s="358"/>
      <c r="P923" s="358"/>
      <c r="Q923" s="358"/>
      <c r="R923" s="358"/>
      <c r="S923" s="358"/>
      <c r="T923" s="358"/>
      <c r="U923" s="358"/>
      <c r="V923" s="358"/>
      <c r="W923" s="358"/>
      <c r="X923" s="358"/>
      <c r="Y923" s="358"/>
      <c r="Z923" s="358"/>
    </row>
    <row r="924" spans="1:26" ht="15.75" customHeight="1" thickBot="1">
      <c r="A924" s="374"/>
      <c r="B924" s="374"/>
      <c r="C924" s="374"/>
      <c r="D924" s="374"/>
      <c r="E924" s="374"/>
      <c r="F924" s="374"/>
      <c r="G924" s="358"/>
      <c r="H924" s="358"/>
      <c r="I924" s="358"/>
      <c r="J924" s="358"/>
      <c r="K924" s="358"/>
      <c r="L924" s="358"/>
      <c r="M924" s="358"/>
      <c r="N924" s="358"/>
      <c r="O924" s="358"/>
      <c r="P924" s="358"/>
      <c r="Q924" s="358"/>
      <c r="R924" s="358"/>
      <c r="S924" s="358"/>
      <c r="T924" s="358"/>
      <c r="U924" s="358"/>
      <c r="V924" s="358"/>
      <c r="W924" s="358"/>
      <c r="X924" s="358"/>
      <c r="Y924" s="358"/>
      <c r="Z924" s="358"/>
    </row>
    <row r="925" spans="1:26" ht="15.75" customHeight="1" thickBot="1">
      <c r="A925" s="374"/>
      <c r="B925" s="374"/>
      <c r="C925" s="374"/>
      <c r="D925" s="374"/>
      <c r="E925" s="374"/>
      <c r="F925" s="374"/>
      <c r="G925" s="358"/>
      <c r="H925" s="358"/>
      <c r="I925" s="358"/>
      <c r="J925" s="358"/>
      <c r="K925" s="358"/>
      <c r="L925" s="358"/>
      <c r="M925" s="358"/>
      <c r="N925" s="358"/>
      <c r="O925" s="358"/>
      <c r="P925" s="358"/>
      <c r="Q925" s="358"/>
      <c r="R925" s="358"/>
      <c r="S925" s="358"/>
      <c r="T925" s="358"/>
      <c r="U925" s="358"/>
      <c r="V925" s="358"/>
      <c r="W925" s="358"/>
      <c r="X925" s="358"/>
      <c r="Y925" s="358"/>
      <c r="Z925" s="358"/>
    </row>
    <row r="926" spans="1:26" ht="15.75" customHeight="1" thickBot="1">
      <c r="A926" s="374"/>
      <c r="B926" s="374"/>
      <c r="C926" s="374"/>
      <c r="D926" s="374"/>
      <c r="E926" s="374"/>
      <c r="F926" s="374"/>
      <c r="G926" s="358"/>
      <c r="H926" s="358"/>
      <c r="I926" s="358"/>
      <c r="J926" s="358"/>
      <c r="K926" s="358"/>
      <c r="L926" s="358"/>
      <c r="M926" s="358"/>
      <c r="N926" s="358"/>
      <c r="O926" s="358"/>
      <c r="P926" s="358"/>
      <c r="Q926" s="358"/>
      <c r="R926" s="358"/>
      <c r="S926" s="358"/>
      <c r="T926" s="358"/>
      <c r="U926" s="358"/>
      <c r="V926" s="358"/>
      <c r="W926" s="358"/>
      <c r="X926" s="358"/>
      <c r="Y926" s="358"/>
      <c r="Z926" s="358"/>
    </row>
    <row r="927" spans="1:26" ht="15.75" customHeight="1" thickBot="1">
      <c r="A927" s="374"/>
      <c r="B927" s="374"/>
      <c r="C927" s="374"/>
      <c r="D927" s="374"/>
      <c r="E927" s="374"/>
      <c r="F927" s="374"/>
      <c r="G927" s="358"/>
      <c r="H927" s="358"/>
      <c r="I927" s="358"/>
      <c r="J927" s="358"/>
      <c r="K927" s="358"/>
      <c r="L927" s="358"/>
      <c r="M927" s="358"/>
      <c r="N927" s="358"/>
      <c r="O927" s="358"/>
      <c r="P927" s="358"/>
      <c r="Q927" s="358"/>
      <c r="R927" s="358"/>
      <c r="S927" s="358"/>
      <c r="T927" s="358"/>
      <c r="U927" s="358"/>
      <c r="V927" s="358"/>
      <c r="W927" s="358"/>
      <c r="X927" s="358"/>
      <c r="Y927" s="358"/>
      <c r="Z927" s="358"/>
    </row>
    <row r="928" spans="1:26" ht="15.75" customHeight="1" thickBot="1">
      <c r="A928" s="374"/>
      <c r="B928" s="374"/>
      <c r="C928" s="374"/>
      <c r="D928" s="374"/>
      <c r="E928" s="374"/>
      <c r="F928" s="374"/>
      <c r="G928" s="358"/>
      <c r="H928" s="358"/>
      <c r="I928" s="358"/>
      <c r="J928" s="358"/>
      <c r="K928" s="358"/>
      <c r="L928" s="358"/>
      <c r="M928" s="358"/>
      <c r="N928" s="358"/>
      <c r="O928" s="358"/>
      <c r="P928" s="358"/>
      <c r="Q928" s="358"/>
      <c r="R928" s="358"/>
      <c r="S928" s="358"/>
      <c r="T928" s="358"/>
      <c r="U928" s="358"/>
      <c r="V928" s="358"/>
      <c r="W928" s="358"/>
      <c r="X928" s="358"/>
      <c r="Y928" s="358"/>
      <c r="Z928" s="358"/>
    </row>
    <row r="929" spans="1:26" ht="15.75" customHeight="1" thickBot="1">
      <c r="A929" s="374"/>
      <c r="B929" s="374"/>
      <c r="C929" s="374"/>
      <c r="D929" s="374"/>
      <c r="E929" s="374"/>
      <c r="F929" s="374"/>
      <c r="G929" s="358"/>
      <c r="H929" s="358"/>
      <c r="I929" s="358"/>
      <c r="J929" s="358"/>
      <c r="K929" s="358"/>
      <c r="L929" s="358"/>
      <c r="M929" s="358"/>
      <c r="N929" s="358"/>
      <c r="O929" s="358"/>
      <c r="P929" s="358"/>
      <c r="Q929" s="358"/>
      <c r="R929" s="358"/>
      <c r="S929" s="358"/>
      <c r="T929" s="358"/>
      <c r="U929" s="358"/>
      <c r="V929" s="358"/>
      <c r="W929" s="358"/>
      <c r="X929" s="358"/>
      <c r="Y929" s="358"/>
      <c r="Z929" s="358"/>
    </row>
    <row r="930" spans="1:26" ht="15.75" customHeight="1" thickBot="1">
      <c r="A930" s="374"/>
      <c r="B930" s="374"/>
      <c r="C930" s="374"/>
      <c r="D930" s="374"/>
      <c r="E930" s="374"/>
      <c r="F930" s="374"/>
      <c r="G930" s="358"/>
      <c r="H930" s="358"/>
      <c r="I930" s="358"/>
      <c r="J930" s="358"/>
      <c r="K930" s="358"/>
      <c r="L930" s="358"/>
      <c r="M930" s="358"/>
      <c r="N930" s="358"/>
      <c r="O930" s="358"/>
      <c r="P930" s="358"/>
      <c r="Q930" s="358"/>
      <c r="R930" s="358"/>
      <c r="S930" s="358"/>
      <c r="T930" s="358"/>
      <c r="U930" s="358"/>
      <c r="V930" s="358"/>
      <c r="W930" s="358"/>
      <c r="X930" s="358"/>
      <c r="Y930" s="358"/>
      <c r="Z930" s="358"/>
    </row>
    <row r="931" spans="1:26" ht="15.75" customHeight="1" thickBot="1">
      <c r="A931" s="374"/>
      <c r="B931" s="374"/>
      <c r="C931" s="374"/>
      <c r="D931" s="374"/>
      <c r="E931" s="374"/>
      <c r="F931" s="374"/>
      <c r="G931" s="358"/>
      <c r="H931" s="358"/>
      <c r="I931" s="358"/>
      <c r="J931" s="358"/>
      <c r="K931" s="358"/>
      <c r="L931" s="358"/>
      <c r="M931" s="358"/>
      <c r="N931" s="358"/>
      <c r="O931" s="358"/>
      <c r="P931" s="358"/>
      <c r="Q931" s="358"/>
      <c r="R931" s="358"/>
      <c r="S931" s="358"/>
      <c r="T931" s="358"/>
      <c r="U931" s="358"/>
      <c r="V931" s="358"/>
      <c r="W931" s="358"/>
      <c r="X931" s="358"/>
      <c r="Y931" s="358"/>
      <c r="Z931" s="358"/>
    </row>
    <row r="932" spans="1:26" ht="15.75" customHeight="1" thickBot="1">
      <c r="A932" s="374"/>
      <c r="B932" s="374"/>
      <c r="C932" s="374"/>
      <c r="D932" s="374"/>
      <c r="E932" s="374"/>
      <c r="F932" s="374"/>
      <c r="G932" s="358"/>
      <c r="H932" s="358"/>
      <c r="I932" s="358"/>
      <c r="J932" s="358"/>
      <c r="K932" s="358"/>
      <c r="L932" s="358"/>
      <c r="M932" s="358"/>
      <c r="N932" s="358"/>
      <c r="O932" s="358"/>
      <c r="P932" s="358"/>
      <c r="Q932" s="358"/>
      <c r="R932" s="358"/>
      <c r="S932" s="358"/>
      <c r="T932" s="358"/>
      <c r="U932" s="358"/>
      <c r="V932" s="358"/>
      <c r="W932" s="358"/>
      <c r="X932" s="358"/>
      <c r="Y932" s="358"/>
      <c r="Z932" s="358"/>
    </row>
    <row r="933" spans="1:26" ht="15.75" customHeight="1" thickBot="1">
      <c r="A933" s="374"/>
      <c r="B933" s="374"/>
      <c r="C933" s="374"/>
      <c r="D933" s="374"/>
      <c r="E933" s="374"/>
      <c r="F933" s="374"/>
      <c r="G933" s="358"/>
      <c r="H933" s="358"/>
      <c r="I933" s="358"/>
      <c r="J933" s="358"/>
      <c r="K933" s="358"/>
      <c r="L933" s="358"/>
      <c r="M933" s="358"/>
      <c r="N933" s="358"/>
      <c r="O933" s="358"/>
      <c r="P933" s="358"/>
      <c r="Q933" s="358"/>
      <c r="R933" s="358"/>
      <c r="S933" s="358"/>
      <c r="T933" s="358"/>
      <c r="U933" s="358"/>
      <c r="V933" s="358"/>
      <c r="W933" s="358"/>
      <c r="X933" s="358"/>
      <c r="Y933" s="358"/>
      <c r="Z933" s="358"/>
    </row>
    <row r="934" spans="1:26" ht="15.75" customHeight="1" thickBot="1">
      <c r="A934" s="374"/>
      <c r="B934" s="374"/>
      <c r="C934" s="374"/>
      <c r="D934" s="374"/>
      <c r="E934" s="374"/>
      <c r="F934" s="374"/>
      <c r="G934" s="358"/>
      <c r="H934" s="358"/>
      <c r="I934" s="358"/>
      <c r="J934" s="358"/>
      <c r="K934" s="358"/>
      <c r="L934" s="358"/>
      <c r="M934" s="358"/>
      <c r="N934" s="358"/>
      <c r="O934" s="358"/>
      <c r="P934" s="358"/>
      <c r="Q934" s="358"/>
      <c r="R934" s="358"/>
      <c r="S934" s="358"/>
      <c r="T934" s="358"/>
      <c r="U934" s="358"/>
      <c r="V934" s="358"/>
      <c r="W934" s="358"/>
      <c r="X934" s="358"/>
      <c r="Y934" s="358"/>
      <c r="Z934" s="358"/>
    </row>
    <row r="935" spans="1:26" ht="15.75" customHeight="1" thickBot="1">
      <c r="A935" s="374"/>
      <c r="B935" s="374"/>
      <c r="C935" s="374"/>
      <c r="D935" s="374"/>
      <c r="E935" s="374"/>
      <c r="F935" s="374"/>
      <c r="G935" s="358"/>
      <c r="H935" s="358"/>
      <c r="I935" s="358"/>
      <c r="J935" s="358"/>
      <c r="K935" s="358"/>
      <c r="L935" s="358"/>
      <c r="M935" s="358"/>
      <c r="N935" s="358"/>
      <c r="O935" s="358"/>
      <c r="P935" s="358"/>
      <c r="Q935" s="358"/>
      <c r="R935" s="358"/>
      <c r="S935" s="358"/>
      <c r="T935" s="358"/>
      <c r="U935" s="358"/>
      <c r="V935" s="358"/>
      <c r="W935" s="358"/>
      <c r="X935" s="358"/>
      <c r="Y935" s="358"/>
      <c r="Z935" s="358"/>
    </row>
    <row r="936" spans="1:26" ht="15.75" customHeight="1" thickBot="1">
      <c r="A936" s="374"/>
      <c r="B936" s="374"/>
      <c r="C936" s="374"/>
      <c r="D936" s="374"/>
      <c r="E936" s="374"/>
      <c r="F936" s="374"/>
      <c r="G936" s="358"/>
      <c r="H936" s="358"/>
      <c r="I936" s="358"/>
      <c r="J936" s="358"/>
      <c r="K936" s="358"/>
      <c r="L936" s="358"/>
      <c r="M936" s="358"/>
      <c r="N936" s="358"/>
      <c r="O936" s="358"/>
      <c r="P936" s="358"/>
      <c r="Q936" s="358"/>
      <c r="R936" s="358"/>
      <c r="S936" s="358"/>
      <c r="T936" s="358"/>
      <c r="U936" s="358"/>
      <c r="V936" s="358"/>
      <c r="W936" s="358"/>
      <c r="X936" s="358"/>
      <c r="Y936" s="358"/>
      <c r="Z936" s="358"/>
    </row>
    <row r="937" spans="1:26" ht="15.75" customHeight="1" thickBot="1">
      <c r="A937" s="374"/>
      <c r="B937" s="374"/>
      <c r="C937" s="374"/>
      <c r="D937" s="374"/>
      <c r="E937" s="374"/>
      <c r="F937" s="374"/>
      <c r="G937" s="358"/>
      <c r="H937" s="358"/>
      <c r="I937" s="358"/>
      <c r="J937" s="358"/>
      <c r="K937" s="358"/>
      <c r="L937" s="358"/>
      <c r="M937" s="358"/>
      <c r="N937" s="358"/>
      <c r="O937" s="358"/>
      <c r="P937" s="358"/>
      <c r="Q937" s="358"/>
      <c r="R937" s="358"/>
      <c r="S937" s="358"/>
      <c r="T937" s="358"/>
      <c r="U937" s="358"/>
      <c r="V937" s="358"/>
      <c r="W937" s="358"/>
      <c r="X937" s="358"/>
      <c r="Y937" s="358"/>
      <c r="Z937" s="358"/>
    </row>
    <row r="938" spans="1:26" ht="15.75" customHeight="1" thickBot="1">
      <c r="A938" s="374"/>
      <c r="B938" s="374"/>
      <c r="C938" s="374"/>
      <c r="D938" s="374"/>
      <c r="E938" s="374"/>
      <c r="F938" s="374"/>
      <c r="G938" s="358"/>
      <c r="H938" s="358"/>
      <c r="I938" s="358"/>
      <c r="J938" s="358"/>
      <c r="K938" s="358"/>
      <c r="L938" s="358"/>
      <c r="M938" s="358"/>
      <c r="N938" s="358"/>
      <c r="O938" s="358"/>
      <c r="P938" s="358"/>
      <c r="Q938" s="358"/>
      <c r="R938" s="358"/>
      <c r="S938" s="358"/>
      <c r="T938" s="358"/>
      <c r="U938" s="358"/>
      <c r="V938" s="358"/>
      <c r="W938" s="358"/>
      <c r="X938" s="358"/>
      <c r="Y938" s="358"/>
      <c r="Z938" s="358"/>
    </row>
    <row r="939" spans="1:26" ht="15.75" customHeight="1" thickBot="1">
      <c r="A939" s="374"/>
      <c r="B939" s="374"/>
      <c r="C939" s="374"/>
      <c r="D939" s="374"/>
      <c r="E939" s="374"/>
      <c r="F939" s="374"/>
      <c r="G939" s="358"/>
      <c r="H939" s="358"/>
      <c r="I939" s="358"/>
      <c r="J939" s="358"/>
      <c r="K939" s="358"/>
      <c r="L939" s="358"/>
      <c r="M939" s="358"/>
      <c r="N939" s="358"/>
      <c r="O939" s="358"/>
      <c r="P939" s="358"/>
      <c r="Q939" s="358"/>
      <c r="R939" s="358"/>
      <c r="S939" s="358"/>
      <c r="T939" s="358"/>
      <c r="U939" s="358"/>
      <c r="V939" s="358"/>
      <c r="W939" s="358"/>
      <c r="X939" s="358"/>
      <c r="Y939" s="358"/>
      <c r="Z939" s="358"/>
    </row>
    <row r="940" spans="1:26" ht="15.75" customHeight="1" thickBot="1">
      <c r="A940" s="374"/>
      <c r="B940" s="374"/>
      <c r="C940" s="374"/>
      <c r="D940" s="374"/>
      <c r="E940" s="374"/>
      <c r="F940" s="374"/>
      <c r="G940" s="358"/>
      <c r="H940" s="358"/>
      <c r="I940" s="358"/>
      <c r="J940" s="358"/>
      <c r="K940" s="358"/>
      <c r="L940" s="358"/>
      <c r="M940" s="358"/>
      <c r="N940" s="358"/>
      <c r="O940" s="358"/>
      <c r="P940" s="358"/>
      <c r="Q940" s="358"/>
      <c r="R940" s="358"/>
      <c r="S940" s="358"/>
      <c r="T940" s="358"/>
      <c r="U940" s="358"/>
      <c r="V940" s="358"/>
      <c r="W940" s="358"/>
      <c r="X940" s="358"/>
      <c r="Y940" s="358"/>
      <c r="Z940" s="358"/>
    </row>
    <row r="941" spans="1:26" ht="15.75" customHeight="1" thickBot="1">
      <c r="A941" s="374"/>
      <c r="B941" s="374"/>
      <c r="C941" s="374"/>
      <c r="D941" s="374"/>
      <c r="E941" s="374"/>
      <c r="F941" s="374"/>
      <c r="G941" s="358"/>
      <c r="H941" s="358"/>
      <c r="I941" s="358"/>
      <c r="J941" s="358"/>
      <c r="K941" s="358"/>
      <c r="L941" s="358"/>
      <c r="M941" s="358"/>
      <c r="N941" s="358"/>
      <c r="O941" s="358"/>
      <c r="P941" s="358"/>
      <c r="Q941" s="358"/>
      <c r="R941" s="358"/>
      <c r="S941" s="358"/>
      <c r="T941" s="358"/>
      <c r="U941" s="358"/>
      <c r="V941" s="358"/>
      <c r="W941" s="358"/>
      <c r="X941" s="358"/>
      <c r="Y941" s="358"/>
      <c r="Z941" s="358"/>
    </row>
    <row r="942" spans="1:26" ht="15.75" customHeight="1" thickBot="1">
      <c r="A942" s="374"/>
      <c r="B942" s="374"/>
      <c r="C942" s="374"/>
      <c r="D942" s="374"/>
      <c r="E942" s="374"/>
      <c r="F942" s="374"/>
      <c r="G942" s="358"/>
      <c r="H942" s="358"/>
      <c r="I942" s="358"/>
      <c r="J942" s="358"/>
      <c r="K942" s="358"/>
      <c r="L942" s="358"/>
      <c r="M942" s="358"/>
      <c r="N942" s="358"/>
      <c r="O942" s="358"/>
      <c r="P942" s="358"/>
      <c r="Q942" s="358"/>
      <c r="R942" s="358"/>
      <c r="S942" s="358"/>
      <c r="T942" s="358"/>
      <c r="U942" s="358"/>
      <c r="V942" s="358"/>
      <c r="W942" s="358"/>
      <c r="X942" s="358"/>
      <c r="Y942" s="358"/>
      <c r="Z942" s="358"/>
    </row>
    <row r="943" spans="1:26" ht="15.75" customHeight="1" thickBot="1">
      <c r="A943" s="374"/>
      <c r="B943" s="374"/>
      <c r="C943" s="374"/>
      <c r="D943" s="374"/>
      <c r="E943" s="374"/>
      <c r="F943" s="374"/>
      <c r="G943" s="358"/>
      <c r="H943" s="358"/>
      <c r="I943" s="358"/>
      <c r="J943" s="358"/>
      <c r="K943" s="358"/>
      <c r="L943" s="358"/>
      <c r="M943" s="358"/>
      <c r="N943" s="358"/>
      <c r="O943" s="358"/>
      <c r="P943" s="358"/>
      <c r="Q943" s="358"/>
      <c r="R943" s="358"/>
      <c r="S943" s="358"/>
      <c r="T943" s="358"/>
      <c r="U943" s="358"/>
      <c r="V943" s="358"/>
      <c r="W943" s="358"/>
      <c r="X943" s="358"/>
      <c r="Y943" s="358"/>
      <c r="Z943" s="358"/>
    </row>
    <row r="944" spans="1:26" ht="15.75" customHeight="1" thickBot="1">
      <c r="A944" s="374"/>
      <c r="B944" s="374"/>
      <c r="C944" s="374"/>
      <c r="D944" s="374"/>
      <c r="E944" s="374"/>
      <c r="F944" s="374"/>
      <c r="G944" s="358"/>
      <c r="H944" s="358"/>
      <c r="I944" s="358"/>
      <c r="J944" s="358"/>
      <c r="K944" s="358"/>
      <c r="L944" s="358"/>
      <c r="M944" s="358"/>
      <c r="N944" s="358"/>
      <c r="O944" s="358"/>
      <c r="P944" s="358"/>
      <c r="Q944" s="358"/>
      <c r="R944" s="358"/>
      <c r="S944" s="358"/>
      <c r="T944" s="358"/>
      <c r="U944" s="358"/>
      <c r="V944" s="358"/>
      <c r="W944" s="358"/>
      <c r="X944" s="358"/>
      <c r="Y944" s="358"/>
      <c r="Z944" s="358"/>
    </row>
    <row r="945" spans="1:26" ht="15.75" customHeight="1" thickBot="1">
      <c r="A945" s="374"/>
      <c r="B945" s="374"/>
      <c r="C945" s="374"/>
      <c r="D945" s="374"/>
      <c r="E945" s="374"/>
      <c r="F945" s="374"/>
      <c r="G945" s="358"/>
      <c r="H945" s="358"/>
      <c r="I945" s="358"/>
      <c r="J945" s="358"/>
      <c r="K945" s="358"/>
      <c r="L945" s="358"/>
      <c r="M945" s="358"/>
      <c r="N945" s="358"/>
      <c r="O945" s="358"/>
      <c r="P945" s="358"/>
      <c r="Q945" s="358"/>
      <c r="R945" s="358"/>
      <c r="S945" s="358"/>
      <c r="T945" s="358"/>
      <c r="U945" s="358"/>
      <c r="V945" s="358"/>
      <c r="W945" s="358"/>
      <c r="X945" s="358"/>
      <c r="Y945" s="358"/>
      <c r="Z945" s="358"/>
    </row>
    <row r="946" spans="1:26" ht="15.75" customHeight="1" thickBot="1">
      <c r="A946" s="374"/>
      <c r="B946" s="374"/>
      <c r="C946" s="374"/>
      <c r="D946" s="374"/>
      <c r="E946" s="374"/>
      <c r="F946" s="374"/>
      <c r="G946" s="358"/>
      <c r="H946" s="358"/>
      <c r="I946" s="358"/>
      <c r="J946" s="358"/>
      <c r="K946" s="358"/>
      <c r="L946" s="358"/>
      <c r="M946" s="358"/>
      <c r="N946" s="358"/>
      <c r="O946" s="358"/>
      <c r="P946" s="358"/>
      <c r="Q946" s="358"/>
      <c r="R946" s="358"/>
      <c r="S946" s="358"/>
      <c r="T946" s="358"/>
      <c r="U946" s="358"/>
      <c r="V946" s="358"/>
      <c r="W946" s="358"/>
      <c r="X946" s="358"/>
      <c r="Y946" s="358"/>
      <c r="Z946" s="358"/>
    </row>
    <row r="947" spans="1:26" ht="15.75" customHeight="1" thickBot="1">
      <c r="A947" s="374"/>
      <c r="B947" s="374"/>
      <c r="C947" s="374"/>
      <c r="D947" s="374"/>
      <c r="E947" s="374"/>
      <c r="F947" s="374"/>
      <c r="G947" s="358"/>
      <c r="H947" s="358"/>
      <c r="I947" s="358"/>
      <c r="J947" s="358"/>
      <c r="K947" s="358"/>
      <c r="L947" s="358"/>
      <c r="M947" s="358"/>
      <c r="N947" s="358"/>
      <c r="O947" s="358"/>
      <c r="P947" s="358"/>
      <c r="Q947" s="358"/>
      <c r="R947" s="358"/>
      <c r="S947" s="358"/>
      <c r="T947" s="358"/>
      <c r="U947" s="358"/>
      <c r="V947" s="358"/>
      <c r="W947" s="358"/>
      <c r="X947" s="358"/>
      <c r="Y947" s="358"/>
      <c r="Z947" s="358"/>
    </row>
    <row r="948" spans="1:26" ht="15.75" customHeight="1" thickBot="1">
      <c r="A948" s="374"/>
      <c r="B948" s="374"/>
      <c r="C948" s="374"/>
      <c r="D948" s="374"/>
      <c r="E948" s="374"/>
      <c r="F948" s="374"/>
      <c r="G948" s="358"/>
      <c r="H948" s="358"/>
      <c r="I948" s="358"/>
      <c r="J948" s="358"/>
      <c r="K948" s="358"/>
      <c r="L948" s="358"/>
      <c r="M948" s="358"/>
      <c r="N948" s="358"/>
      <c r="O948" s="358"/>
      <c r="P948" s="358"/>
      <c r="Q948" s="358"/>
      <c r="R948" s="358"/>
      <c r="S948" s="358"/>
      <c r="T948" s="358"/>
      <c r="U948" s="358"/>
      <c r="V948" s="358"/>
      <c r="W948" s="358"/>
      <c r="X948" s="358"/>
      <c r="Y948" s="358"/>
      <c r="Z948" s="358"/>
    </row>
    <row r="949" spans="1:26" ht="15.75" customHeight="1" thickBot="1">
      <c r="A949" s="374"/>
      <c r="B949" s="374"/>
      <c r="C949" s="374"/>
      <c r="D949" s="374"/>
      <c r="E949" s="374"/>
      <c r="F949" s="374"/>
      <c r="G949" s="358"/>
      <c r="H949" s="358"/>
      <c r="I949" s="358"/>
      <c r="J949" s="358"/>
      <c r="K949" s="358"/>
      <c r="L949" s="358"/>
      <c r="M949" s="358"/>
      <c r="N949" s="358"/>
      <c r="O949" s="358"/>
      <c r="P949" s="358"/>
      <c r="Q949" s="358"/>
      <c r="R949" s="358"/>
      <c r="S949" s="358"/>
      <c r="T949" s="358"/>
      <c r="U949" s="358"/>
      <c r="V949" s="358"/>
      <c r="W949" s="358"/>
      <c r="X949" s="358"/>
      <c r="Y949" s="358"/>
      <c r="Z949" s="358"/>
    </row>
    <row r="950" spans="1:26" ht="15.75" customHeight="1" thickBot="1">
      <c r="A950" s="374"/>
      <c r="B950" s="374"/>
      <c r="C950" s="374"/>
      <c r="D950" s="374"/>
      <c r="E950" s="374"/>
      <c r="F950" s="374"/>
      <c r="G950" s="358"/>
      <c r="H950" s="358"/>
      <c r="I950" s="358"/>
      <c r="J950" s="358"/>
      <c r="K950" s="358"/>
      <c r="L950" s="358"/>
      <c r="M950" s="358"/>
      <c r="N950" s="358"/>
      <c r="O950" s="358"/>
      <c r="P950" s="358"/>
      <c r="Q950" s="358"/>
      <c r="R950" s="358"/>
      <c r="S950" s="358"/>
      <c r="T950" s="358"/>
      <c r="U950" s="358"/>
      <c r="V950" s="358"/>
      <c r="W950" s="358"/>
      <c r="X950" s="358"/>
      <c r="Y950" s="358"/>
      <c r="Z950" s="358"/>
    </row>
    <row r="951" spans="1:26" ht="15.75" customHeight="1" thickBot="1">
      <c r="A951" s="374"/>
      <c r="B951" s="374"/>
      <c r="C951" s="374"/>
      <c r="D951" s="374"/>
      <c r="E951" s="374"/>
      <c r="F951" s="374"/>
      <c r="G951" s="358"/>
      <c r="H951" s="358"/>
      <c r="I951" s="358"/>
      <c r="J951" s="358"/>
      <c r="K951" s="358"/>
      <c r="L951" s="358"/>
      <c r="M951" s="358"/>
      <c r="N951" s="358"/>
      <c r="O951" s="358"/>
      <c r="P951" s="358"/>
      <c r="Q951" s="358"/>
      <c r="R951" s="358"/>
      <c r="S951" s="358"/>
      <c r="T951" s="358"/>
      <c r="U951" s="358"/>
      <c r="V951" s="358"/>
      <c r="W951" s="358"/>
      <c r="X951" s="358"/>
      <c r="Y951" s="358"/>
      <c r="Z951" s="358"/>
    </row>
    <row r="952" spans="1:26" ht="15.75" customHeight="1" thickBot="1">
      <c r="A952" s="374"/>
      <c r="B952" s="374"/>
      <c r="C952" s="374"/>
      <c r="D952" s="374"/>
      <c r="E952" s="374"/>
      <c r="F952" s="374"/>
      <c r="G952" s="358"/>
      <c r="H952" s="358"/>
      <c r="I952" s="358"/>
      <c r="J952" s="358"/>
      <c r="K952" s="358"/>
      <c r="L952" s="358"/>
      <c r="M952" s="358"/>
      <c r="N952" s="358"/>
      <c r="O952" s="358"/>
      <c r="P952" s="358"/>
      <c r="Q952" s="358"/>
      <c r="R952" s="358"/>
      <c r="S952" s="358"/>
      <c r="T952" s="358"/>
      <c r="U952" s="358"/>
      <c r="V952" s="358"/>
      <c r="W952" s="358"/>
      <c r="X952" s="358"/>
      <c r="Y952" s="358"/>
      <c r="Z952" s="358"/>
    </row>
    <row r="953" spans="1:26" ht="15.75" customHeight="1" thickBot="1">
      <c r="A953" s="374"/>
      <c r="B953" s="374"/>
      <c r="C953" s="374"/>
      <c r="D953" s="374"/>
      <c r="E953" s="374"/>
      <c r="F953" s="374"/>
      <c r="G953" s="358"/>
      <c r="H953" s="358"/>
      <c r="I953" s="358"/>
      <c r="J953" s="358"/>
      <c r="K953" s="358"/>
      <c r="L953" s="358"/>
      <c r="M953" s="358"/>
      <c r="N953" s="358"/>
      <c r="O953" s="358"/>
      <c r="P953" s="358"/>
      <c r="Q953" s="358"/>
      <c r="R953" s="358"/>
      <c r="S953" s="358"/>
      <c r="T953" s="358"/>
      <c r="U953" s="358"/>
      <c r="V953" s="358"/>
      <c r="W953" s="358"/>
      <c r="X953" s="358"/>
      <c r="Y953" s="358"/>
      <c r="Z953" s="358"/>
    </row>
    <row r="954" spans="1:26" ht="15.75" customHeight="1" thickBot="1">
      <c r="A954" s="374"/>
      <c r="B954" s="374"/>
      <c r="C954" s="374"/>
      <c r="D954" s="374"/>
      <c r="E954" s="374"/>
      <c r="F954" s="374"/>
      <c r="G954" s="358"/>
      <c r="H954" s="358"/>
      <c r="I954" s="358"/>
      <c r="J954" s="358"/>
      <c r="K954" s="358"/>
      <c r="L954" s="358"/>
      <c r="M954" s="358"/>
      <c r="N954" s="358"/>
      <c r="O954" s="358"/>
      <c r="P954" s="358"/>
      <c r="Q954" s="358"/>
      <c r="R954" s="358"/>
      <c r="S954" s="358"/>
      <c r="T954" s="358"/>
      <c r="U954" s="358"/>
      <c r="V954" s="358"/>
      <c r="W954" s="358"/>
      <c r="X954" s="358"/>
      <c r="Y954" s="358"/>
      <c r="Z954" s="358"/>
    </row>
    <row r="955" spans="1:26" ht="15.75" customHeight="1" thickBot="1">
      <c r="A955" s="374"/>
      <c r="B955" s="374"/>
      <c r="C955" s="374"/>
      <c r="D955" s="374"/>
      <c r="E955" s="374"/>
      <c r="F955" s="374"/>
      <c r="G955" s="358"/>
      <c r="H955" s="358"/>
      <c r="I955" s="358"/>
      <c r="J955" s="358"/>
      <c r="K955" s="358"/>
      <c r="L955" s="358"/>
      <c r="M955" s="358"/>
      <c r="N955" s="358"/>
      <c r="O955" s="358"/>
      <c r="P955" s="358"/>
      <c r="Q955" s="358"/>
      <c r="R955" s="358"/>
      <c r="S955" s="358"/>
      <c r="T955" s="358"/>
      <c r="U955" s="358"/>
      <c r="V955" s="358"/>
      <c r="W955" s="358"/>
      <c r="X955" s="358"/>
      <c r="Y955" s="358"/>
      <c r="Z955" s="358"/>
    </row>
    <row r="956" spans="1:26" ht="15.75" customHeight="1" thickBot="1">
      <c r="A956" s="374"/>
      <c r="B956" s="374"/>
      <c r="C956" s="374"/>
      <c r="D956" s="374"/>
      <c r="E956" s="374"/>
      <c r="F956" s="374"/>
      <c r="G956" s="358"/>
      <c r="H956" s="358"/>
      <c r="I956" s="358"/>
      <c r="J956" s="358"/>
      <c r="K956" s="358"/>
      <c r="L956" s="358"/>
      <c r="M956" s="358"/>
      <c r="N956" s="358"/>
      <c r="O956" s="358"/>
      <c r="P956" s="358"/>
      <c r="Q956" s="358"/>
      <c r="R956" s="358"/>
      <c r="S956" s="358"/>
      <c r="T956" s="358"/>
      <c r="U956" s="358"/>
      <c r="V956" s="358"/>
      <c r="W956" s="358"/>
      <c r="X956" s="358"/>
      <c r="Y956" s="358"/>
      <c r="Z956" s="358"/>
    </row>
    <row r="957" spans="1:26" ht="15.75" customHeight="1" thickBot="1">
      <c r="A957" s="374"/>
      <c r="B957" s="374"/>
      <c r="C957" s="374"/>
      <c r="D957" s="374"/>
      <c r="E957" s="374"/>
      <c r="F957" s="374"/>
      <c r="G957" s="358"/>
      <c r="H957" s="358"/>
      <c r="I957" s="358"/>
      <c r="J957" s="358"/>
      <c r="K957" s="358"/>
      <c r="L957" s="358"/>
      <c r="M957" s="358"/>
      <c r="N957" s="358"/>
      <c r="O957" s="358"/>
      <c r="P957" s="358"/>
      <c r="Q957" s="358"/>
      <c r="R957" s="358"/>
      <c r="S957" s="358"/>
      <c r="T957" s="358"/>
      <c r="U957" s="358"/>
      <c r="V957" s="358"/>
      <c r="W957" s="358"/>
      <c r="X957" s="358"/>
      <c r="Y957" s="358"/>
      <c r="Z957" s="358"/>
    </row>
    <row r="958" spans="1:26" ht="15.75" customHeight="1" thickBot="1">
      <c r="A958" s="374"/>
      <c r="B958" s="374"/>
      <c r="C958" s="374"/>
      <c r="D958" s="374"/>
      <c r="E958" s="374"/>
      <c r="F958" s="374"/>
      <c r="G958" s="358"/>
      <c r="H958" s="358"/>
      <c r="I958" s="358"/>
      <c r="J958" s="358"/>
      <c r="K958" s="358"/>
      <c r="L958" s="358"/>
      <c r="M958" s="358"/>
      <c r="N958" s="358"/>
      <c r="O958" s="358"/>
      <c r="P958" s="358"/>
      <c r="Q958" s="358"/>
      <c r="R958" s="358"/>
      <c r="S958" s="358"/>
      <c r="T958" s="358"/>
      <c r="U958" s="358"/>
      <c r="V958" s="358"/>
      <c r="W958" s="358"/>
      <c r="X958" s="358"/>
      <c r="Y958" s="358"/>
      <c r="Z958" s="358"/>
    </row>
    <row r="959" spans="1:26" ht="15.75" customHeight="1" thickBot="1">
      <c r="A959" s="374"/>
      <c r="B959" s="374"/>
      <c r="C959" s="374"/>
      <c r="D959" s="374"/>
      <c r="E959" s="374"/>
      <c r="F959" s="374"/>
      <c r="G959" s="358"/>
      <c r="H959" s="358"/>
      <c r="I959" s="358"/>
      <c r="J959" s="358"/>
      <c r="K959" s="358"/>
      <c r="L959" s="358"/>
      <c r="M959" s="358"/>
      <c r="N959" s="358"/>
      <c r="O959" s="358"/>
      <c r="P959" s="358"/>
      <c r="Q959" s="358"/>
      <c r="R959" s="358"/>
      <c r="S959" s="358"/>
      <c r="T959" s="358"/>
      <c r="U959" s="358"/>
      <c r="V959" s="358"/>
      <c r="W959" s="358"/>
      <c r="X959" s="358"/>
      <c r="Y959" s="358"/>
      <c r="Z959" s="358"/>
    </row>
    <row r="960" spans="1:26" ht="15.75" customHeight="1" thickBot="1">
      <c r="A960" s="374"/>
      <c r="B960" s="374"/>
      <c r="C960" s="374"/>
      <c r="D960" s="374"/>
      <c r="E960" s="374"/>
      <c r="F960" s="374"/>
      <c r="G960" s="358"/>
      <c r="H960" s="358"/>
      <c r="I960" s="358"/>
      <c r="J960" s="358"/>
      <c r="K960" s="358"/>
      <c r="L960" s="358"/>
      <c r="M960" s="358"/>
      <c r="N960" s="358"/>
      <c r="O960" s="358"/>
      <c r="P960" s="358"/>
      <c r="Q960" s="358"/>
      <c r="R960" s="358"/>
      <c r="S960" s="358"/>
      <c r="T960" s="358"/>
      <c r="U960" s="358"/>
      <c r="V960" s="358"/>
      <c r="W960" s="358"/>
      <c r="X960" s="358"/>
      <c r="Y960" s="358"/>
      <c r="Z960" s="358"/>
    </row>
    <row r="961" spans="1:26" ht="15.75" customHeight="1" thickBot="1">
      <c r="A961" s="374"/>
      <c r="B961" s="374"/>
      <c r="C961" s="374"/>
      <c r="D961" s="374"/>
      <c r="E961" s="374"/>
      <c r="F961" s="374"/>
      <c r="G961" s="358"/>
      <c r="H961" s="358"/>
      <c r="I961" s="358"/>
      <c r="J961" s="358"/>
      <c r="K961" s="358"/>
      <c r="L961" s="358"/>
      <c r="M961" s="358"/>
      <c r="N961" s="358"/>
      <c r="O961" s="358"/>
      <c r="P961" s="358"/>
      <c r="Q961" s="358"/>
      <c r="R961" s="358"/>
      <c r="S961" s="358"/>
      <c r="T961" s="358"/>
      <c r="U961" s="358"/>
      <c r="V961" s="358"/>
      <c r="W961" s="358"/>
      <c r="X961" s="358"/>
      <c r="Y961" s="358"/>
      <c r="Z961" s="358"/>
    </row>
    <row r="962" spans="1:26" ht="15.75" customHeight="1" thickBot="1">
      <c r="A962" s="374"/>
      <c r="B962" s="374"/>
      <c r="C962" s="374"/>
      <c r="D962" s="374"/>
      <c r="E962" s="374"/>
      <c r="F962" s="374"/>
      <c r="G962" s="358"/>
      <c r="H962" s="358"/>
      <c r="I962" s="358"/>
      <c r="J962" s="358"/>
      <c r="K962" s="358"/>
      <c r="L962" s="358"/>
      <c r="M962" s="358"/>
      <c r="N962" s="358"/>
      <c r="O962" s="358"/>
      <c r="P962" s="358"/>
      <c r="Q962" s="358"/>
      <c r="R962" s="358"/>
      <c r="S962" s="358"/>
      <c r="T962" s="358"/>
      <c r="U962" s="358"/>
      <c r="V962" s="358"/>
      <c r="W962" s="358"/>
      <c r="X962" s="358"/>
      <c r="Y962" s="358"/>
      <c r="Z962" s="358"/>
    </row>
    <row r="963" spans="1:26" ht="15.75" customHeight="1" thickBot="1">
      <c r="A963" s="374"/>
      <c r="B963" s="374"/>
      <c r="C963" s="374"/>
      <c r="D963" s="374"/>
      <c r="E963" s="374"/>
      <c r="F963" s="374"/>
      <c r="G963" s="358"/>
      <c r="H963" s="358"/>
      <c r="I963" s="358"/>
      <c r="J963" s="358"/>
      <c r="K963" s="358"/>
      <c r="L963" s="358"/>
      <c r="M963" s="358"/>
      <c r="N963" s="358"/>
      <c r="O963" s="358"/>
      <c r="P963" s="358"/>
      <c r="Q963" s="358"/>
      <c r="R963" s="358"/>
      <c r="S963" s="358"/>
      <c r="T963" s="358"/>
      <c r="U963" s="358"/>
      <c r="V963" s="358"/>
      <c r="W963" s="358"/>
      <c r="X963" s="358"/>
      <c r="Y963" s="358"/>
      <c r="Z963" s="358"/>
    </row>
    <row r="964" spans="1:26" ht="15.75" customHeight="1" thickBot="1">
      <c r="A964" s="374"/>
      <c r="B964" s="374"/>
      <c r="C964" s="374"/>
      <c r="D964" s="374"/>
      <c r="E964" s="374"/>
      <c r="F964" s="374"/>
      <c r="G964" s="358"/>
      <c r="H964" s="358"/>
      <c r="I964" s="358"/>
      <c r="J964" s="358"/>
      <c r="K964" s="358"/>
      <c r="L964" s="358"/>
      <c r="M964" s="358"/>
      <c r="N964" s="358"/>
      <c r="O964" s="358"/>
      <c r="P964" s="358"/>
      <c r="Q964" s="358"/>
      <c r="R964" s="358"/>
      <c r="S964" s="358"/>
      <c r="T964" s="358"/>
      <c r="U964" s="358"/>
      <c r="V964" s="358"/>
      <c r="W964" s="358"/>
      <c r="X964" s="358"/>
      <c r="Y964" s="358"/>
      <c r="Z964" s="358"/>
    </row>
    <row r="965" spans="1:26" ht="15.75" customHeight="1" thickBot="1">
      <c r="A965" s="374"/>
      <c r="B965" s="374"/>
      <c r="C965" s="374"/>
      <c r="D965" s="374"/>
      <c r="E965" s="374"/>
      <c r="F965" s="374"/>
      <c r="G965" s="358"/>
      <c r="H965" s="358"/>
      <c r="I965" s="358"/>
      <c r="J965" s="358"/>
      <c r="K965" s="358"/>
      <c r="L965" s="358"/>
      <c r="M965" s="358"/>
      <c r="N965" s="358"/>
      <c r="O965" s="358"/>
      <c r="P965" s="358"/>
      <c r="Q965" s="358"/>
      <c r="R965" s="358"/>
      <c r="S965" s="358"/>
      <c r="T965" s="358"/>
      <c r="U965" s="358"/>
      <c r="V965" s="358"/>
      <c r="W965" s="358"/>
      <c r="X965" s="358"/>
      <c r="Y965" s="358"/>
      <c r="Z965" s="358"/>
    </row>
    <row r="966" spans="1:26" ht="15.75" customHeight="1" thickBot="1">
      <c r="A966" s="374"/>
      <c r="B966" s="374"/>
      <c r="C966" s="374"/>
      <c r="D966" s="374"/>
      <c r="E966" s="374"/>
      <c r="F966" s="374"/>
      <c r="G966" s="358"/>
      <c r="H966" s="358"/>
      <c r="I966" s="358"/>
      <c r="J966" s="358"/>
      <c r="K966" s="358"/>
      <c r="L966" s="358"/>
      <c r="M966" s="358"/>
      <c r="N966" s="358"/>
      <c r="O966" s="358"/>
      <c r="P966" s="358"/>
      <c r="Q966" s="358"/>
      <c r="R966" s="358"/>
      <c r="S966" s="358"/>
      <c r="T966" s="358"/>
      <c r="U966" s="358"/>
      <c r="V966" s="358"/>
      <c r="W966" s="358"/>
      <c r="X966" s="358"/>
      <c r="Y966" s="358"/>
      <c r="Z966" s="358"/>
    </row>
    <row r="967" spans="1:26" ht="15.75" customHeight="1" thickBot="1">
      <c r="A967" s="374"/>
      <c r="B967" s="374"/>
      <c r="C967" s="374"/>
      <c r="D967" s="374"/>
      <c r="E967" s="374"/>
      <c r="F967" s="374"/>
      <c r="G967" s="358"/>
      <c r="H967" s="358"/>
      <c r="I967" s="358"/>
      <c r="J967" s="358"/>
      <c r="K967" s="358"/>
      <c r="L967" s="358"/>
      <c r="M967" s="358"/>
      <c r="N967" s="358"/>
      <c r="O967" s="358"/>
      <c r="P967" s="358"/>
      <c r="Q967" s="358"/>
      <c r="R967" s="358"/>
      <c r="S967" s="358"/>
      <c r="T967" s="358"/>
      <c r="U967" s="358"/>
      <c r="V967" s="358"/>
      <c r="W967" s="358"/>
      <c r="X967" s="358"/>
      <c r="Y967" s="358"/>
      <c r="Z967" s="358"/>
    </row>
    <row r="968" spans="1:26" ht="15.75" customHeight="1" thickBot="1">
      <c r="A968" s="374"/>
      <c r="B968" s="374"/>
      <c r="C968" s="374"/>
      <c r="D968" s="374"/>
      <c r="E968" s="374"/>
      <c r="F968" s="374"/>
      <c r="G968" s="358"/>
      <c r="H968" s="358"/>
      <c r="I968" s="358"/>
      <c r="J968" s="358"/>
      <c r="K968" s="358"/>
      <c r="L968" s="358"/>
      <c r="M968" s="358"/>
      <c r="N968" s="358"/>
      <c r="O968" s="358"/>
      <c r="P968" s="358"/>
      <c r="Q968" s="358"/>
      <c r="R968" s="358"/>
      <c r="S968" s="358"/>
      <c r="T968" s="358"/>
      <c r="U968" s="358"/>
      <c r="V968" s="358"/>
      <c r="W968" s="358"/>
      <c r="X968" s="358"/>
      <c r="Y968" s="358"/>
      <c r="Z968" s="358"/>
    </row>
    <row r="969" spans="1:26" ht="15.75" customHeight="1" thickBot="1">
      <c r="A969" s="374"/>
      <c r="B969" s="374"/>
      <c r="C969" s="374"/>
      <c r="D969" s="374"/>
      <c r="E969" s="374"/>
      <c r="F969" s="374"/>
      <c r="G969" s="358"/>
      <c r="H969" s="358"/>
      <c r="I969" s="358"/>
      <c r="J969" s="358"/>
      <c r="K969" s="358"/>
      <c r="L969" s="358"/>
      <c r="M969" s="358"/>
      <c r="N969" s="358"/>
      <c r="O969" s="358"/>
      <c r="P969" s="358"/>
      <c r="Q969" s="358"/>
      <c r="R969" s="358"/>
      <c r="S969" s="358"/>
      <c r="T969" s="358"/>
      <c r="U969" s="358"/>
      <c r="V969" s="358"/>
      <c r="W969" s="358"/>
      <c r="X969" s="358"/>
      <c r="Y969" s="358"/>
      <c r="Z969" s="358"/>
    </row>
    <row r="970" spans="1:26" ht="15.75" customHeight="1" thickBot="1">
      <c r="A970" s="374"/>
      <c r="B970" s="374"/>
      <c r="C970" s="374"/>
      <c r="D970" s="374"/>
      <c r="E970" s="374"/>
      <c r="F970" s="374"/>
      <c r="G970" s="358"/>
      <c r="H970" s="358"/>
      <c r="I970" s="358"/>
      <c r="J970" s="358"/>
      <c r="K970" s="358"/>
      <c r="L970" s="358"/>
      <c r="M970" s="358"/>
      <c r="N970" s="358"/>
      <c r="O970" s="358"/>
      <c r="P970" s="358"/>
      <c r="Q970" s="358"/>
      <c r="R970" s="358"/>
      <c r="S970" s="358"/>
      <c r="T970" s="358"/>
      <c r="U970" s="358"/>
      <c r="V970" s="358"/>
      <c r="W970" s="358"/>
      <c r="X970" s="358"/>
      <c r="Y970" s="358"/>
      <c r="Z970" s="358"/>
    </row>
    <row r="971" spans="1:26" ht="15.75" customHeight="1" thickBot="1">
      <c r="A971" s="374"/>
      <c r="B971" s="374"/>
      <c r="C971" s="374"/>
      <c r="D971" s="374"/>
      <c r="E971" s="374"/>
      <c r="F971" s="374"/>
      <c r="G971" s="358"/>
      <c r="H971" s="358"/>
      <c r="I971" s="358"/>
      <c r="J971" s="358"/>
      <c r="K971" s="358"/>
      <c r="L971" s="358"/>
      <c r="M971" s="358"/>
      <c r="N971" s="358"/>
      <c r="O971" s="358"/>
      <c r="P971" s="358"/>
      <c r="Q971" s="358"/>
      <c r="R971" s="358"/>
      <c r="S971" s="358"/>
      <c r="T971" s="358"/>
      <c r="U971" s="358"/>
      <c r="V971" s="358"/>
      <c r="W971" s="358"/>
      <c r="X971" s="358"/>
      <c r="Y971" s="358"/>
      <c r="Z971" s="358"/>
    </row>
    <row r="972" spans="1:26" ht="15.75" customHeight="1" thickBot="1">
      <c r="A972" s="374"/>
      <c r="B972" s="374"/>
      <c r="C972" s="374"/>
      <c r="D972" s="374"/>
      <c r="E972" s="374"/>
      <c r="F972" s="374"/>
      <c r="G972" s="358"/>
      <c r="H972" s="358"/>
      <c r="I972" s="358"/>
      <c r="J972" s="358"/>
      <c r="K972" s="358"/>
      <c r="L972" s="358"/>
      <c r="M972" s="358"/>
      <c r="N972" s="358"/>
      <c r="O972" s="358"/>
      <c r="P972" s="358"/>
      <c r="Q972" s="358"/>
      <c r="R972" s="358"/>
      <c r="S972" s="358"/>
      <c r="T972" s="358"/>
      <c r="U972" s="358"/>
      <c r="V972" s="358"/>
      <c r="W972" s="358"/>
      <c r="X972" s="358"/>
      <c r="Y972" s="358"/>
      <c r="Z972" s="358"/>
    </row>
    <row r="973" spans="1:26" ht="15.75" customHeight="1" thickBot="1">
      <c r="A973" s="374"/>
      <c r="B973" s="374"/>
      <c r="C973" s="374"/>
      <c r="D973" s="374"/>
      <c r="E973" s="374"/>
      <c r="F973" s="374"/>
      <c r="G973" s="358"/>
      <c r="H973" s="358"/>
      <c r="I973" s="358"/>
      <c r="J973" s="358"/>
      <c r="K973" s="358"/>
      <c r="L973" s="358"/>
      <c r="M973" s="358"/>
      <c r="N973" s="358"/>
      <c r="O973" s="358"/>
      <c r="P973" s="358"/>
      <c r="Q973" s="358"/>
      <c r="R973" s="358"/>
      <c r="S973" s="358"/>
      <c r="T973" s="358"/>
      <c r="U973" s="358"/>
      <c r="V973" s="358"/>
      <c r="W973" s="358"/>
      <c r="X973" s="358"/>
      <c r="Y973" s="358"/>
      <c r="Z973" s="358"/>
    </row>
    <row r="974" spans="1:26" ht="15.75" customHeight="1" thickBot="1">
      <c r="A974" s="374"/>
      <c r="B974" s="374"/>
      <c r="C974" s="374"/>
      <c r="D974" s="374"/>
      <c r="E974" s="374"/>
      <c r="F974" s="374"/>
      <c r="G974" s="358"/>
      <c r="H974" s="358"/>
      <c r="I974" s="358"/>
      <c r="J974" s="358"/>
      <c r="K974" s="358"/>
      <c r="L974" s="358"/>
      <c r="M974" s="358"/>
      <c r="N974" s="358"/>
      <c r="O974" s="358"/>
      <c r="P974" s="358"/>
      <c r="Q974" s="358"/>
      <c r="R974" s="358"/>
      <c r="S974" s="358"/>
      <c r="T974" s="358"/>
      <c r="U974" s="358"/>
      <c r="V974" s="358"/>
      <c r="W974" s="358"/>
      <c r="X974" s="358"/>
      <c r="Y974" s="358"/>
      <c r="Z974" s="358"/>
    </row>
    <row r="975" spans="1:26" ht="15.75" customHeight="1" thickBot="1">
      <c r="A975" s="374"/>
      <c r="B975" s="374"/>
      <c r="C975" s="374"/>
      <c r="D975" s="374"/>
      <c r="E975" s="374"/>
      <c r="F975" s="374"/>
      <c r="G975" s="358"/>
      <c r="H975" s="358"/>
      <c r="I975" s="358"/>
      <c r="J975" s="358"/>
      <c r="K975" s="358"/>
      <c r="L975" s="358"/>
      <c r="M975" s="358"/>
      <c r="N975" s="358"/>
      <c r="O975" s="358"/>
      <c r="P975" s="358"/>
      <c r="Q975" s="358"/>
      <c r="R975" s="358"/>
      <c r="S975" s="358"/>
      <c r="T975" s="358"/>
      <c r="U975" s="358"/>
      <c r="V975" s="358"/>
      <c r="W975" s="358"/>
      <c r="X975" s="358"/>
      <c r="Y975" s="358"/>
      <c r="Z975" s="358"/>
    </row>
    <row r="976" spans="1:26" ht="15.75" customHeight="1" thickBot="1">
      <c r="A976" s="374"/>
      <c r="B976" s="374"/>
      <c r="C976" s="374"/>
      <c r="D976" s="374"/>
      <c r="E976" s="374"/>
      <c r="F976" s="374"/>
      <c r="G976" s="358"/>
      <c r="H976" s="358"/>
      <c r="I976" s="358"/>
      <c r="J976" s="358"/>
      <c r="K976" s="358"/>
      <c r="L976" s="358"/>
      <c r="M976" s="358"/>
      <c r="N976" s="358"/>
      <c r="O976" s="358"/>
      <c r="P976" s="358"/>
      <c r="Q976" s="358"/>
      <c r="R976" s="358"/>
      <c r="S976" s="358"/>
      <c r="T976" s="358"/>
      <c r="U976" s="358"/>
      <c r="V976" s="358"/>
      <c r="W976" s="358"/>
      <c r="X976" s="358"/>
      <c r="Y976" s="358"/>
      <c r="Z976" s="358"/>
    </row>
    <row r="977" spans="1:26" ht="15.75" customHeight="1" thickBot="1">
      <c r="A977" s="374"/>
      <c r="B977" s="374"/>
      <c r="C977" s="374"/>
      <c r="D977" s="374"/>
      <c r="E977" s="374"/>
      <c r="F977" s="374"/>
      <c r="G977" s="358"/>
      <c r="H977" s="358"/>
      <c r="I977" s="358"/>
      <c r="J977" s="358"/>
      <c r="K977" s="358"/>
      <c r="L977" s="358"/>
      <c r="M977" s="358"/>
      <c r="N977" s="358"/>
      <c r="O977" s="358"/>
      <c r="P977" s="358"/>
      <c r="Q977" s="358"/>
      <c r="R977" s="358"/>
      <c r="S977" s="358"/>
      <c r="T977" s="358"/>
      <c r="U977" s="358"/>
      <c r="V977" s="358"/>
      <c r="W977" s="358"/>
      <c r="X977" s="358"/>
      <c r="Y977" s="358"/>
      <c r="Z977" s="358"/>
    </row>
    <row r="978" spans="1:26" ht="15.75" customHeight="1" thickBot="1">
      <c r="A978" s="374"/>
      <c r="B978" s="374"/>
      <c r="C978" s="374"/>
      <c r="D978" s="374"/>
      <c r="E978" s="374"/>
      <c r="F978" s="374"/>
      <c r="G978" s="358"/>
      <c r="H978" s="358"/>
      <c r="I978" s="358"/>
      <c r="J978" s="358"/>
      <c r="K978" s="358"/>
      <c r="L978" s="358"/>
      <c r="M978" s="358"/>
      <c r="N978" s="358"/>
      <c r="O978" s="358"/>
      <c r="P978" s="358"/>
      <c r="Q978" s="358"/>
      <c r="R978" s="358"/>
      <c r="S978" s="358"/>
      <c r="T978" s="358"/>
      <c r="U978" s="358"/>
      <c r="V978" s="358"/>
      <c r="W978" s="358"/>
      <c r="X978" s="358"/>
      <c r="Y978" s="358"/>
      <c r="Z978" s="358"/>
    </row>
    <row r="979" spans="1:26" ht="15.75" customHeight="1" thickBot="1">
      <c r="A979" s="374"/>
      <c r="B979" s="374"/>
      <c r="C979" s="374"/>
      <c r="D979" s="374"/>
      <c r="E979" s="374"/>
      <c r="F979" s="374"/>
      <c r="G979" s="358"/>
      <c r="H979" s="358"/>
      <c r="I979" s="358"/>
      <c r="J979" s="358"/>
      <c r="K979" s="358"/>
      <c r="L979" s="358"/>
      <c r="M979" s="358"/>
      <c r="N979" s="358"/>
      <c r="O979" s="358"/>
      <c r="P979" s="358"/>
      <c r="Q979" s="358"/>
      <c r="R979" s="358"/>
      <c r="S979" s="358"/>
      <c r="T979" s="358"/>
      <c r="U979" s="358"/>
      <c r="V979" s="358"/>
      <c r="W979" s="358"/>
      <c r="X979" s="358"/>
      <c r="Y979" s="358"/>
      <c r="Z979" s="358"/>
    </row>
    <row r="980" spans="1:26" ht="15.75" customHeight="1" thickBot="1">
      <c r="A980" s="358"/>
      <c r="B980" s="358"/>
      <c r="C980" s="358"/>
      <c r="D980" s="358"/>
      <c r="E980" s="358"/>
      <c r="F980" s="358"/>
      <c r="G980" s="358"/>
      <c r="H980" s="358"/>
      <c r="I980" s="358"/>
      <c r="J980" s="358"/>
      <c r="K980" s="358"/>
      <c r="L980" s="358"/>
      <c r="M980" s="358"/>
      <c r="N980" s="358"/>
      <c r="O980" s="358"/>
      <c r="P980" s="358"/>
      <c r="Q980" s="358"/>
      <c r="R980" s="358"/>
      <c r="S980" s="358"/>
      <c r="T980" s="358"/>
      <c r="U980" s="358"/>
      <c r="V980" s="358"/>
      <c r="W980" s="358"/>
      <c r="X980" s="358"/>
      <c r="Y980" s="358"/>
      <c r="Z980" s="358"/>
    </row>
    <row r="981" spans="1:26" ht="15.75" customHeight="1" thickBot="1">
      <c r="A981" s="358"/>
      <c r="B981" s="358"/>
      <c r="C981" s="358"/>
      <c r="D981" s="358"/>
      <c r="E981" s="358"/>
      <c r="F981" s="358"/>
      <c r="G981" s="358"/>
      <c r="H981" s="358"/>
      <c r="I981" s="358"/>
      <c r="J981" s="358"/>
      <c r="K981" s="358"/>
      <c r="L981" s="358"/>
      <c r="M981" s="358"/>
      <c r="N981" s="358"/>
      <c r="O981" s="358"/>
      <c r="P981" s="358"/>
      <c r="Q981" s="358"/>
      <c r="R981" s="358"/>
      <c r="S981" s="358"/>
      <c r="T981" s="358"/>
      <c r="U981" s="358"/>
      <c r="V981" s="358"/>
      <c r="W981" s="358"/>
      <c r="X981" s="358"/>
      <c r="Y981" s="358"/>
      <c r="Z981" s="358"/>
    </row>
    <row r="982" spans="1:26" ht="15.75" customHeight="1" thickBot="1">
      <c r="A982" s="358"/>
      <c r="B982" s="358"/>
      <c r="C982" s="358"/>
      <c r="D982" s="358"/>
      <c r="E982" s="358"/>
      <c r="F982" s="358"/>
      <c r="G982" s="358"/>
      <c r="H982" s="358"/>
      <c r="I982" s="358"/>
      <c r="J982" s="358"/>
      <c r="K982" s="358"/>
      <c r="L982" s="358"/>
      <c r="M982" s="358"/>
      <c r="N982" s="358"/>
      <c r="O982" s="358"/>
      <c r="P982" s="358"/>
      <c r="Q982" s="358"/>
      <c r="R982" s="358"/>
      <c r="S982" s="358"/>
      <c r="T982" s="358"/>
      <c r="U982" s="358"/>
      <c r="V982" s="358"/>
      <c r="W982" s="358"/>
      <c r="X982" s="358"/>
      <c r="Y982" s="358"/>
      <c r="Z982" s="358"/>
    </row>
    <row r="983" spans="1:26" ht="15.75" customHeight="1" thickBot="1">
      <c r="A983" s="358"/>
      <c r="B983" s="358"/>
      <c r="C983" s="358"/>
      <c r="D983" s="358"/>
      <c r="E983" s="358"/>
      <c r="F983" s="358"/>
      <c r="G983" s="358"/>
      <c r="H983" s="358"/>
      <c r="I983" s="358"/>
      <c r="J983" s="358"/>
      <c r="K983" s="358"/>
      <c r="L983" s="358"/>
      <c r="M983" s="358"/>
      <c r="N983" s="358"/>
      <c r="O983" s="358"/>
      <c r="P983" s="358"/>
      <c r="Q983" s="358"/>
      <c r="R983" s="358"/>
      <c r="S983" s="358"/>
      <c r="T983" s="358"/>
      <c r="U983" s="358"/>
      <c r="V983" s="358"/>
      <c r="W983" s="358"/>
      <c r="X983" s="358"/>
      <c r="Y983" s="358"/>
      <c r="Z983" s="358"/>
    </row>
    <row r="984" spans="1:26" ht="15.75" customHeight="1" thickBot="1">
      <c r="A984" s="358"/>
      <c r="B984" s="358"/>
      <c r="C984" s="358"/>
      <c r="D984" s="358"/>
      <c r="E984" s="358"/>
      <c r="F984" s="358"/>
      <c r="G984" s="358"/>
      <c r="H984" s="358"/>
      <c r="I984" s="358"/>
      <c r="J984" s="358"/>
      <c r="K984" s="358"/>
      <c r="L984" s="358"/>
      <c r="M984" s="358"/>
      <c r="N984" s="358"/>
      <c r="O984" s="358"/>
      <c r="P984" s="358"/>
      <c r="Q984" s="358"/>
      <c r="R984" s="358"/>
      <c r="S984" s="358"/>
      <c r="T984" s="358"/>
      <c r="U984" s="358"/>
      <c r="V984" s="358"/>
      <c r="W984" s="358"/>
      <c r="X984" s="358"/>
      <c r="Y984" s="358"/>
      <c r="Z984" s="358"/>
    </row>
    <row r="985" spans="1:26" ht="15.75" customHeight="1" thickBot="1">
      <c r="A985" s="358"/>
      <c r="B985" s="358"/>
      <c r="C985" s="358"/>
      <c r="D985" s="358"/>
      <c r="E985" s="358"/>
      <c r="F985" s="358"/>
      <c r="G985" s="358"/>
      <c r="H985" s="358"/>
      <c r="I985" s="358"/>
      <c r="J985" s="358"/>
      <c r="K985" s="358"/>
      <c r="L985" s="358"/>
      <c r="M985" s="358"/>
      <c r="N985" s="358"/>
      <c r="O985" s="358"/>
      <c r="P985" s="358"/>
      <c r="Q985" s="358"/>
      <c r="R985" s="358"/>
      <c r="S985" s="358"/>
      <c r="T985" s="358"/>
      <c r="U985" s="358"/>
      <c r="V985" s="358"/>
      <c r="W985" s="358"/>
      <c r="X985" s="358"/>
      <c r="Y985" s="358"/>
      <c r="Z985" s="358"/>
    </row>
    <row r="986" spans="1:26" ht="15.75" customHeight="1" thickBot="1">
      <c r="A986" s="358"/>
      <c r="B986" s="358"/>
      <c r="C986" s="358"/>
      <c r="D986" s="358"/>
      <c r="E986" s="358"/>
      <c r="F986" s="358"/>
      <c r="G986" s="358"/>
      <c r="H986" s="358"/>
      <c r="I986" s="358"/>
      <c r="J986" s="358"/>
      <c r="K986" s="358"/>
      <c r="L986" s="358"/>
      <c r="M986" s="358"/>
      <c r="N986" s="358"/>
      <c r="O986" s="358"/>
      <c r="P986" s="358"/>
      <c r="Q986" s="358"/>
      <c r="R986" s="358"/>
      <c r="S986" s="358"/>
      <c r="T986" s="358"/>
      <c r="U986" s="358"/>
      <c r="V986" s="358"/>
      <c r="W986" s="358"/>
      <c r="X986" s="358"/>
      <c r="Y986" s="358"/>
      <c r="Z986" s="358"/>
    </row>
    <row r="987" spans="1:26" ht="15.75" customHeight="1" thickBot="1">
      <c r="A987" s="358"/>
      <c r="B987" s="358"/>
      <c r="C987" s="358"/>
      <c r="D987" s="358"/>
      <c r="E987" s="358"/>
      <c r="F987" s="358"/>
      <c r="G987" s="358"/>
      <c r="H987" s="358"/>
      <c r="I987" s="358"/>
      <c r="J987" s="358"/>
      <c r="K987" s="358"/>
      <c r="L987" s="358"/>
      <c r="M987" s="358"/>
      <c r="N987" s="358"/>
      <c r="O987" s="358"/>
      <c r="P987" s="358"/>
      <c r="Q987" s="358"/>
      <c r="R987" s="358"/>
      <c r="S987" s="358"/>
      <c r="T987" s="358"/>
      <c r="U987" s="358"/>
      <c r="V987" s="358"/>
      <c r="W987" s="358"/>
      <c r="X987" s="358"/>
      <c r="Y987" s="358"/>
      <c r="Z987" s="358"/>
    </row>
    <row r="988" spans="1:26" ht="15.75" customHeight="1" thickBot="1">
      <c r="A988" s="358"/>
      <c r="B988" s="358"/>
      <c r="C988" s="358"/>
      <c r="D988" s="358"/>
      <c r="E988" s="358"/>
      <c r="F988" s="358"/>
      <c r="G988" s="358"/>
      <c r="H988" s="358"/>
      <c r="I988" s="358"/>
      <c r="J988" s="358"/>
      <c r="K988" s="358"/>
      <c r="L988" s="358"/>
      <c r="M988" s="358"/>
      <c r="N988" s="358"/>
      <c r="O988" s="358"/>
      <c r="P988" s="358"/>
      <c r="Q988" s="358"/>
      <c r="R988" s="358"/>
      <c r="S988" s="358"/>
      <c r="T988" s="358"/>
      <c r="U988" s="358"/>
      <c r="V988" s="358"/>
      <c r="W988" s="358"/>
      <c r="X988" s="358"/>
      <c r="Y988" s="358"/>
      <c r="Z988" s="358"/>
    </row>
    <row r="989" spans="1:26" ht="15.75" customHeight="1" thickBot="1">
      <c r="A989" s="358"/>
      <c r="B989" s="358"/>
      <c r="C989" s="358"/>
      <c r="D989" s="358"/>
      <c r="E989" s="358"/>
      <c r="F989" s="358"/>
      <c r="G989" s="358"/>
      <c r="H989" s="358"/>
      <c r="I989" s="358"/>
      <c r="J989" s="358"/>
      <c r="K989" s="358"/>
      <c r="L989" s="358"/>
      <c r="M989" s="358"/>
      <c r="N989" s="358"/>
      <c r="O989" s="358"/>
      <c r="P989" s="358"/>
      <c r="Q989" s="358"/>
      <c r="R989" s="358"/>
      <c r="S989" s="358"/>
      <c r="T989" s="358"/>
      <c r="U989" s="358"/>
      <c r="V989" s="358"/>
      <c r="W989" s="358"/>
      <c r="X989" s="358"/>
      <c r="Y989" s="358"/>
      <c r="Z989" s="358"/>
    </row>
    <row r="990" spans="1:26" ht="15.75" customHeight="1" thickBot="1">
      <c r="A990" s="358"/>
      <c r="B990" s="358"/>
      <c r="C990" s="358"/>
      <c r="D990" s="358"/>
      <c r="E990" s="358"/>
      <c r="F990" s="358"/>
      <c r="G990" s="358"/>
      <c r="H990" s="358"/>
      <c r="I990" s="358"/>
      <c r="J990" s="358"/>
      <c r="K990" s="358"/>
      <c r="L990" s="358"/>
      <c r="M990" s="358"/>
      <c r="N990" s="358"/>
      <c r="O990" s="358"/>
      <c r="P990" s="358"/>
      <c r="Q990" s="358"/>
      <c r="R990" s="358"/>
      <c r="S990" s="358"/>
      <c r="T990" s="358"/>
      <c r="U990" s="358"/>
      <c r="V990" s="358"/>
      <c r="W990" s="358"/>
      <c r="X990" s="358"/>
      <c r="Y990" s="358"/>
      <c r="Z990" s="358"/>
    </row>
    <row r="991" spans="1:26" ht="15.75" customHeight="1" thickBot="1">
      <c r="A991" s="358"/>
      <c r="B991" s="358"/>
      <c r="C991" s="358"/>
      <c r="D991" s="358"/>
      <c r="E991" s="358"/>
      <c r="F991" s="358"/>
      <c r="G991" s="358"/>
      <c r="H991" s="358"/>
      <c r="I991" s="358"/>
      <c r="J991" s="358"/>
      <c r="K991" s="358"/>
      <c r="L991" s="358"/>
      <c r="M991" s="358"/>
      <c r="N991" s="358"/>
      <c r="O991" s="358"/>
      <c r="P991" s="358"/>
      <c r="Q991" s="358"/>
      <c r="R991" s="358"/>
      <c r="S991" s="358"/>
      <c r="T991" s="358"/>
      <c r="U991" s="358"/>
      <c r="V991" s="358"/>
      <c r="W991" s="358"/>
      <c r="X991" s="358"/>
      <c r="Y991" s="358"/>
      <c r="Z991" s="358"/>
    </row>
    <row r="992" spans="1:26" ht="15.75" customHeight="1" thickBot="1">
      <c r="A992" s="358"/>
      <c r="B992" s="358"/>
      <c r="C992" s="358"/>
      <c r="D992" s="358"/>
      <c r="E992" s="358"/>
      <c r="F992" s="358"/>
      <c r="G992" s="358"/>
      <c r="H992" s="358"/>
      <c r="I992" s="358"/>
      <c r="J992" s="358"/>
      <c r="K992" s="358"/>
      <c r="L992" s="358"/>
      <c r="M992" s="358"/>
      <c r="N992" s="358"/>
      <c r="O992" s="358"/>
      <c r="P992" s="358"/>
      <c r="Q992" s="358"/>
      <c r="R992" s="358"/>
      <c r="S992" s="358"/>
      <c r="T992" s="358"/>
      <c r="U992" s="358"/>
      <c r="V992" s="358"/>
      <c r="W992" s="358"/>
      <c r="X992" s="358"/>
      <c r="Y992" s="358"/>
      <c r="Z992" s="358"/>
    </row>
    <row r="993" spans="1:26" ht="15.75" customHeight="1" thickBot="1">
      <c r="A993" s="358"/>
      <c r="B993" s="358"/>
      <c r="C993" s="358"/>
      <c r="D993" s="358"/>
      <c r="E993" s="358"/>
      <c r="F993" s="358"/>
      <c r="G993" s="358"/>
      <c r="H993" s="358"/>
      <c r="I993" s="358"/>
      <c r="J993" s="358"/>
      <c r="K993" s="358"/>
      <c r="L993" s="358"/>
      <c r="M993" s="358"/>
      <c r="N993" s="358"/>
      <c r="O993" s="358"/>
      <c r="P993" s="358"/>
      <c r="Q993" s="358"/>
      <c r="R993" s="358"/>
      <c r="S993" s="358"/>
      <c r="T993" s="358"/>
      <c r="U993" s="358"/>
      <c r="V993" s="358"/>
      <c r="W993" s="358"/>
      <c r="X993" s="358"/>
      <c r="Y993" s="358"/>
      <c r="Z993" s="358"/>
    </row>
    <row r="994" spans="1:26" ht="15.75" customHeight="1" thickBot="1">
      <c r="A994" s="358"/>
      <c r="B994" s="358"/>
      <c r="C994" s="358"/>
      <c r="D994" s="358"/>
      <c r="E994" s="358"/>
      <c r="F994" s="358"/>
      <c r="G994" s="358"/>
      <c r="H994" s="358"/>
      <c r="I994" s="358"/>
      <c r="J994" s="358"/>
      <c r="K994" s="358"/>
      <c r="L994" s="358"/>
      <c r="M994" s="358"/>
      <c r="N994" s="358"/>
      <c r="O994" s="358"/>
      <c r="P994" s="358"/>
      <c r="Q994" s="358"/>
      <c r="R994" s="358"/>
      <c r="S994" s="358"/>
      <c r="T994" s="358"/>
      <c r="U994" s="358"/>
      <c r="V994" s="358"/>
      <c r="W994" s="358"/>
      <c r="X994" s="358"/>
      <c r="Y994" s="358"/>
      <c r="Z994" s="358"/>
    </row>
    <row r="995" spans="1:26" ht="15.75" customHeight="1" thickBot="1">
      <c r="A995" s="358"/>
      <c r="B995" s="358"/>
      <c r="C995" s="358"/>
      <c r="D995" s="358"/>
      <c r="E995" s="358"/>
      <c r="F995" s="358"/>
      <c r="G995" s="358"/>
      <c r="H995" s="358"/>
      <c r="I995" s="358"/>
      <c r="J995" s="358"/>
      <c r="K995" s="358"/>
      <c r="L995" s="358"/>
      <c r="M995" s="358"/>
      <c r="N995" s="358"/>
      <c r="O995" s="358"/>
      <c r="P995" s="358"/>
      <c r="Q995" s="358"/>
      <c r="R995" s="358"/>
      <c r="S995" s="358"/>
      <c r="T995" s="358"/>
      <c r="U995" s="358"/>
      <c r="V995" s="358"/>
      <c r="W995" s="358"/>
      <c r="X995" s="358"/>
      <c r="Y995" s="358"/>
      <c r="Z995" s="358"/>
    </row>
    <row r="996" spans="1:26" ht="15.75" customHeight="1" thickBot="1">
      <c r="A996" s="358"/>
      <c r="B996" s="358"/>
      <c r="C996" s="358"/>
      <c r="D996" s="358"/>
      <c r="E996" s="358"/>
      <c r="F996" s="358"/>
      <c r="G996" s="358"/>
      <c r="H996" s="358"/>
      <c r="I996" s="358"/>
      <c r="J996" s="358"/>
      <c r="K996" s="358"/>
      <c r="L996" s="358"/>
      <c r="M996" s="358"/>
      <c r="N996" s="358"/>
      <c r="O996" s="358"/>
      <c r="P996" s="358"/>
      <c r="Q996" s="358"/>
      <c r="R996" s="358"/>
      <c r="S996" s="358"/>
      <c r="T996" s="358"/>
      <c r="U996" s="358"/>
      <c r="V996" s="358"/>
      <c r="W996" s="358"/>
      <c r="X996" s="358"/>
      <c r="Y996" s="358"/>
      <c r="Z996" s="358"/>
    </row>
    <row r="997" spans="1:26" ht="15.75" customHeight="1" thickBot="1">
      <c r="A997" s="358"/>
      <c r="B997" s="358"/>
      <c r="C997" s="358"/>
      <c r="D997" s="358"/>
      <c r="E997" s="358"/>
      <c r="F997" s="358"/>
      <c r="G997" s="358"/>
      <c r="H997" s="358"/>
      <c r="I997" s="358"/>
      <c r="J997" s="358"/>
      <c r="K997" s="358"/>
      <c r="L997" s="358"/>
      <c r="M997" s="358"/>
      <c r="N997" s="358"/>
      <c r="O997" s="358"/>
      <c r="P997" s="358"/>
      <c r="Q997" s="358"/>
      <c r="R997" s="358"/>
      <c r="S997" s="358"/>
      <c r="T997" s="358"/>
      <c r="U997" s="358"/>
      <c r="V997" s="358"/>
      <c r="W997" s="358"/>
      <c r="X997" s="358"/>
      <c r="Y997" s="358"/>
      <c r="Z997" s="358"/>
    </row>
    <row r="998" spans="1:26" ht="15.75" customHeight="1" thickBot="1">
      <c r="A998" s="358"/>
      <c r="B998" s="358"/>
      <c r="C998" s="358"/>
      <c r="D998" s="358"/>
      <c r="E998" s="358"/>
      <c r="F998" s="358"/>
      <c r="G998" s="358"/>
      <c r="H998" s="358"/>
      <c r="I998" s="358"/>
      <c r="J998" s="358"/>
      <c r="K998" s="358"/>
      <c r="L998" s="358"/>
      <c r="M998" s="358"/>
      <c r="N998" s="358"/>
      <c r="O998" s="358"/>
      <c r="P998" s="358"/>
      <c r="Q998" s="358"/>
      <c r="R998" s="358"/>
      <c r="S998" s="358"/>
      <c r="T998" s="358"/>
      <c r="U998" s="358"/>
      <c r="V998" s="358"/>
      <c r="W998" s="358"/>
      <c r="X998" s="358"/>
      <c r="Y998" s="358"/>
      <c r="Z998" s="358"/>
    </row>
    <row r="999" spans="1:26" ht="15.75" customHeight="1" thickBot="1">
      <c r="A999" s="358"/>
      <c r="B999" s="358"/>
      <c r="C999" s="358"/>
      <c r="D999" s="358"/>
      <c r="E999" s="358"/>
      <c r="F999" s="358"/>
      <c r="G999" s="358"/>
      <c r="H999" s="358"/>
      <c r="I999" s="358"/>
      <c r="J999" s="358"/>
      <c r="K999" s="358"/>
      <c r="L999" s="358"/>
      <c r="M999" s="358"/>
      <c r="N999" s="358"/>
      <c r="O999" s="358"/>
      <c r="P999" s="358"/>
      <c r="Q999" s="358"/>
      <c r="R999" s="358"/>
      <c r="S999" s="358"/>
      <c r="T999" s="358"/>
      <c r="U999" s="358"/>
      <c r="V999" s="358"/>
      <c r="W999" s="358"/>
      <c r="X999" s="358"/>
      <c r="Y999" s="358"/>
      <c r="Z999" s="358"/>
    </row>
    <row r="1000" spans="1:26" ht="15.75" customHeight="1" thickBot="1">
      <c r="A1000" s="358"/>
      <c r="B1000" s="358"/>
      <c r="C1000" s="358"/>
      <c r="D1000" s="358"/>
      <c r="E1000" s="358"/>
      <c r="F1000" s="358"/>
      <c r="G1000" s="358"/>
      <c r="H1000" s="358"/>
      <c r="I1000" s="358"/>
      <c r="J1000" s="358"/>
      <c r="K1000" s="358"/>
      <c r="L1000" s="358"/>
      <c r="M1000" s="358"/>
      <c r="N1000" s="358"/>
      <c r="O1000" s="358"/>
      <c r="P1000" s="358"/>
      <c r="Q1000" s="358"/>
      <c r="R1000" s="358"/>
      <c r="S1000" s="358"/>
      <c r="T1000" s="358"/>
      <c r="U1000" s="358"/>
      <c r="V1000" s="358"/>
      <c r="W1000" s="358"/>
      <c r="X1000" s="358"/>
      <c r="Y1000" s="358"/>
      <c r="Z1000" s="358"/>
    </row>
    <row r="1001" spans="1:26" ht="15" customHeight="1" thickBot="1">
      <c r="A1001" s="358"/>
      <c r="B1001" s="358"/>
      <c r="C1001" s="358"/>
      <c r="D1001" s="358"/>
      <c r="E1001" s="358"/>
      <c r="F1001" s="358"/>
      <c r="G1001" s="358"/>
      <c r="H1001" s="358"/>
      <c r="I1001" s="358"/>
      <c r="J1001" s="358"/>
      <c r="K1001" s="358"/>
      <c r="L1001" s="358"/>
      <c r="M1001" s="358"/>
      <c r="N1001" s="358"/>
      <c r="O1001" s="358"/>
      <c r="P1001" s="358"/>
      <c r="Q1001" s="358"/>
      <c r="R1001" s="358"/>
      <c r="S1001" s="358"/>
      <c r="T1001" s="358"/>
      <c r="U1001" s="358"/>
      <c r="V1001" s="358"/>
      <c r="W1001" s="358"/>
      <c r="X1001" s="358"/>
      <c r="Y1001" s="358"/>
      <c r="Z1001" s="358"/>
    </row>
    <row r="1002" spans="1:26" ht="15" customHeight="1" thickBot="1">
      <c r="A1002" s="358"/>
      <c r="B1002" s="358"/>
      <c r="C1002" s="358"/>
      <c r="D1002" s="358"/>
      <c r="E1002" s="358"/>
      <c r="F1002" s="358"/>
      <c r="G1002" s="358"/>
      <c r="H1002" s="358"/>
      <c r="I1002" s="358"/>
      <c r="J1002" s="358"/>
      <c r="K1002" s="358"/>
      <c r="L1002" s="358"/>
      <c r="M1002" s="358"/>
      <c r="N1002" s="358"/>
      <c r="O1002" s="358"/>
      <c r="P1002" s="358"/>
      <c r="Q1002" s="358"/>
      <c r="R1002" s="358"/>
      <c r="S1002" s="358"/>
      <c r="T1002" s="358"/>
      <c r="U1002" s="358"/>
      <c r="V1002" s="358"/>
      <c r="W1002" s="358"/>
      <c r="X1002" s="358"/>
      <c r="Y1002" s="358"/>
      <c r="Z1002" s="358"/>
    </row>
  </sheetData>
  <sheetProtection algorithmName="SHA-512" hashValue="UF7Wq74kHGcQmklAvmmhn5gYFldvqt1E72Kj5soyWEY4CovpmvQvSsvV5RwUo+twZSdwJFCbtZGbnTEXG7xL7w==" saltValue="sNkvxXTicl1uFZuoxQfH3w==" spinCount="100000" sheet="1" objects="1" scenarios="1"/>
  <hyperlinks>
    <hyperlink ref="B1" r:id="rId1" location="gid=1470126485" display="https://docs.google.com/spreadsheets/d/10BHr9RaCeR2_BydYOMrwjXr3Mnpc-mitV79E7smdneA/edit - gid=1470126485" xr:uid="{00000000-0004-0000-0500-000000000000}"/>
  </hyperlinks>
  <pageMargins left="0.7" right="0.7" top="0.75" bottom="0.75" header="0" footer="0"/>
  <pageSetup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Z1000"/>
  <sheetViews>
    <sheetView workbookViewId="0">
      <selection activeCell="A3" sqref="A1:XFD1048576"/>
    </sheetView>
  </sheetViews>
  <sheetFormatPr defaultColWidth="14.42578125" defaultRowHeight="15" customHeight="1"/>
  <cols>
    <col min="1" max="1" width="1.42578125" customWidth="1"/>
    <col min="2" max="2" width="1.85546875" customWidth="1"/>
    <col min="3" max="3" width="15.42578125" hidden="1" customWidth="1"/>
    <col min="4" max="4" width="10.5703125" hidden="1" customWidth="1"/>
    <col min="5" max="5" width="0.7109375" hidden="1" customWidth="1"/>
    <col min="6" max="6" width="63.42578125" hidden="1" customWidth="1"/>
    <col min="7" max="10" width="30.28515625" hidden="1" customWidth="1"/>
    <col min="11" max="11" width="13.7109375" hidden="1" customWidth="1"/>
    <col min="12" max="13" width="2.85546875" customWidth="1"/>
  </cols>
  <sheetData>
    <row r="1" spans="1:26">
      <c r="A1" s="1"/>
      <c r="B1" s="1"/>
      <c r="C1" s="1"/>
      <c r="D1" s="1"/>
      <c r="E1" s="1"/>
      <c r="F1" s="1"/>
      <c r="G1" s="4"/>
      <c r="H1" s="4"/>
      <c r="I1" s="4"/>
      <c r="J1" s="4"/>
      <c r="K1" s="5"/>
      <c r="L1" s="1"/>
      <c r="M1" s="1"/>
      <c r="N1" s="15"/>
      <c r="O1" s="15"/>
      <c r="P1" s="15"/>
      <c r="Q1" s="15"/>
      <c r="R1" s="15"/>
      <c r="S1" s="15"/>
      <c r="T1" s="15"/>
      <c r="U1" s="15"/>
      <c r="V1" s="15"/>
      <c r="W1" s="15"/>
      <c r="X1" s="15"/>
      <c r="Y1" s="15"/>
      <c r="Z1" s="15"/>
    </row>
    <row r="2" spans="1:26" ht="20.25" customHeight="1">
      <c r="A2" s="113"/>
      <c r="B2" s="115"/>
      <c r="C2" s="116"/>
      <c r="D2" s="117" t="s">
        <v>472</v>
      </c>
      <c r="E2" s="116"/>
      <c r="F2" s="116"/>
      <c r="G2" s="117"/>
      <c r="H2" s="118"/>
      <c r="I2" s="118"/>
      <c r="J2" s="118"/>
      <c r="K2" s="118"/>
      <c r="L2" s="115"/>
      <c r="M2" s="115"/>
      <c r="N2" s="15"/>
      <c r="O2" s="15"/>
      <c r="P2" s="15"/>
      <c r="Q2" s="15"/>
      <c r="R2" s="15"/>
      <c r="S2" s="15"/>
      <c r="T2" s="15"/>
      <c r="U2" s="15"/>
      <c r="V2" s="15"/>
      <c r="W2" s="15"/>
      <c r="X2" s="15"/>
      <c r="Y2" s="15"/>
      <c r="Z2" s="15"/>
    </row>
    <row r="3" spans="1:26" ht="33.75" customHeight="1">
      <c r="A3" s="119"/>
      <c r="B3" s="120"/>
      <c r="C3" s="121"/>
      <c r="D3" s="122"/>
      <c r="E3" s="121"/>
      <c r="F3" s="121"/>
      <c r="G3" s="425" t="s">
        <v>474</v>
      </c>
      <c r="H3" s="426"/>
      <c r="I3" s="426"/>
      <c r="J3" s="426"/>
      <c r="K3" s="426"/>
      <c r="L3" s="120"/>
      <c r="M3" s="120"/>
      <c r="N3" s="15"/>
      <c r="O3" s="15"/>
      <c r="P3" s="15"/>
      <c r="Q3" s="15"/>
      <c r="R3" s="15"/>
      <c r="S3" s="15"/>
      <c r="T3" s="15"/>
      <c r="U3" s="15"/>
      <c r="V3" s="15"/>
      <c r="W3" s="15"/>
      <c r="X3" s="15"/>
      <c r="Y3" s="15"/>
      <c r="Z3" s="15"/>
    </row>
    <row r="4" spans="1:26" ht="18.75">
      <c r="A4" s="119"/>
      <c r="B4" s="123"/>
      <c r="C4" s="124"/>
      <c r="D4" s="124"/>
      <c r="E4" s="124"/>
      <c r="F4" s="124"/>
      <c r="G4" s="125"/>
      <c r="H4" s="125"/>
      <c r="I4" s="125"/>
      <c r="J4" s="125"/>
      <c r="K4" s="126"/>
      <c r="L4" s="127"/>
      <c r="M4" s="127"/>
      <c r="N4" s="15"/>
      <c r="O4" s="15"/>
      <c r="P4" s="15"/>
      <c r="Q4" s="15"/>
      <c r="R4" s="15"/>
      <c r="S4" s="15"/>
      <c r="T4" s="15"/>
      <c r="U4" s="15"/>
      <c r="V4" s="15"/>
      <c r="W4" s="15"/>
      <c r="X4" s="15"/>
      <c r="Y4" s="15"/>
      <c r="Z4" s="15"/>
    </row>
    <row r="5" spans="1:26" ht="18.75">
      <c r="A5" s="119"/>
      <c r="B5" s="56"/>
      <c r="C5" s="85"/>
      <c r="D5" s="9"/>
      <c r="E5" s="56"/>
      <c r="F5" s="85"/>
      <c r="G5" s="88" t="s">
        <v>439</v>
      </c>
      <c r="H5" s="88" t="s">
        <v>461</v>
      </c>
      <c r="I5" s="88" t="s">
        <v>462</v>
      </c>
      <c r="J5" s="88" t="s">
        <v>432</v>
      </c>
      <c r="K5" s="89" t="s">
        <v>463</v>
      </c>
      <c r="L5" s="7"/>
      <c r="M5" s="7"/>
      <c r="N5" s="15"/>
      <c r="O5" s="15"/>
      <c r="P5" s="15"/>
      <c r="Q5" s="15"/>
      <c r="R5" s="15"/>
      <c r="S5" s="15"/>
      <c r="T5" s="15"/>
      <c r="U5" s="15"/>
      <c r="V5" s="15"/>
      <c r="W5" s="15"/>
      <c r="X5" s="15"/>
      <c r="Y5" s="15"/>
      <c r="Z5" s="15"/>
    </row>
    <row r="6" spans="1:26" ht="30">
      <c r="A6" s="119"/>
      <c r="B6" s="13"/>
      <c r="C6" s="128" t="s">
        <v>442</v>
      </c>
      <c r="D6" s="129" t="s">
        <v>464</v>
      </c>
      <c r="E6" s="129"/>
      <c r="F6" s="130">
        <f>PROFILE!F21</f>
        <v>0</v>
      </c>
      <c r="G6" s="92">
        <v>1</v>
      </c>
      <c r="H6" s="92">
        <v>2</v>
      </c>
      <c r="I6" s="92">
        <v>3</v>
      </c>
      <c r="J6" s="92">
        <v>4</v>
      </c>
      <c r="K6" s="93">
        <v>4</v>
      </c>
      <c r="L6" s="13"/>
      <c r="M6" s="13"/>
      <c r="N6" s="15"/>
      <c r="O6" s="15"/>
      <c r="P6" s="15"/>
      <c r="Q6" s="15"/>
      <c r="R6" s="15"/>
      <c r="S6" s="15"/>
      <c r="T6" s="15"/>
      <c r="U6" s="15"/>
      <c r="V6" s="15"/>
      <c r="W6" s="15"/>
      <c r="X6" s="15"/>
      <c r="Y6" s="15"/>
      <c r="Z6" s="15"/>
    </row>
    <row r="7" spans="1:26" ht="29.25" customHeight="1">
      <c r="A7" s="1"/>
      <c r="B7" s="15"/>
      <c r="C7" s="131"/>
      <c r="D7" s="132">
        <f>HELP!A1</f>
        <v>0</v>
      </c>
      <c r="E7" s="133"/>
      <c r="F7" s="134" t="s">
        <v>470</v>
      </c>
      <c r="G7" s="99"/>
      <c r="H7" s="99"/>
      <c r="I7" s="99"/>
      <c r="J7" s="100"/>
      <c r="K7" s="101"/>
      <c r="L7" s="15"/>
      <c r="M7" s="15"/>
      <c r="N7" s="15"/>
      <c r="O7" s="15"/>
      <c r="P7" s="15"/>
      <c r="Q7" s="15"/>
      <c r="R7" s="15"/>
      <c r="S7" s="15"/>
      <c r="T7" s="15"/>
      <c r="U7" s="15"/>
      <c r="V7" s="15"/>
      <c r="W7" s="15"/>
      <c r="X7" s="15"/>
      <c r="Y7" s="15"/>
      <c r="Z7" s="15"/>
    </row>
    <row r="8" spans="1:26">
      <c r="A8" s="2"/>
      <c r="B8" s="9"/>
      <c r="C8" s="135"/>
      <c r="D8" s="129" t="str">
        <f>HELP!A2</f>
        <v>A</v>
      </c>
      <c r="E8" s="129"/>
      <c r="F8" s="136" t="s">
        <v>447</v>
      </c>
      <c r="G8" s="108"/>
      <c r="H8" s="108"/>
      <c r="I8" s="108"/>
      <c r="J8" s="108"/>
      <c r="K8" s="109"/>
      <c r="L8" s="9"/>
      <c r="M8" s="9"/>
      <c r="N8" s="15"/>
      <c r="O8" s="15"/>
      <c r="P8" s="15"/>
      <c r="Q8" s="15"/>
      <c r="R8" s="15"/>
      <c r="S8" s="15"/>
      <c r="T8" s="15"/>
      <c r="U8" s="15"/>
      <c r="V8" s="15"/>
      <c r="W8" s="15"/>
      <c r="X8" s="15"/>
      <c r="Y8" s="15"/>
      <c r="Z8" s="15"/>
    </row>
    <row r="9" spans="1:26" ht="30">
      <c r="A9" s="6"/>
      <c r="B9" s="7"/>
      <c r="C9" s="131" t="s">
        <v>447</v>
      </c>
      <c r="D9" s="137">
        <v>1</v>
      </c>
      <c r="E9" s="138"/>
      <c r="F9" s="139" t="s">
        <v>475</v>
      </c>
      <c r="G9" s="114" t="s">
        <v>476</v>
      </c>
      <c r="H9" s="114" t="s">
        <v>477</v>
      </c>
      <c r="I9" s="114" t="s">
        <v>478</v>
      </c>
      <c r="J9" s="114" t="s">
        <v>479</v>
      </c>
      <c r="K9" s="140"/>
      <c r="L9" s="7"/>
      <c r="M9" s="7"/>
      <c r="N9" s="15"/>
      <c r="O9" s="15"/>
      <c r="P9" s="15"/>
      <c r="Q9" s="15"/>
      <c r="R9" s="15"/>
      <c r="S9" s="15"/>
      <c r="T9" s="15"/>
      <c r="U9" s="15"/>
      <c r="V9" s="15"/>
      <c r="W9" s="15"/>
      <c r="X9" s="15"/>
      <c r="Y9" s="15"/>
      <c r="Z9" s="15"/>
    </row>
    <row r="10" spans="1:26" ht="30">
      <c r="A10" s="6"/>
      <c r="B10" s="7"/>
      <c r="C10" s="131" t="s">
        <v>447</v>
      </c>
      <c r="D10" s="137">
        <v>2</v>
      </c>
      <c r="E10" s="138"/>
      <c r="F10" s="139" t="s">
        <v>480</v>
      </c>
      <c r="G10" s="114" t="s">
        <v>476</v>
      </c>
      <c r="H10" s="114" t="s">
        <v>477</v>
      </c>
      <c r="I10" s="114" t="s">
        <v>478</v>
      </c>
      <c r="J10" s="114" t="s">
        <v>479</v>
      </c>
      <c r="K10" s="140"/>
      <c r="L10" s="7"/>
      <c r="M10" s="7"/>
      <c r="N10" s="15"/>
      <c r="O10" s="15"/>
      <c r="P10" s="15"/>
      <c r="Q10" s="15"/>
      <c r="R10" s="15"/>
      <c r="S10" s="15"/>
      <c r="T10" s="15"/>
      <c r="U10" s="15"/>
      <c r="V10" s="15"/>
      <c r="W10" s="15"/>
      <c r="X10" s="15"/>
      <c r="Y10" s="15"/>
      <c r="Z10" s="15"/>
    </row>
    <row r="11" spans="1:26" ht="30">
      <c r="A11" s="6"/>
      <c r="B11" s="7"/>
      <c r="C11" s="131" t="s">
        <v>447</v>
      </c>
      <c r="D11" s="137">
        <v>3</v>
      </c>
      <c r="E11" s="138"/>
      <c r="F11" s="139" t="s">
        <v>481</v>
      </c>
      <c r="G11" s="114" t="s">
        <v>476</v>
      </c>
      <c r="H11" s="114" t="s">
        <v>477</v>
      </c>
      <c r="I11" s="114" t="s">
        <v>478</v>
      </c>
      <c r="J11" s="114" t="s">
        <v>479</v>
      </c>
      <c r="K11" s="140"/>
      <c r="L11" s="7"/>
      <c r="M11" s="7"/>
      <c r="N11" s="15"/>
      <c r="O11" s="15"/>
      <c r="P11" s="15"/>
      <c r="Q11" s="15"/>
      <c r="R11" s="15"/>
      <c r="S11" s="15"/>
      <c r="T11" s="15"/>
      <c r="U11" s="15"/>
      <c r="V11" s="15"/>
      <c r="W11" s="15"/>
      <c r="X11" s="15"/>
      <c r="Y11" s="15"/>
      <c r="Z11" s="15"/>
    </row>
    <row r="12" spans="1:26">
      <c r="A12" s="6"/>
      <c r="B12" s="7"/>
      <c r="C12" s="131" t="s">
        <v>447</v>
      </c>
      <c r="D12" s="137">
        <v>4</v>
      </c>
      <c r="E12" s="138"/>
      <c r="F12" s="139" t="s">
        <v>482</v>
      </c>
      <c r="G12" s="114" t="s">
        <v>476</v>
      </c>
      <c r="H12" s="114" t="s">
        <v>477</v>
      </c>
      <c r="I12" s="114" t="s">
        <v>478</v>
      </c>
      <c r="J12" s="114" t="s">
        <v>479</v>
      </c>
      <c r="K12" s="140"/>
      <c r="L12" s="7"/>
      <c r="M12" s="7"/>
      <c r="N12" s="15"/>
      <c r="O12" s="15"/>
      <c r="P12" s="15"/>
      <c r="Q12" s="15"/>
      <c r="R12" s="15"/>
      <c r="S12" s="15"/>
      <c r="T12" s="15"/>
      <c r="U12" s="15"/>
      <c r="V12" s="15"/>
      <c r="W12" s="15"/>
      <c r="X12" s="15"/>
      <c r="Y12" s="15"/>
      <c r="Z12" s="15"/>
    </row>
    <row r="13" spans="1:26">
      <c r="A13" s="6"/>
      <c r="B13" s="7"/>
      <c r="C13" s="131" t="s">
        <v>447</v>
      </c>
      <c r="D13" s="137">
        <v>5</v>
      </c>
      <c r="E13" s="138"/>
      <c r="F13" s="139" t="s">
        <v>483</v>
      </c>
      <c r="G13" s="114" t="s">
        <v>476</v>
      </c>
      <c r="H13" s="114" t="s">
        <v>477</v>
      </c>
      <c r="I13" s="114" t="s">
        <v>478</v>
      </c>
      <c r="J13" s="114" t="s">
        <v>479</v>
      </c>
      <c r="K13" s="140"/>
      <c r="L13" s="7"/>
      <c r="M13" s="7"/>
      <c r="N13" s="15"/>
      <c r="O13" s="15"/>
      <c r="P13" s="15"/>
      <c r="Q13" s="15"/>
      <c r="R13" s="15"/>
      <c r="S13" s="15"/>
      <c r="T13" s="15"/>
      <c r="U13" s="15"/>
      <c r="V13" s="15"/>
      <c r="W13" s="15"/>
      <c r="X13" s="15"/>
      <c r="Y13" s="15"/>
      <c r="Z13" s="15"/>
    </row>
    <row r="14" spans="1:26">
      <c r="A14" s="6"/>
      <c r="B14" s="7"/>
      <c r="C14" s="131" t="s">
        <v>447</v>
      </c>
      <c r="D14" s="137">
        <v>6</v>
      </c>
      <c r="E14" s="138"/>
      <c r="F14" s="139" t="s">
        <v>484</v>
      </c>
      <c r="G14" s="114" t="s">
        <v>476</v>
      </c>
      <c r="H14" s="114" t="s">
        <v>477</v>
      </c>
      <c r="I14" s="114" t="s">
        <v>478</v>
      </c>
      <c r="J14" s="114" t="s">
        <v>479</v>
      </c>
      <c r="K14" s="140"/>
      <c r="L14" s="7"/>
      <c r="M14" s="7"/>
      <c r="N14" s="15"/>
      <c r="O14" s="15"/>
      <c r="P14" s="15"/>
      <c r="Q14" s="15"/>
      <c r="R14" s="15"/>
      <c r="S14" s="15"/>
      <c r="T14" s="15"/>
      <c r="U14" s="15"/>
      <c r="V14" s="15"/>
      <c r="W14" s="15"/>
      <c r="X14" s="15"/>
      <c r="Y14" s="15"/>
      <c r="Z14" s="15"/>
    </row>
    <row r="15" spans="1:26">
      <c r="A15" s="6"/>
      <c r="B15" s="7"/>
      <c r="C15" s="131" t="s">
        <v>447</v>
      </c>
      <c r="D15" s="137">
        <v>7</v>
      </c>
      <c r="E15" s="141"/>
      <c r="F15" s="139" t="s">
        <v>485</v>
      </c>
      <c r="G15" s="114" t="s">
        <v>476</v>
      </c>
      <c r="H15" s="114" t="s">
        <v>477</v>
      </c>
      <c r="I15" s="114" t="s">
        <v>478</v>
      </c>
      <c r="J15" s="114" t="s">
        <v>479</v>
      </c>
      <c r="K15" s="140"/>
      <c r="L15" s="7"/>
      <c r="M15" s="7"/>
      <c r="N15" s="15"/>
      <c r="O15" s="15"/>
      <c r="P15" s="15"/>
      <c r="Q15" s="15"/>
      <c r="R15" s="15"/>
      <c r="S15" s="15"/>
      <c r="T15" s="15"/>
      <c r="U15" s="15"/>
      <c r="V15" s="15"/>
      <c r="W15" s="15"/>
      <c r="X15" s="15"/>
      <c r="Y15" s="15"/>
      <c r="Z15" s="15"/>
    </row>
    <row r="16" spans="1:26">
      <c r="A16" s="6"/>
      <c r="B16" s="7"/>
      <c r="C16" s="131" t="s">
        <v>447</v>
      </c>
      <c r="D16" s="137">
        <v>8</v>
      </c>
      <c r="E16" s="141"/>
      <c r="F16" s="139" t="s">
        <v>486</v>
      </c>
      <c r="G16" s="114" t="s">
        <v>476</v>
      </c>
      <c r="H16" s="114" t="s">
        <v>477</v>
      </c>
      <c r="I16" s="114" t="s">
        <v>478</v>
      </c>
      <c r="J16" s="114" t="s">
        <v>479</v>
      </c>
      <c r="K16" s="140"/>
      <c r="L16" s="7"/>
      <c r="M16" s="7"/>
      <c r="N16" s="15"/>
      <c r="O16" s="15"/>
      <c r="P16" s="15"/>
      <c r="Q16" s="15"/>
      <c r="R16" s="15"/>
      <c r="S16" s="15"/>
      <c r="T16" s="15"/>
      <c r="U16" s="15"/>
      <c r="V16" s="15"/>
      <c r="W16" s="15"/>
      <c r="X16" s="15"/>
      <c r="Y16" s="15"/>
      <c r="Z16" s="15"/>
    </row>
    <row r="17" spans="1:26" ht="30">
      <c r="A17" s="6"/>
      <c r="B17" s="7"/>
      <c r="C17" s="131" t="s">
        <v>447</v>
      </c>
      <c r="D17" s="137">
        <v>9</v>
      </c>
      <c r="E17" s="141"/>
      <c r="F17" s="139" t="s">
        <v>487</v>
      </c>
      <c r="G17" s="114" t="s">
        <v>476</v>
      </c>
      <c r="H17" s="114" t="s">
        <v>477</v>
      </c>
      <c r="I17" s="114" t="s">
        <v>478</v>
      </c>
      <c r="J17" s="114" t="s">
        <v>479</v>
      </c>
      <c r="K17" s="140"/>
      <c r="L17" s="7"/>
      <c r="M17" s="7"/>
      <c r="N17" s="15"/>
      <c r="O17" s="15"/>
      <c r="P17" s="15"/>
      <c r="Q17" s="15"/>
      <c r="R17" s="15"/>
      <c r="S17" s="15"/>
      <c r="T17" s="15"/>
      <c r="U17" s="15"/>
      <c r="V17" s="15"/>
      <c r="W17" s="15"/>
      <c r="X17" s="15"/>
      <c r="Y17" s="15"/>
      <c r="Z17" s="15"/>
    </row>
    <row r="18" spans="1:26">
      <c r="A18" s="6"/>
      <c r="B18" s="7"/>
      <c r="C18" s="131" t="s">
        <v>447</v>
      </c>
      <c r="D18" s="137">
        <v>10</v>
      </c>
      <c r="E18" s="141"/>
      <c r="F18" s="139" t="s">
        <v>488</v>
      </c>
      <c r="G18" s="114" t="s">
        <v>476</v>
      </c>
      <c r="H18" s="114" t="s">
        <v>477</v>
      </c>
      <c r="I18" s="114" t="s">
        <v>478</v>
      </c>
      <c r="J18" s="114" t="s">
        <v>479</v>
      </c>
      <c r="K18" s="140"/>
      <c r="L18" s="7"/>
      <c r="M18" s="7"/>
      <c r="N18" s="15"/>
      <c r="O18" s="15"/>
      <c r="P18" s="15"/>
      <c r="Q18" s="15"/>
      <c r="R18" s="15"/>
      <c r="S18" s="15"/>
      <c r="T18" s="15"/>
      <c r="U18" s="15"/>
      <c r="V18" s="15"/>
      <c r="W18" s="15"/>
      <c r="X18" s="15"/>
      <c r="Y18" s="15"/>
      <c r="Z18" s="15"/>
    </row>
    <row r="19" spans="1:26" ht="30">
      <c r="A19" s="6"/>
      <c r="B19" s="7"/>
      <c r="C19" s="131" t="s">
        <v>447</v>
      </c>
      <c r="D19" s="137">
        <v>11</v>
      </c>
      <c r="E19" s="141"/>
      <c r="F19" s="139" t="s">
        <v>489</v>
      </c>
      <c r="G19" s="114" t="s">
        <v>490</v>
      </c>
      <c r="H19" s="114" t="s">
        <v>477</v>
      </c>
      <c r="I19" s="114" t="s">
        <v>478</v>
      </c>
      <c r="J19" s="114" t="s">
        <v>479</v>
      </c>
      <c r="K19" s="140"/>
      <c r="L19" s="7"/>
      <c r="M19" s="7"/>
      <c r="N19" s="15"/>
      <c r="O19" s="15"/>
      <c r="P19" s="15"/>
      <c r="Q19" s="15"/>
      <c r="R19" s="15"/>
      <c r="S19" s="15"/>
      <c r="T19" s="15"/>
      <c r="U19" s="15"/>
      <c r="V19" s="15"/>
      <c r="W19" s="15"/>
      <c r="X19" s="15"/>
      <c r="Y19" s="15"/>
      <c r="Z19" s="15"/>
    </row>
    <row r="20" spans="1:26" ht="18.75">
      <c r="A20" s="2"/>
      <c r="B20" s="9"/>
      <c r="C20" s="135"/>
      <c r="D20" s="129" t="s">
        <v>12</v>
      </c>
      <c r="E20" s="129"/>
      <c r="F20" s="136" t="s">
        <v>449</v>
      </c>
      <c r="G20" s="142"/>
      <c r="H20" s="142"/>
      <c r="I20" s="142"/>
      <c r="J20" s="142"/>
      <c r="K20" s="109"/>
      <c r="L20" s="9"/>
      <c r="M20" s="9"/>
      <c r="N20" s="15"/>
      <c r="O20" s="15"/>
      <c r="P20" s="15"/>
      <c r="Q20" s="15"/>
      <c r="R20" s="15"/>
      <c r="S20" s="15"/>
      <c r="T20" s="15"/>
      <c r="U20" s="15"/>
      <c r="V20" s="15"/>
      <c r="W20" s="15"/>
      <c r="X20" s="15"/>
      <c r="Y20" s="15"/>
      <c r="Z20" s="15"/>
    </row>
    <row r="21" spans="1:26" ht="15.75" customHeight="1">
      <c r="A21" s="6"/>
      <c r="B21" s="7"/>
      <c r="C21" s="131" t="s">
        <v>448</v>
      </c>
      <c r="D21" s="137">
        <v>12</v>
      </c>
      <c r="E21" s="138"/>
      <c r="F21" s="143" t="s">
        <v>491</v>
      </c>
      <c r="G21" s="114" t="s">
        <v>492</v>
      </c>
      <c r="H21" s="114" t="s">
        <v>493</v>
      </c>
      <c r="I21" s="114" t="s">
        <v>494</v>
      </c>
      <c r="J21" s="114" t="s">
        <v>495</v>
      </c>
      <c r="K21" s="140"/>
      <c r="L21" s="7"/>
      <c r="M21" s="7"/>
      <c r="N21" s="15"/>
      <c r="O21" s="15"/>
      <c r="P21" s="15"/>
      <c r="Q21" s="15"/>
      <c r="R21" s="15"/>
      <c r="S21" s="15"/>
      <c r="T21" s="15"/>
      <c r="U21" s="15"/>
      <c r="V21" s="15"/>
      <c r="W21" s="15"/>
      <c r="X21" s="15"/>
      <c r="Y21" s="15"/>
      <c r="Z21" s="15"/>
    </row>
    <row r="22" spans="1:26" ht="15.75" customHeight="1">
      <c r="A22" s="1"/>
      <c r="B22" s="15"/>
      <c r="C22" s="131" t="s">
        <v>448</v>
      </c>
      <c r="D22" s="137">
        <v>13</v>
      </c>
      <c r="E22" s="144"/>
      <c r="F22" s="143" t="s">
        <v>496</v>
      </c>
      <c r="G22" s="114" t="s">
        <v>492</v>
      </c>
      <c r="H22" s="114" t="s">
        <v>493</v>
      </c>
      <c r="I22" s="114" t="s">
        <v>494</v>
      </c>
      <c r="J22" s="114" t="s">
        <v>497</v>
      </c>
      <c r="K22" s="140"/>
      <c r="L22" s="15"/>
      <c r="M22" s="15"/>
      <c r="N22" s="15"/>
      <c r="O22" s="15"/>
      <c r="P22" s="15"/>
      <c r="Q22" s="15"/>
      <c r="R22" s="15"/>
      <c r="S22" s="15"/>
      <c r="T22" s="15"/>
      <c r="U22" s="15"/>
      <c r="V22" s="15"/>
      <c r="W22" s="15"/>
      <c r="X22" s="15"/>
      <c r="Y22" s="15"/>
      <c r="Z22" s="15"/>
    </row>
    <row r="23" spans="1:26" ht="15.75" customHeight="1">
      <c r="A23" s="1"/>
      <c r="B23" s="15"/>
      <c r="C23" s="131" t="s">
        <v>448</v>
      </c>
      <c r="D23" s="137">
        <v>14</v>
      </c>
      <c r="E23" s="144"/>
      <c r="F23" s="143" t="s">
        <v>498</v>
      </c>
      <c r="G23" s="114" t="s">
        <v>492</v>
      </c>
      <c r="H23" s="114" t="s">
        <v>493</v>
      </c>
      <c r="I23" s="114" t="s">
        <v>494</v>
      </c>
      <c r="J23" s="114" t="s">
        <v>499</v>
      </c>
      <c r="K23" s="140"/>
      <c r="L23" s="15"/>
      <c r="M23" s="15"/>
      <c r="N23" s="15"/>
      <c r="O23" s="15"/>
      <c r="P23" s="15"/>
      <c r="Q23" s="15"/>
      <c r="R23" s="15"/>
      <c r="S23" s="15"/>
      <c r="T23" s="15"/>
      <c r="U23" s="15"/>
      <c r="V23" s="15"/>
      <c r="W23" s="15"/>
      <c r="X23" s="15"/>
      <c r="Y23" s="15"/>
      <c r="Z23" s="15"/>
    </row>
    <row r="24" spans="1:26" ht="15.75" customHeight="1">
      <c r="A24" s="2"/>
      <c r="B24" s="9"/>
      <c r="C24" s="135"/>
      <c r="D24" s="129" t="s">
        <v>13</v>
      </c>
      <c r="E24" s="129"/>
      <c r="F24" s="136" t="s">
        <v>451</v>
      </c>
      <c r="G24" s="145"/>
      <c r="H24" s="145"/>
      <c r="I24" s="145"/>
      <c r="J24" s="145"/>
      <c r="K24" s="109"/>
      <c r="L24" s="9"/>
      <c r="M24" s="9"/>
      <c r="N24" s="15"/>
      <c r="O24" s="15"/>
      <c r="P24" s="15"/>
      <c r="Q24" s="15"/>
      <c r="R24" s="15"/>
      <c r="S24" s="15"/>
      <c r="T24" s="15"/>
      <c r="U24" s="15"/>
      <c r="V24" s="15"/>
      <c r="W24" s="15"/>
      <c r="X24" s="15"/>
      <c r="Y24" s="15"/>
      <c r="Z24" s="15"/>
    </row>
    <row r="25" spans="1:26" ht="15.75" customHeight="1">
      <c r="A25" s="6"/>
      <c r="B25" s="7"/>
      <c r="C25" s="131" t="s">
        <v>450</v>
      </c>
      <c r="D25" s="146">
        <v>15</v>
      </c>
      <c r="E25" s="141"/>
      <c r="F25" s="147" t="s">
        <v>500</v>
      </c>
      <c r="G25" s="114" t="s">
        <v>501</v>
      </c>
      <c r="H25" s="114" t="s">
        <v>502</v>
      </c>
      <c r="I25" s="114" t="s">
        <v>503</v>
      </c>
      <c r="J25" s="114" t="s">
        <v>504</v>
      </c>
      <c r="K25" s="140"/>
      <c r="L25" s="7"/>
      <c r="M25" s="7"/>
      <c r="N25" s="15"/>
      <c r="O25" s="15"/>
      <c r="P25" s="15"/>
      <c r="Q25" s="15"/>
      <c r="R25" s="15"/>
      <c r="S25" s="15"/>
      <c r="T25" s="15"/>
      <c r="U25" s="15"/>
      <c r="V25" s="15"/>
      <c r="W25" s="15"/>
      <c r="X25" s="15"/>
      <c r="Y25" s="15"/>
      <c r="Z25" s="15"/>
    </row>
    <row r="26" spans="1:26" ht="15.75" customHeight="1">
      <c r="A26" s="7"/>
      <c r="B26" s="7"/>
      <c r="C26" s="148" t="s">
        <v>450</v>
      </c>
      <c r="D26" s="146">
        <v>16</v>
      </c>
      <c r="E26" s="149"/>
      <c r="F26" s="150" t="s">
        <v>505</v>
      </c>
      <c r="G26" s="151" t="s">
        <v>506</v>
      </c>
      <c r="H26" s="151" t="s">
        <v>507</v>
      </c>
      <c r="I26" s="151" t="s">
        <v>508</v>
      </c>
      <c r="J26" s="151" t="s">
        <v>509</v>
      </c>
      <c r="K26" s="152"/>
      <c r="L26" s="7"/>
      <c r="M26" s="7"/>
      <c r="N26" s="15"/>
      <c r="O26" s="15"/>
      <c r="P26" s="15"/>
      <c r="Q26" s="15"/>
      <c r="R26" s="15"/>
      <c r="S26" s="15"/>
      <c r="T26" s="15"/>
      <c r="U26" s="15"/>
      <c r="V26" s="15"/>
      <c r="W26" s="15"/>
      <c r="X26" s="15"/>
      <c r="Y26" s="15"/>
      <c r="Z26" s="15"/>
    </row>
    <row r="27" spans="1:26" ht="15.75" customHeight="1">
      <c r="A27" s="7"/>
      <c r="B27" s="7"/>
      <c r="C27" s="148" t="s">
        <v>450</v>
      </c>
      <c r="D27" s="146">
        <v>17</v>
      </c>
      <c r="E27" s="149"/>
      <c r="F27" s="150" t="s">
        <v>510</v>
      </c>
      <c r="G27" s="151" t="s">
        <v>506</v>
      </c>
      <c r="H27" s="151" t="s">
        <v>507</v>
      </c>
      <c r="I27" s="151" t="s">
        <v>508</v>
      </c>
      <c r="J27" s="151" t="s">
        <v>509</v>
      </c>
      <c r="K27" s="152"/>
      <c r="L27" s="7"/>
      <c r="M27" s="7"/>
      <c r="N27" s="15"/>
      <c r="O27" s="15"/>
      <c r="P27" s="15"/>
      <c r="Q27" s="15"/>
      <c r="R27" s="15"/>
      <c r="S27" s="15"/>
      <c r="T27" s="15"/>
      <c r="U27" s="15"/>
      <c r="V27" s="15"/>
      <c r="W27" s="15"/>
      <c r="X27" s="15"/>
      <c r="Y27" s="15"/>
      <c r="Z27" s="15"/>
    </row>
    <row r="28" spans="1:26" ht="15.75" customHeight="1">
      <c r="A28" s="2"/>
      <c r="B28" s="9"/>
      <c r="C28" s="135"/>
      <c r="D28" s="129" t="s">
        <v>14</v>
      </c>
      <c r="E28" s="129"/>
      <c r="F28" s="136" t="s">
        <v>40</v>
      </c>
      <c r="G28" s="142"/>
      <c r="H28" s="142"/>
      <c r="I28" s="142"/>
      <c r="J28" s="142"/>
      <c r="K28" s="142"/>
      <c r="L28" s="9"/>
      <c r="M28" s="9"/>
      <c r="N28" s="15"/>
      <c r="O28" s="15"/>
      <c r="P28" s="15"/>
      <c r="Q28" s="15"/>
      <c r="R28" s="15"/>
      <c r="S28" s="15"/>
      <c r="T28" s="15"/>
      <c r="U28" s="15"/>
      <c r="V28" s="15"/>
      <c r="W28" s="15"/>
      <c r="X28" s="15"/>
      <c r="Y28" s="15"/>
      <c r="Z28" s="15"/>
    </row>
    <row r="29" spans="1:26" ht="15.75" customHeight="1">
      <c r="A29" s="6"/>
      <c r="B29" s="7"/>
      <c r="C29" s="131" t="s">
        <v>452</v>
      </c>
      <c r="D29" s="146">
        <v>18</v>
      </c>
      <c r="E29" s="138"/>
      <c r="F29" s="139" t="s">
        <v>511</v>
      </c>
      <c r="G29" s="114" t="s">
        <v>512</v>
      </c>
      <c r="H29" s="114" t="s">
        <v>513</v>
      </c>
      <c r="I29" s="114" t="s">
        <v>514</v>
      </c>
      <c r="J29" s="114" t="s">
        <v>515</v>
      </c>
      <c r="K29" s="140"/>
      <c r="L29" s="7"/>
      <c r="M29" s="7"/>
      <c r="N29" s="15"/>
      <c r="O29" s="15"/>
      <c r="P29" s="15"/>
      <c r="Q29" s="15"/>
      <c r="R29" s="15"/>
      <c r="S29" s="15"/>
      <c r="T29" s="15"/>
      <c r="U29" s="15"/>
      <c r="V29" s="15"/>
      <c r="W29" s="15"/>
      <c r="X29" s="15"/>
      <c r="Y29" s="15"/>
      <c r="Z29" s="15"/>
    </row>
    <row r="30" spans="1:26" ht="15.75" customHeight="1">
      <c r="A30" s="7"/>
      <c r="B30" s="7"/>
      <c r="C30" s="148" t="s">
        <v>452</v>
      </c>
      <c r="D30" s="146">
        <v>19</v>
      </c>
      <c r="E30" s="153"/>
      <c r="F30" s="154" t="s">
        <v>516</v>
      </c>
      <c r="G30" s="151" t="s">
        <v>512</v>
      </c>
      <c r="H30" s="151" t="s">
        <v>513</v>
      </c>
      <c r="I30" s="151" t="s">
        <v>514</v>
      </c>
      <c r="J30" s="151" t="s">
        <v>517</v>
      </c>
      <c r="K30" s="152"/>
      <c r="L30" s="7"/>
      <c r="M30" s="7"/>
      <c r="N30" s="15"/>
      <c r="O30" s="15"/>
      <c r="P30" s="15"/>
      <c r="Q30" s="15"/>
      <c r="R30" s="15"/>
      <c r="S30" s="15"/>
      <c r="T30" s="15"/>
      <c r="U30" s="15"/>
      <c r="V30" s="15"/>
      <c r="W30" s="15"/>
      <c r="X30" s="15"/>
      <c r="Y30" s="15"/>
      <c r="Z30" s="15"/>
    </row>
    <row r="31" spans="1:26" ht="15.75" customHeight="1">
      <c r="A31" s="6"/>
      <c r="B31" s="7"/>
      <c r="C31" s="131" t="s">
        <v>452</v>
      </c>
      <c r="D31" s="146">
        <v>20</v>
      </c>
      <c r="E31" s="138"/>
      <c r="F31" s="154" t="s">
        <v>518</v>
      </c>
      <c r="G31" s="114" t="s">
        <v>519</v>
      </c>
      <c r="H31" s="114" t="s">
        <v>520</v>
      </c>
      <c r="I31" s="114" t="s">
        <v>521</v>
      </c>
      <c r="J31" s="114" t="s">
        <v>522</v>
      </c>
      <c r="K31" s="140"/>
      <c r="L31" s="7"/>
      <c r="M31" s="7"/>
      <c r="N31" s="15"/>
      <c r="O31" s="15"/>
      <c r="P31" s="15"/>
      <c r="Q31" s="15"/>
      <c r="R31" s="15"/>
      <c r="S31" s="15"/>
      <c r="T31" s="15"/>
      <c r="U31" s="15"/>
      <c r="V31" s="15"/>
      <c r="W31" s="15"/>
      <c r="X31" s="15"/>
      <c r="Y31" s="15"/>
      <c r="Z31" s="15"/>
    </row>
    <row r="32" spans="1:26" ht="15.75" customHeight="1">
      <c r="A32" s="1"/>
      <c r="B32" s="15"/>
      <c r="C32" s="131" t="s">
        <v>452</v>
      </c>
      <c r="D32" s="146">
        <v>21</v>
      </c>
      <c r="E32" s="144"/>
      <c r="F32" s="155" t="s">
        <v>523</v>
      </c>
      <c r="G32" s="114" t="s">
        <v>524</v>
      </c>
      <c r="H32" s="114" t="s">
        <v>525</v>
      </c>
      <c r="I32" s="114" t="s">
        <v>526</v>
      </c>
      <c r="J32" s="114" t="s">
        <v>527</v>
      </c>
      <c r="K32" s="140"/>
      <c r="L32" s="15"/>
      <c r="M32" s="15"/>
      <c r="N32" s="15"/>
      <c r="O32" s="15"/>
      <c r="P32" s="15"/>
      <c r="Q32" s="15"/>
      <c r="R32" s="15"/>
      <c r="S32" s="15"/>
      <c r="T32" s="15"/>
      <c r="U32" s="15"/>
      <c r="V32" s="15"/>
      <c r="W32" s="15"/>
      <c r="X32" s="15"/>
      <c r="Y32" s="15"/>
      <c r="Z32" s="15"/>
    </row>
    <row r="33" spans="1:26" ht="15.75" customHeight="1">
      <c r="A33" s="1"/>
      <c r="B33" s="15"/>
      <c r="C33" s="131" t="s">
        <v>452</v>
      </c>
      <c r="D33" s="146">
        <v>22</v>
      </c>
      <c r="E33" s="144"/>
      <c r="F33" s="156" t="s">
        <v>528</v>
      </c>
      <c r="G33" s="114" t="s">
        <v>529</v>
      </c>
      <c r="H33" s="114" t="s">
        <v>530</v>
      </c>
      <c r="I33" s="114" t="s">
        <v>531</v>
      </c>
      <c r="J33" s="114" t="s">
        <v>532</v>
      </c>
      <c r="K33" s="140"/>
      <c r="L33" s="15"/>
      <c r="M33" s="15"/>
      <c r="N33" s="15"/>
      <c r="O33" s="15"/>
      <c r="P33" s="15"/>
      <c r="Q33" s="15"/>
      <c r="R33" s="15"/>
      <c r="S33" s="15"/>
      <c r="T33" s="15"/>
      <c r="U33" s="15"/>
      <c r="V33" s="15"/>
      <c r="W33" s="15"/>
      <c r="X33" s="15"/>
      <c r="Y33" s="15"/>
      <c r="Z33" s="15"/>
    </row>
    <row r="34" spans="1:26" ht="15.75" customHeight="1">
      <c r="A34" s="1"/>
      <c r="B34" s="15"/>
      <c r="C34" s="131" t="s">
        <v>452</v>
      </c>
      <c r="D34" s="146">
        <v>23</v>
      </c>
      <c r="E34" s="144"/>
      <c r="F34" s="155" t="s">
        <v>533</v>
      </c>
      <c r="G34" s="114" t="s">
        <v>534</v>
      </c>
      <c r="H34" s="114" t="s">
        <v>535</v>
      </c>
      <c r="I34" s="114" t="s">
        <v>536</v>
      </c>
      <c r="J34" s="114" t="s">
        <v>537</v>
      </c>
      <c r="K34" s="140"/>
      <c r="L34" s="15"/>
      <c r="M34" s="15"/>
      <c r="N34" s="15"/>
      <c r="O34" s="15"/>
      <c r="P34" s="15"/>
      <c r="Q34" s="15"/>
      <c r="R34" s="15"/>
      <c r="S34" s="15"/>
      <c r="T34" s="15"/>
      <c r="U34" s="15"/>
      <c r="V34" s="15"/>
      <c r="W34" s="15"/>
      <c r="X34" s="15"/>
      <c r="Y34" s="15"/>
      <c r="Z34" s="15"/>
    </row>
    <row r="35" spans="1:26" ht="15.75" customHeight="1">
      <c r="A35" s="1"/>
      <c r="B35" s="15"/>
      <c r="C35" s="131" t="s">
        <v>452</v>
      </c>
      <c r="D35" s="146">
        <v>24</v>
      </c>
      <c r="E35" s="144"/>
      <c r="F35" s="156" t="s">
        <v>538</v>
      </c>
      <c r="G35" s="114" t="s">
        <v>539</v>
      </c>
      <c r="H35" s="114" t="s">
        <v>540</v>
      </c>
      <c r="I35" s="114" t="s">
        <v>541</v>
      </c>
      <c r="J35" s="114" t="s">
        <v>542</v>
      </c>
      <c r="K35" s="140"/>
      <c r="L35" s="15"/>
      <c r="M35" s="15"/>
      <c r="N35" s="15"/>
      <c r="O35" s="15"/>
      <c r="P35" s="15"/>
      <c r="Q35" s="15"/>
      <c r="R35" s="15"/>
      <c r="S35" s="15"/>
      <c r="T35" s="15"/>
      <c r="U35" s="15"/>
      <c r="V35" s="15"/>
      <c r="W35" s="15"/>
      <c r="X35" s="15"/>
      <c r="Y35" s="15"/>
      <c r="Z35" s="15"/>
    </row>
    <row r="36" spans="1:26" ht="15.75" customHeight="1">
      <c r="A36" s="1"/>
      <c r="B36" s="15"/>
      <c r="C36" s="131" t="s">
        <v>452</v>
      </c>
      <c r="D36" s="146">
        <v>25</v>
      </c>
      <c r="E36" s="144"/>
      <c r="F36" s="156" t="s">
        <v>543</v>
      </c>
      <c r="G36" s="114" t="s">
        <v>544</v>
      </c>
      <c r="H36" s="114" t="s">
        <v>545</v>
      </c>
      <c r="I36" s="114" t="s">
        <v>546</v>
      </c>
      <c r="J36" s="114" t="s">
        <v>547</v>
      </c>
      <c r="K36" s="140"/>
      <c r="L36" s="15"/>
      <c r="M36" s="15"/>
      <c r="N36" s="15"/>
      <c r="O36" s="15"/>
      <c r="P36" s="15"/>
      <c r="Q36" s="15"/>
      <c r="R36" s="15"/>
      <c r="S36" s="15"/>
      <c r="T36" s="15"/>
      <c r="U36" s="15"/>
      <c r="V36" s="15"/>
      <c r="W36" s="15"/>
      <c r="X36" s="15"/>
      <c r="Y36" s="15"/>
      <c r="Z36" s="15"/>
    </row>
    <row r="37" spans="1:26" ht="15.75" customHeight="1">
      <c r="A37" s="1"/>
      <c r="B37" s="15"/>
      <c r="C37" s="131" t="s">
        <v>452</v>
      </c>
      <c r="D37" s="146">
        <v>26</v>
      </c>
      <c r="E37" s="144"/>
      <c r="F37" s="156" t="s">
        <v>548</v>
      </c>
      <c r="G37" s="114" t="s">
        <v>549</v>
      </c>
      <c r="H37" s="114" t="s">
        <v>550</v>
      </c>
      <c r="I37" s="114" t="s">
        <v>551</v>
      </c>
      <c r="J37" s="114" t="s">
        <v>552</v>
      </c>
      <c r="K37" s="140"/>
      <c r="L37" s="15"/>
      <c r="M37" s="15"/>
      <c r="N37" s="15"/>
      <c r="O37" s="15"/>
      <c r="P37" s="15"/>
      <c r="Q37" s="15"/>
      <c r="R37" s="15"/>
      <c r="S37" s="15"/>
      <c r="T37" s="15"/>
      <c r="U37" s="15"/>
      <c r="V37" s="15"/>
      <c r="W37" s="15"/>
      <c r="X37" s="15"/>
      <c r="Y37" s="15"/>
      <c r="Z37" s="15"/>
    </row>
    <row r="38" spans="1:26" ht="15.75" customHeight="1">
      <c r="A38" s="1"/>
      <c r="B38" s="15"/>
      <c r="C38" s="131" t="s">
        <v>452</v>
      </c>
      <c r="D38" s="146">
        <v>27</v>
      </c>
      <c r="E38" s="144"/>
      <c r="F38" s="156" t="s">
        <v>553</v>
      </c>
      <c r="G38" s="114" t="s">
        <v>554</v>
      </c>
      <c r="H38" s="114" t="s">
        <v>555</v>
      </c>
      <c r="I38" s="114" t="s">
        <v>556</v>
      </c>
      <c r="J38" s="114" t="s">
        <v>557</v>
      </c>
      <c r="K38" s="140"/>
      <c r="L38" s="15"/>
      <c r="M38" s="15"/>
      <c r="N38" s="15"/>
      <c r="O38" s="15"/>
      <c r="P38" s="15"/>
      <c r="Q38" s="15"/>
      <c r="R38" s="15"/>
      <c r="S38" s="15"/>
      <c r="T38" s="15"/>
      <c r="U38" s="15"/>
      <c r="V38" s="15"/>
      <c r="W38" s="15"/>
      <c r="X38" s="15"/>
      <c r="Y38" s="15"/>
      <c r="Z38" s="15"/>
    </row>
    <row r="39" spans="1:26" ht="15.75" customHeight="1">
      <c r="A39" s="1"/>
      <c r="B39" s="15"/>
      <c r="C39" s="131" t="s">
        <v>452</v>
      </c>
      <c r="D39" s="146">
        <v>28</v>
      </c>
      <c r="E39" s="144"/>
      <c r="F39" s="156" t="s">
        <v>558</v>
      </c>
      <c r="G39" s="114" t="s">
        <v>559</v>
      </c>
      <c r="H39" s="114" t="s">
        <v>560</v>
      </c>
      <c r="I39" s="114" t="s">
        <v>561</v>
      </c>
      <c r="J39" s="114" t="s">
        <v>562</v>
      </c>
      <c r="K39" s="140"/>
      <c r="L39" s="15"/>
      <c r="M39" s="15"/>
      <c r="N39" s="15"/>
      <c r="O39" s="15"/>
      <c r="P39" s="15"/>
      <c r="Q39" s="15"/>
      <c r="R39" s="15"/>
      <c r="S39" s="15"/>
      <c r="T39" s="15"/>
      <c r="U39" s="15"/>
      <c r="V39" s="15"/>
      <c r="W39" s="15"/>
      <c r="X39" s="15"/>
      <c r="Y39" s="15"/>
      <c r="Z39" s="15"/>
    </row>
    <row r="40" spans="1:26" ht="15.75" customHeight="1">
      <c r="A40" s="2"/>
      <c r="B40" s="9"/>
      <c r="C40" s="135"/>
      <c r="D40" s="129" t="s">
        <v>18</v>
      </c>
      <c r="E40" s="129"/>
      <c r="F40" s="136" t="s">
        <v>563</v>
      </c>
      <c r="G40" s="145"/>
      <c r="H40" s="145"/>
      <c r="I40" s="145"/>
      <c r="J40" s="145"/>
      <c r="K40" s="109"/>
      <c r="L40" s="157"/>
      <c r="M40" s="157"/>
      <c r="N40" s="15"/>
      <c r="O40" s="15"/>
      <c r="P40" s="15"/>
      <c r="Q40" s="15"/>
      <c r="R40" s="15"/>
      <c r="S40" s="15"/>
      <c r="T40" s="15"/>
      <c r="U40" s="15"/>
      <c r="V40" s="15"/>
      <c r="W40" s="15"/>
      <c r="X40" s="15"/>
      <c r="Y40" s="15"/>
      <c r="Z40" s="15"/>
    </row>
    <row r="41" spans="1:26" ht="15.75" customHeight="1">
      <c r="A41" s="15"/>
      <c r="B41" s="15"/>
      <c r="C41" s="148" t="s">
        <v>453</v>
      </c>
      <c r="D41" s="137">
        <v>29</v>
      </c>
      <c r="E41" s="158"/>
      <c r="F41" s="156" t="s">
        <v>564</v>
      </c>
      <c r="G41" s="151" t="s">
        <v>565</v>
      </c>
      <c r="H41" s="151" t="s">
        <v>566</v>
      </c>
      <c r="I41" s="151" t="s">
        <v>508</v>
      </c>
      <c r="J41" s="151" t="s">
        <v>567</v>
      </c>
      <c r="K41" s="152"/>
      <c r="L41" s="15"/>
      <c r="M41" s="15"/>
      <c r="N41" s="15"/>
      <c r="O41" s="15"/>
      <c r="P41" s="15"/>
      <c r="Q41" s="15"/>
      <c r="R41" s="15"/>
      <c r="S41" s="15"/>
      <c r="T41" s="15"/>
      <c r="U41" s="15"/>
      <c r="V41" s="15"/>
      <c r="W41" s="15"/>
      <c r="X41" s="15"/>
      <c r="Y41" s="15"/>
      <c r="Z41" s="15"/>
    </row>
    <row r="42" spans="1:26" ht="15.75" customHeight="1">
      <c r="A42" s="15"/>
      <c r="B42" s="15"/>
      <c r="C42" s="148" t="s">
        <v>453</v>
      </c>
      <c r="D42" s="137">
        <v>30</v>
      </c>
      <c r="E42" s="158"/>
      <c r="F42" s="156" t="s">
        <v>568</v>
      </c>
      <c r="G42" s="159" t="s">
        <v>569</v>
      </c>
      <c r="H42" s="159" t="s">
        <v>570</v>
      </c>
      <c r="I42" s="159" t="s">
        <v>571</v>
      </c>
      <c r="J42" s="159" t="s">
        <v>572</v>
      </c>
      <c r="K42" s="152"/>
      <c r="L42" s="15"/>
      <c r="M42" s="15"/>
      <c r="N42" s="15"/>
      <c r="O42" s="15"/>
      <c r="P42" s="15"/>
      <c r="Q42" s="15"/>
      <c r="R42" s="15"/>
      <c r="S42" s="15"/>
      <c r="T42" s="15"/>
      <c r="U42" s="15"/>
      <c r="V42" s="15"/>
      <c r="W42" s="15"/>
      <c r="X42" s="15"/>
      <c r="Y42" s="15"/>
      <c r="Z42" s="15"/>
    </row>
    <row r="43" spans="1:26" ht="15.75" customHeight="1">
      <c r="A43" s="15"/>
      <c r="B43" s="15"/>
      <c r="C43" s="148" t="s">
        <v>453</v>
      </c>
      <c r="D43" s="137">
        <v>31</v>
      </c>
      <c r="E43" s="158"/>
      <c r="F43" s="156" t="s">
        <v>573</v>
      </c>
      <c r="G43" s="151" t="s">
        <v>574</v>
      </c>
      <c r="H43" s="151" t="s">
        <v>575</v>
      </c>
      <c r="I43" s="151" t="s">
        <v>576</v>
      </c>
      <c r="J43" s="151" t="s">
        <v>577</v>
      </c>
      <c r="K43" s="152"/>
      <c r="L43" s="15"/>
      <c r="M43" s="15"/>
      <c r="N43" s="15"/>
      <c r="O43" s="15"/>
      <c r="P43" s="15"/>
      <c r="Q43" s="15"/>
      <c r="R43" s="15"/>
      <c r="S43" s="15"/>
      <c r="T43" s="15"/>
      <c r="U43" s="15"/>
      <c r="V43" s="15"/>
      <c r="W43" s="15"/>
      <c r="X43" s="15"/>
      <c r="Y43" s="15"/>
      <c r="Z43" s="15"/>
    </row>
    <row r="44" spans="1:26" ht="15.75" customHeight="1">
      <c r="A44" s="15"/>
      <c r="B44" s="15"/>
      <c r="C44" s="148" t="s">
        <v>453</v>
      </c>
      <c r="D44" s="137">
        <v>32</v>
      </c>
      <c r="E44" s="158"/>
      <c r="F44" s="156" t="s">
        <v>578</v>
      </c>
      <c r="G44" s="151" t="s">
        <v>574</v>
      </c>
      <c r="H44" s="151" t="s">
        <v>575</v>
      </c>
      <c r="I44" s="151" t="s">
        <v>576</v>
      </c>
      <c r="J44" s="151" t="s">
        <v>577</v>
      </c>
      <c r="K44" s="152"/>
      <c r="L44" s="15"/>
      <c r="M44" s="15"/>
      <c r="N44" s="15"/>
      <c r="O44" s="15"/>
      <c r="P44" s="15"/>
      <c r="Q44" s="15"/>
      <c r="R44" s="15"/>
      <c r="S44" s="15"/>
      <c r="T44" s="15"/>
      <c r="U44" s="15"/>
      <c r="V44" s="15"/>
      <c r="W44" s="15"/>
      <c r="X44" s="15"/>
      <c r="Y44" s="15"/>
      <c r="Z44" s="15"/>
    </row>
    <row r="45" spans="1:26" ht="15.75" customHeight="1">
      <c r="A45" s="15"/>
      <c r="B45" s="15"/>
      <c r="C45" s="148" t="s">
        <v>453</v>
      </c>
      <c r="D45" s="137">
        <v>33</v>
      </c>
      <c r="E45" s="158"/>
      <c r="F45" s="156" t="s">
        <v>579</v>
      </c>
      <c r="G45" s="151" t="s">
        <v>580</v>
      </c>
      <c r="H45" s="151" t="s">
        <v>581</v>
      </c>
      <c r="I45" s="151" t="s">
        <v>582</v>
      </c>
      <c r="J45" s="151" t="s">
        <v>583</v>
      </c>
      <c r="K45" s="152"/>
      <c r="L45" s="15"/>
      <c r="M45" s="15"/>
      <c r="N45" s="15"/>
      <c r="O45" s="15"/>
      <c r="P45" s="15"/>
      <c r="Q45" s="15"/>
      <c r="R45" s="15"/>
      <c r="S45" s="15"/>
      <c r="T45" s="15"/>
      <c r="U45" s="15"/>
      <c r="V45" s="15"/>
      <c r="W45" s="15"/>
      <c r="X45" s="15"/>
      <c r="Y45" s="15"/>
      <c r="Z45" s="15"/>
    </row>
    <row r="46" spans="1:26" ht="15.75" customHeight="1">
      <c r="A46" s="1"/>
      <c r="B46" s="15"/>
      <c r="C46" s="135"/>
      <c r="D46" s="129" t="s">
        <v>42</v>
      </c>
      <c r="E46" s="129"/>
      <c r="F46" s="136" t="s">
        <v>66</v>
      </c>
      <c r="G46" s="145"/>
      <c r="H46" s="145"/>
      <c r="I46" s="145"/>
      <c r="J46" s="145"/>
      <c r="K46" s="160"/>
      <c r="L46" s="15"/>
      <c r="M46" s="15"/>
      <c r="N46" s="15"/>
      <c r="O46" s="15"/>
      <c r="P46" s="15"/>
      <c r="Q46" s="15"/>
      <c r="R46" s="15"/>
      <c r="S46" s="15"/>
      <c r="T46" s="15"/>
      <c r="U46" s="15"/>
      <c r="V46" s="15"/>
      <c r="W46" s="15"/>
      <c r="X46" s="15"/>
      <c r="Y46" s="15"/>
      <c r="Z46" s="15"/>
    </row>
    <row r="47" spans="1:26" ht="15.75" customHeight="1">
      <c r="A47" s="1"/>
      <c r="B47" s="15"/>
      <c r="C47" s="131" t="s">
        <v>454</v>
      </c>
      <c r="D47" s="137">
        <v>34</v>
      </c>
      <c r="E47" s="153"/>
      <c r="F47" s="161" t="s">
        <v>584</v>
      </c>
      <c r="G47" s="114" t="s">
        <v>585</v>
      </c>
      <c r="H47" s="114" t="s">
        <v>586</v>
      </c>
      <c r="I47" s="114" t="s">
        <v>587</v>
      </c>
      <c r="J47" s="114" t="s">
        <v>588</v>
      </c>
      <c r="K47" s="140"/>
      <c r="L47" s="15"/>
      <c r="M47" s="15"/>
      <c r="N47" s="15"/>
      <c r="O47" s="15"/>
      <c r="P47" s="15"/>
      <c r="Q47" s="15"/>
      <c r="R47" s="15"/>
      <c r="S47" s="15"/>
      <c r="T47" s="15"/>
      <c r="U47" s="15"/>
      <c r="V47" s="15"/>
      <c r="W47" s="15"/>
      <c r="X47" s="15"/>
      <c r="Y47" s="15"/>
      <c r="Z47" s="15"/>
    </row>
    <row r="48" spans="1:26" ht="15.75" customHeight="1">
      <c r="A48" s="6"/>
      <c r="B48" s="7"/>
      <c r="C48" s="131" t="s">
        <v>454</v>
      </c>
      <c r="D48" s="137">
        <v>35</v>
      </c>
      <c r="E48" s="153"/>
      <c r="F48" s="161" t="s">
        <v>589</v>
      </c>
      <c r="G48" s="114" t="s">
        <v>585</v>
      </c>
      <c r="H48" s="114" t="s">
        <v>586</v>
      </c>
      <c r="I48" s="114" t="s">
        <v>587</v>
      </c>
      <c r="J48" s="114" t="s">
        <v>590</v>
      </c>
      <c r="K48" s="140"/>
      <c r="L48" s="7"/>
      <c r="M48" s="7"/>
      <c r="N48" s="15"/>
      <c r="O48" s="15"/>
      <c r="P48" s="15"/>
      <c r="Q48" s="15"/>
      <c r="R48" s="15"/>
      <c r="S48" s="15"/>
      <c r="T48" s="15"/>
      <c r="U48" s="15"/>
      <c r="V48" s="15"/>
      <c r="W48" s="15"/>
      <c r="X48" s="15"/>
      <c r="Y48" s="15"/>
      <c r="Z48" s="15"/>
    </row>
    <row r="49" spans="1:26" ht="15.75" customHeight="1">
      <c r="A49" s="6"/>
      <c r="B49" s="7"/>
      <c r="C49" s="131" t="s">
        <v>454</v>
      </c>
      <c r="D49" s="137">
        <v>36</v>
      </c>
      <c r="E49" s="153"/>
      <c r="F49" s="154" t="s">
        <v>591</v>
      </c>
      <c r="G49" s="114" t="s">
        <v>585</v>
      </c>
      <c r="H49" s="114" t="s">
        <v>586</v>
      </c>
      <c r="I49" s="114" t="s">
        <v>587</v>
      </c>
      <c r="J49" s="114" t="s">
        <v>592</v>
      </c>
      <c r="K49" s="140"/>
      <c r="L49" s="7"/>
      <c r="M49" s="7"/>
      <c r="N49" s="15"/>
      <c r="O49" s="15"/>
      <c r="P49" s="15"/>
      <c r="Q49" s="15"/>
      <c r="R49" s="15"/>
      <c r="S49" s="15"/>
      <c r="T49" s="15"/>
      <c r="U49" s="15"/>
      <c r="V49" s="15"/>
      <c r="W49" s="15"/>
      <c r="X49" s="15"/>
      <c r="Y49" s="15"/>
      <c r="Z49" s="15"/>
    </row>
    <row r="50" spans="1:26" ht="15.75" customHeight="1">
      <c r="A50" s="2"/>
      <c r="B50" s="9"/>
      <c r="C50" s="135"/>
      <c r="D50" s="129" t="s">
        <v>70</v>
      </c>
      <c r="E50" s="129"/>
      <c r="F50" s="136" t="s">
        <v>71</v>
      </c>
      <c r="G50" s="145"/>
      <c r="H50" s="145"/>
      <c r="I50" s="145"/>
      <c r="J50" s="145"/>
      <c r="K50" s="160"/>
      <c r="L50" s="157"/>
      <c r="M50" s="157"/>
      <c r="N50" s="15"/>
      <c r="O50" s="15"/>
      <c r="P50" s="15"/>
      <c r="Q50" s="15"/>
      <c r="R50" s="15"/>
      <c r="S50" s="15"/>
      <c r="T50" s="15"/>
      <c r="U50" s="15"/>
      <c r="V50" s="15"/>
      <c r="W50" s="15"/>
      <c r="X50" s="15"/>
      <c r="Y50" s="15"/>
      <c r="Z50" s="15"/>
    </row>
    <row r="51" spans="1:26" ht="15.75" customHeight="1">
      <c r="A51" s="6"/>
      <c r="B51" s="7"/>
      <c r="C51" s="131" t="s">
        <v>455</v>
      </c>
      <c r="D51" s="137">
        <v>37</v>
      </c>
      <c r="E51" s="153"/>
      <c r="F51" s="161" t="s">
        <v>593</v>
      </c>
      <c r="G51" s="114" t="s">
        <v>585</v>
      </c>
      <c r="H51" s="114" t="s">
        <v>586</v>
      </c>
      <c r="I51" s="114" t="s">
        <v>587</v>
      </c>
      <c r="J51" s="114" t="s">
        <v>588</v>
      </c>
      <c r="K51" s="140"/>
      <c r="L51" s="7"/>
      <c r="M51" s="7"/>
      <c r="N51" s="15"/>
      <c r="O51" s="15"/>
      <c r="P51" s="15"/>
      <c r="Q51" s="15"/>
      <c r="R51" s="15"/>
      <c r="S51" s="15"/>
      <c r="T51" s="15"/>
      <c r="U51" s="15"/>
      <c r="V51" s="15"/>
      <c r="W51" s="15"/>
      <c r="X51" s="15"/>
      <c r="Y51" s="15"/>
      <c r="Z51" s="15"/>
    </row>
    <row r="52" spans="1:26" ht="15.75" customHeight="1">
      <c r="A52" s="6"/>
      <c r="B52" s="7"/>
      <c r="C52" s="131" t="s">
        <v>455</v>
      </c>
      <c r="D52" s="137">
        <v>38</v>
      </c>
      <c r="E52" s="153"/>
      <c r="F52" s="154" t="s">
        <v>594</v>
      </c>
      <c r="G52" s="114" t="s">
        <v>585</v>
      </c>
      <c r="H52" s="114" t="s">
        <v>586</v>
      </c>
      <c r="I52" s="114" t="s">
        <v>587</v>
      </c>
      <c r="J52" s="114" t="s">
        <v>590</v>
      </c>
      <c r="K52" s="140"/>
      <c r="L52" s="7"/>
      <c r="M52" s="7"/>
      <c r="N52" s="15"/>
      <c r="O52" s="15"/>
      <c r="P52" s="15"/>
      <c r="Q52" s="15"/>
      <c r="R52" s="15"/>
      <c r="S52" s="15"/>
      <c r="T52" s="15"/>
      <c r="U52" s="15"/>
      <c r="V52" s="15"/>
      <c r="W52" s="15"/>
      <c r="X52" s="15"/>
      <c r="Y52" s="15"/>
      <c r="Z52" s="15"/>
    </row>
    <row r="53" spans="1:26" ht="15.75" customHeight="1">
      <c r="A53" s="1"/>
      <c r="B53" s="15"/>
      <c r="C53" s="131" t="s">
        <v>455</v>
      </c>
      <c r="D53" s="137">
        <v>39</v>
      </c>
      <c r="E53" s="158"/>
      <c r="F53" s="154" t="s">
        <v>595</v>
      </c>
      <c r="G53" s="114" t="s">
        <v>596</v>
      </c>
      <c r="H53" s="114" t="s">
        <v>597</v>
      </c>
      <c r="I53" s="114" t="s">
        <v>598</v>
      </c>
      <c r="J53" s="114" t="s">
        <v>599</v>
      </c>
      <c r="K53" s="140"/>
      <c r="L53" s="15"/>
      <c r="M53" s="15"/>
      <c r="N53" s="15"/>
      <c r="O53" s="15"/>
      <c r="P53" s="15"/>
      <c r="Q53" s="15"/>
      <c r="R53" s="15"/>
      <c r="S53" s="15"/>
      <c r="T53" s="15"/>
      <c r="U53" s="15"/>
      <c r="V53" s="15"/>
      <c r="W53" s="15"/>
      <c r="X53" s="15"/>
      <c r="Y53" s="15"/>
      <c r="Z53" s="15"/>
    </row>
    <row r="54" spans="1:26" ht="15.75" customHeight="1">
      <c r="A54" s="1"/>
      <c r="B54" s="15"/>
      <c r="C54" s="131" t="s">
        <v>455</v>
      </c>
      <c r="D54" s="137">
        <v>40</v>
      </c>
      <c r="E54" s="144"/>
      <c r="F54" s="154" t="s">
        <v>600</v>
      </c>
      <c r="G54" s="114" t="s">
        <v>601</v>
      </c>
      <c r="H54" s="114" t="s">
        <v>586</v>
      </c>
      <c r="I54" s="114" t="s">
        <v>587</v>
      </c>
      <c r="J54" s="114" t="s">
        <v>602</v>
      </c>
      <c r="K54" s="140"/>
      <c r="L54" s="15"/>
      <c r="M54" s="15"/>
      <c r="N54" s="15"/>
      <c r="O54" s="15"/>
      <c r="P54" s="15"/>
      <c r="Q54" s="15"/>
      <c r="R54" s="15"/>
      <c r="S54" s="15"/>
      <c r="T54" s="15"/>
      <c r="U54" s="15"/>
      <c r="V54" s="15"/>
      <c r="W54" s="15"/>
      <c r="X54" s="15"/>
      <c r="Y54" s="15"/>
      <c r="Z54" s="15"/>
    </row>
    <row r="55" spans="1:26" ht="15.75" customHeight="1">
      <c r="A55" s="1"/>
      <c r="B55" s="15"/>
      <c r="C55" s="131" t="s">
        <v>455</v>
      </c>
      <c r="D55" s="137">
        <v>41</v>
      </c>
      <c r="E55" s="144"/>
      <c r="F55" s="154" t="s">
        <v>603</v>
      </c>
      <c r="G55" s="114" t="s">
        <v>585</v>
      </c>
      <c r="H55" s="114" t="s">
        <v>586</v>
      </c>
      <c r="I55" s="114" t="s">
        <v>587</v>
      </c>
      <c r="J55" s="114" t="s">
        <v>604</v>
      </c>
      <c r="K55" s="140"/>
      <c r="L55" s="15"/>
      <c r="M55" s="15"/>
      <c r="N55" s="15"/>
      <c r="O55" s="15"/>
      <c r="P55" s="15"/>
      <c r="Q55" s="15"/>
      <c r="R55" s="15"/>
      <c r="S55" s="15"/>
      <c r="T55" s="15"/>
      <c r="U55" s="15"/>
      <c r="V55" s="15"/>
      <c r="W55" s="15"/>
      <c r="X55" s="15"/>
      <c r="Y55" s="15"/>
      <c r="Z55" s="15"/>
    </row>
    <row r="56" spans="1:26" ht="15.75" customHeight="1">
      <c r="A56" s="1"/>
      <c r="B56" s="15"/>
      <c r="C56" s="131" t="s">
        <v>455</v>
      </c>
      <c r="D56" s="137">
        <v>42</v>
      </c>
      <c r="E56" s="144"/>
      <c r="F56" s="154" t="s">
        <v>605</v>
      </c>
      <c r="G56" s="114" t="s">
        <v>585</v>
      </c>
      <c r="H56" s="114" t="s">
        <v>586</v>
      </c>
      <c r="I56" s="114" t="s">
        <v>587</v>
      </c>
      <c r="J56" s="114" t="s">
        <v>606</v>
      </c>
      <c r="K56" s="140"/>
      <c r="L56" s="15"/>
      <c r="M56" s="15"/>
      <c r="N56" s="15"/>
      <c r="O56" s="15"/>
      <c r="P56" s="15"/>
      <c r="Q56" s="15"/>
      <c r="R56" s="15"/>
      <c r="S56" s="15"/>
      <c r="T56" s="15"/>
      <c r="U56" s="15"/>
      <c r="V56" s="15"/>
      <c r="W56" s="15"/>
      <c r="X56" s="15"/>
      <c r="Y56" s="15"/>
      <c r="Z56" s="15"/>
    </row>
    <row r="57" spans="1:26" ht="15.75" customHeight="1">
      <c r="A57" s="1"/>
      <c r="B57" s="15"/>
      <c r="C57" s="131" t="s">
        <v>455</v>
      </c>
      <c r="D57" s="137">
        <v>43</v>
      </c>
      <c r="E57" s="158"/>
      <c r="F57" s="154" t="s">
        <v>607</v>
      </c>
      <c r="G57" s="114" t="s">
        <v>585</v>
      </c>
      <c r="H57" s="114" t="s">
        <v>586</v>
      </c>
      <c r="I57" s="114" t="s">
        <v>587</v>
      </c>
      <c r="J57" s="114" t="s">
        <v>606</v>
      </c>
      <c r="K57" s="140"/>
      <c r="L57" s="15"/>
      <c r="M57" s="15"/>
      <c r="N57" s="15"/>
      <c r="O57" s="15"/>
      <c r="P57" s="15"/>
      <c r="Q57" s="15"/>
      <c r="R57" s="15"/>
      <c r="S57" s="15"/>
      <c r="T57" s="15"/>
      <c r="U57" s="15"/>
      <c r="V57" s="15"/>
      <c r="W57" s="15"/>
      <c r="X57" s="15"/>
      <c r="Y57" s="15"/>
      <c r="Z57" s="15"/>
    </row>
    <row r="58" spans="1:26" ht="15.75" customHeight="1">
      <c r="A58" s="1"/>
      <c r="B58" s="15"/>
      <c r="C58" s="131" t="s">
        <v>455</v>
      </c>
      <c r="D58" s="137">
        <v>44</v>
      </c>
      <c r="E58" s="158"/>
      <c r="F58" s="154" t="s">
        <v>608</v>
      </c>
      <c r="G58" s="114" t="s">
        <v>585</v>
      </c>
      <c r="H58" s="114" t="s">
        <v>586</v>
      </c>
      <c r="I58" s="114" t="s">
        <v>587</v>
      </c>
      <c r="J58" s="114" t="s">
        <v>606</v>
      </c>
      <c r="K58" s="140"/>
      <c r="L58" s="15"/>
      <c r="M58" s="15"/>
      <c r="N58" s="15"/>
      <c r="O58" s="15"/>
      <c r="P58" s="15"/>
      <c r="Q58" s="15"/>
      <c r="R58" s="15"/>
      <c r="S58" s="15"/>
      <c r="T58" s="15"/>
      <c r="U58" s="15"/>
      <c r="V58" s="15"/>
      <c r="W58" s="15"/>
      <c r="X58" s="15"/>
      <c r="Y58" s="15"/>
      <c r="Z58" s="15"/>
    </row>
    <row r="59" spans="1:26" ht="15.75" customHeight="1">
      <c r="A59" s="1"/>
      <c r="B59" s="15"/>
      <c r="C59" s="131" t="s">
        <v>455</v>
      </c>
      <c r="D59" s="137">
        <v>45</v>
      </c>
      <c r="E59" s="158"/>
      <c r="F59" s="154" t="s">
        <v>609</v>
      </c>
      <c r="G59" s="114" t="s">
        <v>585</v>
      </c>
      <c r="H59" s="114" t="s">
        <v>586</v>
      </c>
      <c r="I59" s="114" t="s">
        <v>587</v>
      </c>
      <c r="J59" s="114" t="s">
        <v>606</v>
      </c>
      <c r="K59" s="140"/>
      <c r="L59" s="15"/>
      <c r="M59" s="15"/>
      <c r="N59" s="15"/>
      <c r="O59" s="15"/>
      <c r="P59" s="15"/>
      <c r="Q59" s="15"/>
      <c r="R59" s="15"/>
      <c r="S59" s="15"/>
      <c r="T59" s="15"/>
      <c r="U59" s="15"/>
      <c r="V59" s="15"/>
      <c r="W59" s="15"/>
      <c r="X59" s="15"/>
      <c r="Y59" s="15"/>
      <c r="Z59" s="15"/>
    </row>
    <row r="60" spans="1:26" ht="15.75" customHeight="1">
      <c r="A60" s="2"/>
      <c r="B60" s="9"/>
      <c r="C60" s="135"/>
      <c r="D60" s="129" t="s">
        <v>82</v>
      </c>
      <c r="E60" s="129"/>
      <c r="F60" s="136" t="s">
        <v>83</v>
      </c>
      <c r="G60" s="145"/>
      <c r="H60" s="145"/>
      <c r="I60" s="145"/>
      <c r="J60" s="145"/>
      <c r="K60" s="109"/>
      <c r="L60" s="157"/>
      <c r="M60" s="157"/>
      <c r="N60" s="15"/>
      <c r="O60" s="15"/>
      <c r="P60" s="15"/>
      <c r="Q60" s="15"/>
      <c r="R60" s="15"/>
      <c r="S60" s="15"/>
      <c r="T60" s="15"/>
      <c r="U60" s="15"/>
      <c r="V60" s="15"/>
      <c r="W60" s="15"/>
      <c r="X60" s="15"/>
      <c r="Y60" s="15"/>
      <c r="Z60" s="15"/>
    </row>
    <row r="61" spans="1:26" ht="15.75" customHeight="1">
      <c r="A61" s="6"/>
      <c r="B61" s="7"/>
      <c r="C61" s="131" t="s">
        <v>456</v>
      </c>
      <c r="D61" s="137">
        <v>46</v>
      </c>
      <c r="E61" s="153"/>
      <c r="F61" s="154" t="s">
        <v>610</v>
      </c>
      <c r="G61" s="114" t="s">
        <v>611</v>
      </c>
      <c r="H61" s="114" t="s">
        <v>612</v>
      </c>
      <c r="I61" s="114" t="s">
        <v>613</v>
      </c>
      <c r="J61" s="114" t="s">
        <v>614</v>
      </c>
      <c r="K61" s="140"/>
      <c r="L61" s="7"/>
      <c r="M61" s="7"/>
      <c r="N61" s="15"/>
      <c r="O61" s="15"/>
      <c r="P61" s="15"/>
      <c r="Q61" s="15"/>
      <c r="R61" s="15"/>
      <c r="S61" s="15"/>
      <c r="T61" s="15"/>
      <c r="U61" s="15"/>
      <c r="V61" s="15"/>
      <c r="W61" s="15"/>
      <c r="X61" s="15"/>
      <c r="Y61" s="15"/>
      <c r="Z61" s="15"/>
    </row>
    <row r="62" spans="1:26" ht="15.75" customHeight="1">
      <c r="A62" s="6"/>
      <c r="B62" s="7"/>
      <c r="C62" s="131" t="s">
        <v>456</v>
      </c>
      <c r="D62" s="137">
        <v>47</v>
      </c>
      <c r="E62" s="153"/>
      <c r="F62" s="154" t="s">
        <v>615</v>
      </c>
      <c r="G62" s="114" t="s">
        <v>616</v>
      </c>
      <c r="H62" s="114" t="s">
        <v>617</v>
      </c>
      <c r="I62" s="114" t="s">
        <v>618</v>
      </c>
      <c r="J62" s="114" t="s">
        <v>619</v>
      </c>
      <c r="K62" s="140"/>
      <c r="L62" s="7"/>
      <c r="M62" s="7"/>
      <c r="N62" s="15"/>
      <c r="O62" s="15"/>
      <c r="P62" s="15"/>
      <c r="Q62" s="15"/>
      <c r="R62" s="15"/>
      <c r="S62" s="15"/>
      <c r="T62" s="15"/>
      <c r="U62" s="15"/>
      <c r="V62" s="15"/>
      <c r="W62" s="15"/>
      <c r="X62" s="15"/>
      <c r="Y62" s="15"/>
      <c r="Z62" s="15"/>
    </row>
    <row r="63" spans="1:26" ht="15.75" customHeight="1">
      <c r="A63" s="6"/>
      <c r="B63" s="7"/>
      <c r="C63" s="131" t="s">
        <v>456</v>
      </c>
      <c r="D63" s="137">
        <v>48</v>
      </c>
      <c r="E63" s="153"/>
      <c r="F63" s="154" t="s">
        <v>620</v>
      </c>
      <c r="G63" s="114" t="s">
        <v>616</v>
      </c>
      <c r="H63" s="114" t="s">
        <v>617</v>
      </c>
      <c r="I63" s="114" t="s">
        <v>621</v>
      </c>
      <c r="J63" s="114" t="s">
        <v>622</v>
      </c>
      <c r="K63" s="140"/>
      <c r="L63" s="7"/>
      <c r="M63" s="7"/>
      <c r="N63" s="15"/>
      <c r="O63" s="15"/>
      <c r="P63" s="15"/>
      <c r="Q63" s="15"/>
      <c r="R63" s="15"/>
      <c r="S63" s="15"/>
      <c r="T63" s="15"/>
      <c r="U63" s="15"/>
      <c r="V63" s="15"/>
      <c r="W63" s="15"/>
      <c r="X63" s="15"/>
      <c r="Y63" s="15"/>
      <c r="Z63" s="15"/>
    </row>
    <row r="64" spans="1:26" ht="15.75" customHeight="1">
      <c r="A64" s="6"/>
      <c r="B64" s="7"/>
      <c r="C64" s="131" t="s">
        <v>456</v>
      </c>
      <c r="D64" s="137">
        <v>49</v>
      </c>
      <c r="E64" s="153"/>
      <c r="F64" s="154" t="s">
        <v>623</v>
      </c>
      <c r="G64" s="114" t="s">
        <v>624</v>
      </c>
      <c r="H64" s="114" t="s">
        <v>625</v>
      </c>
      <c r="I64" s="114" t="s">
        <v>626</v>
      </c>
      <c r="J64" s="114" t="s">
        <v>627</v>
      </c>
      <c r="K64" s="140"/>
      <c r="L64" s="7"/>
      <c r="M64" s="7"/>
      <c r="N64" s="15"/>
      <c r="O64" s="15"/>
      <c r="P64" s="15"/>
      <c r="Q64" s="15"/>
      <c r="R64" s="15"/>
      <c r="S64" s="15"/>
      <c r="T64" s="15"/>
      <c r="U64" s="15"/>
      <c r="V64" s="15"/>
      <c r="W64" s="15"/>
      <c r="X64" s="15"/>
      <c r="Y64" s="15"/>
      <c r="Z64" s="15"/>
    </row>
    <row r="65" spans="1:26" ht="15.75" customHeight="1">
      <c r="A65" s="1"/>
      <c r="B65" s="15"/>
      <c r="C65" s="131" t="s">
        <v>456</v>
      </c>
      <c r="D65" s="137">
        <v>50</v>
      </c>
      <c r="E65" s="144"/>
      <c r="F65" s="154" t="s">
        <v>628</v>
      </c>
      <c r="G65" s="114" t="s">
        <v>629</v>
      </c>
      <c r="H65" s="114" t="s">
        <v>630</v>
      </c>
      <c r="I65" s="114" t="s">
        <v>631</v>
      </c>
      <c r="J65" s="114" t="s">
        <v>632</v>
      </c>
      <c r="K65" s="140"/>
      <c r="L65" s="15"/>
      <c r="M65" s="15"/>
      <c r="N65" s="15"/>
      <c r="O65" s="15"/>
      <c r="P65" s="15"/>
      <c r="Q65" s="15"/>
      <c r="R65" s="15"/>
      <c r="S65" s="15"/>
      <c r="T65" s="15"/>
      <c r="U65" s="15"/>
      <c r="V65" s="15"/>
      <c r="W65" s="15"/>
      <c r="X65" s="15"/>
      <c r="Y65" s="15"/>
      <c r="Z65" s="15"/>
    </row>
    <row r="66" spans="1:26" ht="15.75" customHeight="1">
      <c r="A66" s="1"/>
      <c r="B66" s="15"/>
      <c r="C66" s="131" t="s">
        <v>456</v>
      </c>
      <c r="D66" s="137">
        <v>51</v>
      </c>
      <c r="E66" s="144"/>
      <c r="F66" s="154" t="s">
        <v>633</v>
      </c>
      <c r="G66" s="114" t="s">
        <v>634</v>
      </c>
      <c r="H66" s="114" t="s">
        <v>635</v>
      </c>
      <c r="I66" s="114" t="s">
        <v>636</v>
      </c>
      <c r="J66" s="114" t="s">
        <v>637</v>
      </c>
      <c r="K66" s="140"/>
      <c r="L66" s="15"/>
      <c r="M66" s="15"/>
      <c r="N66" s="15"/>
      <c r="O66" s="15"/>
      <c r="P66" s="15"/>
      <c r="Q66" s="15"/>
      <c r="R66" s="15"/>
      <c r="S66" s="15"/>
      <c r="T66" s="15"/>
      <c r="U66" s="15"/>
      <c r="V66" s="15"/>
      <c r="W66" s="15"/>
      <c r="X66" s="15"/>
      <c r="Y66" s="15"/>
      <c r="Z66" s="15"/>
    </row>
    <row r="67" spans="1:26" ht="15.75" customHeight="1">
      <c r="A67" s="1"/>
      <c r="B67" s="15"/>
      <c r="C67" s="131" t="s">
        <v>456</v>
      </c>
      <c r="D67" s="137">
        <v>52</v>
      </c>
      <c r="E67" s="144"/>
      <c r="F67" s="154" t="s">
        <v>638</v>
      </c>
      <c r="G67" s="114" t="s">
        <v>639</v>
      </c>
      <c r="H67" s="114" t="s">
        <v>640</v>
      </c>
      <c r="I67" s="114" t="s">
        <v>641</v>
      </c>
      <c r="J67" s="114" t="s">
        <v>642</v>
      </c>
      <c r="K67" s="140"/>
      <c r="L67" s="15"/>
      <c r="M67" s="15"/>
      <c r="N67" s="15"/>
      <c r="O67" s="15"/>
      <c r="P67" s="15"/>
      <c r="Q67" s="15"/>
      <c r="R67" s="15"/>
      <c r="S67" s="15"/>
      <c r="T67" s="15"/>
      <c r="U67" s="15"/>
      <c r="V67" s="15"/>
      <c r="W67" s="15"/>
      <c r="X67" s="15"/>
      <c r="Y67" s="15"/>
      <c r="Z67" s="15"/>
    </row>
    <row r="68" spans="1:26" ht="15.75" customHeight="1">
      <c r="A68" s="1"/>
      <c r="B68" s="15"/>
      <c r="C68" s="131" t="s">
        <v>456</v>
      </c>
      <c r="D68" s="137">
        <v>53</v>
      </c>
      <c r="E68" s="144"/>
      <c r="F68" s="154" t="s">
        <v>643</v>
      </c>
      <c r="G68" s="114" t="s">
        <v>644</v>
      </c>
      <c r="H68" s="114" t="s">
        <v>630</v>
      </c>
      <c r="I68" s="114" t="s">
        <v>631</v>
      </c>
      <c r="J68" s="114" t="s">
        <v>606</v>
      </c>
      <c r="K68" s="140"/>
      <c r="L68" s="15"/>
      <c r="M68" s="15"/>
      <c r="N68" s="15"/>
      <c r="O68" s="15"/>
      <c r="P68" s="15"/>
      <c r="Q68" s="15"/>
      <c r="R68" s="15"/>
      <c r="S68" s="15"/>
      <c r="T68" s="15"/>
      <c r="U68" s="15"/>
      <c r="V68" s="15"/>
      <c r="W68" s="15"/>
      <c r="X68" s="15"/>
      <c r="Y68" s="15"/>
      <c r="Z68" s="15"/>
    </row>
    <row r="69" spans="1:26" ht="15.75" customHeight="1">
      <c r="A69" s="1"/>
      <c r="B69" s="15"/>
      <c r="C69" s="131" t="s">
        <v>456</v>
      </c>
      <c r="D69" s="137">
        <v>54</v>
      </c>
      <c r="E69" s="144"/>
      <c r="F69" s="154" t="s">
        <v>645</v>
      </c>
      <c r="G69" s="114" t="s">
        <v>646</v>
      </c>
      <c r="H69" s="114" t="s">
        <v>647</v>
      </c>
      <c r="I69" s="114" t="s">
        <v>648</v>
      </c>
      <c r="J69" s="114" t="s">
        <v>649</v>
      </c>
      <c r="K69" s="140"/>
      <c r="L69" s="15"/>
      <c r="M69" s="15"/>
      <c r="N69" s="15"/>
      <c r="O69" s="15"/>
      <c r="P69" s="15"/>
      <c r="Q69" s="15"/>
      <c r="R69" s="15"/>
      <c r="S69" s="15"/>
      <c r="T69" s="15"/>
      <c r="U69" s="15"/>
      <c r="V69" s="15"/>
      <c r="W69" s="15"/>
      <c r="X69" s="15"/>
      <c r="Y69" s="15"/>
      <c r="Z69" s="15"/>
    </row>
    <row r="70" spans="1:26" ht="15.75" customHeight="1">
      <c r="A70" s="2"/>
      <c r="B70" s="9"/>
      <c r="C70" s="135"/>
      <c r="D70" s="129" t="s">
        <v>92</v>
      </c>
      <c r="E70" s="129"/>
      <c r="F70" s="136" t="s">
        <v>93</v>
      </c>
      <c r="G70" s="145"/>
      <c r="H70" s="145"/>
      <c r="I70" s="145"/>
      <c r="J70" s="145"/>
      <c r="K70" s="160"/>
      <c r="L70" s="157"/>
      <c r="M70" s="157"/>
      <c r="N70" s="15"/>
      <c r="O70" s="15"/>
      <c r="P70" s="15"/>
      <c r="Q70" s="15"/>
      <c r="R70" s="15"/>
      <c r="S70" s="15"/>
      <c r="T70" s="15"/>
      <c r="U70" s="15"/>
      <c r="V70" s="15"/>
      <c r="W70" s="15"/>
      <c r="X70" s="15"/>
      <c r="Y70" s="15"/>
      <c r="Z70" s="15"/>
    </row>
    <row r="71" spans="1:26" ht="15.75" customHeight="1">
      <c r="A71" s="1"/>
      <c r="B71" s="15"/>
      <c r="C71" s="131" t="s">
        <v>457</v>
      </c>
      <c r="D71" s="137">
        <v>55</v>
      </c>
      <c r="E71" s="144"/>
      <c r="F71" s="154" t="s">
        <v>650</v>
      </c>
      <c r="G71" s="114" t="s">
        <v>651</v>
      </c>
      <c r="H71" s="114" t="s">
        <v>652</v>
      </c>
      <c r="I71" s="114" t="s">
        <v>653</v>
      </c>
      <c r="J71" s="114" t="s">
        <v>654</v>
      </c>
      <c r="K71" s="140"/>
      <c r="L71" s="15"/>
      <c r="M71" s="15"/>
      <c r="N71" s="15"/>
      <c r="O71" s="15"/>
      <c r="P71" s="15"/>
      <c r="Q71" s="15"/>
      <c r="R71" s="15"/>
      <c r="S71" s="15"/>
      <c r="T71" s="15"/>
      <c r="U71" s="15"/>
      <c r="V71" s="15"/>
      <c r="W71" s="15"/>
      <c r="X71" s="15"/>
      <c r="Y71" s="15"/>
      <c r="Z71" s="15"/>
    </row>
    <row r="72" spans="1:26" ht="15.75" customHeight="1">
      <c r="A72" s="1"/>
      <c r="B72" s="15"/>
      <c r="C72" s="131" t="s">
        <v>457</v>
      </c>
      <c r="D72" s="137">
        <v>56</v>
      </c>
      <c r="E72" s="144"/>
      <c r="F72" s="154" t="s">
        <v>655</v>
      </c>
      <c r="G72" s="114" t="s">
        <v>656</v>
      </c>
      <c r="H72" s="114" t="s">
        <v>657</v>
      </c>
      <c r="I72" s="114" t="s">
        <v>658</v>
      </c>
      <c r="J72" s="114" t="s">
        <v>659</v>
      </c>
      <c r="K72" s="140"/>
      <c r="L72" s="15"/>
      <c r="M72" s="15"/>
      <c r="N72" s="15"/>
      <c r="O72" s="15"/>
      <c r="P72" s="15"/>
      <c r="Q72" s="15"/>
      <c r="R72" s="15"/>
      <c r="S72" s="15"/>
      <c r="T72" s="15"/>
      <c r="U72" s="15"/>
      <c r="V72" s="15"/>
      <c r="W72" s="15"/>
      <c r="X72" s="15"/>
      <c r="Y72" s="15"/>
      <c r="Z72" s="15"/>
    </row>
    <row r="73" spans="1:26" ht="15.75" customHeight="1">
      <c r="A73" s="1"/>
      <c r="B73" s="15"/>
      <c r="C73" s="131" t="s">
        <v>457</v>
      </c>
      <c r="D73" s="137">
        <v>57</v>
      </c>
      <c r="E73" s="144"/>
      <c r="F73" s="154" t="s">
        <v>660</v>
      </c>
      <c r="G73" s="114" t="s">
        <v>661</v>
      </c>
      <c r="H73" s="114" t="s">
        <v>662</v>
      </c>
      <c r="I73" s="114" t="s">
        <v>508</v>
      </c>
      <c r="J73" s="114" t="s">
        <v>663</v>
      </c>
      <c r="K73" s="140"/>
      <c r="L73" s="15"/>
      <c r="M73" s="15"/>
      <c r="N73" s="15"/>
      <c r="O73" s="15"/>
      <c r="P73" s="15"/>
      <c r="Q73" s="15"/>
      <c r="R73" s="15"/>
      <c r="S73" s="15"/>
      <c r="T73" s="15"/>
      <c r="U73" s="15"/>
      <c r="V73" s="15"/>
      <c r="W73" s="15"/>
      <c r="X73" s="15"/>
      <c r="Y73" s="15"/>
      <c r="Z73" s="15"/>
    </row>
    <row r="74" spans="1:26" ht="15.75" customHeight="1">
      <c r="A74" s="1"/>
      <c r="B74" s="15"/>
      <c r="C74" s="131" t="s">
        <v>457</v>
      </c>
      <c r="D74" s="137">
        <v>58</v>
      </c>
      <c r="E74" s="144"/>
      <c r="F74" s="154" t="s">
        <v>664</v>
      </c>
      <c r="G74" s="114" t="s">
        <v>665</v>
      </c>
      <c r="H74" s="114" t="s">
        <v>666</v>
      </c>
      <c r="I74" s="114" t="s">
        <v>667</v>
      </c>
      <c r="J74" s="114" t="s">
        <v>668</v>
      </c>
      <c r="K74" s="140"/>
      <c r="L74" s="15"/>
      <c r="M74" s="15"/>
      <c r="N74" s="15"/>
      <c r="O74" s="15"/>
      <c r="P74" s="15"/>
      <c r="Q74" s="15"/>
      <c r="R74" s="15"/>
      <c r="S74" s="15"/>
      <c r="T74" s="15"/>
      <c r="U74" s="15"/>
      <c r="V74" s="15"/>
      <c r="W74" s="15"/>
      <c r="X74" s="15"/>
      <c r="Y74" s="15"/>
      <c r="Z74" s="15"/>
    </row>
    <row r="75" spans="1:26" ht="15.75" customHeight="1">
      <c r="A75" s="1"/>
      <c r="B75" s="15"/>
      <c r="C75" s="131" t="s">
        <v>457</v>
      </c>
      <c r="D75" s="137">
        <v>59</v>
      </c>
      <c r="E75" s="144"/>
      <c r="F75" s="154" t="s">
        <v>669</v>
      </c>
      <c r="G75" s="114" t="s">
        <v>670</v>
      </c>
      <c r="H75" s="114" t="s">
        <v>671</v>
      </c>
      <c r="I75" s="114" t="s">
        <v>667</v>
      </c>
      <c r="J75" s="114" t="s">
        <v>672</v>
      </c>
      <c r="K75" s="140"/>
      <c r="L75" s="15"/>
      <c r="M75" s="15"/>
      <c r="N75" s="15"/>
      <c r="O75" s="15"/>
      <c r="P75" s="15"/>
      <c r="Q75" s="15"/>
      <c r="R75" s="15"/>
      <c r="S75" s="15"/>
      <c r="T75" s="15"/>
      <c r="U75" s="15"/>
      <c r="V75" s="15"/>
      <c r="W75" s="15"/>
      <c r="X75" s="15"/>
      <c r="Y75" s="15"/>
      <c r="Z75" s="15"/>
    </row>
    <row r="76" spans="1:26" ht="15.75" customHeight="1">
      <c r="A76" s="1"/>
      <c r="B76" s="15"/>
      <c r="C76" s="131" t="s">
        <v>457</v>
      </c>
      <c r="D76" s="137">
        <v>60</v>
      </c>
      <c r="E76" s="144"/>
      <c r="F76" s="156" t="s">
        <v>673</v>
      </c>
      <c r="G76" s="114" t="s">
        <v>674</v>
      </c>
      <c r="H76" s="114" t="s">
        <v>675</v>
      </c>
      <c r="I76" s="114" t="s">
        <v>676</v>
      </c>
      <c r="J76" s="114" t="s">
        <v>677</v>
      </c>
      <c r="K76" s="140"/>
      <c r="L76" s="15"/>
      <c r="M76" s="15"/>
      <c r="N76" s="15"/>
      <c r="O76" s="15"/>
      <c r="P76" s="15"/>
      <c r="Q76" s="15"/>
      <c r="R76" s="15"/>
      <c r="S76" s="15"/>
      <c r="T76" s="15"/>
      <c r="U76" s="15"/>
      <c r="V76" s="15"/>
      <c r="W76" s="15"/>
      <c r="X76" s="15"/>
      <c r="Y76" s="15"/>
      <c r="Z76" s="15"/>
    </row>
    <row r="77" spans="1:26" ht="15.75" customHeight="1">
      <c r="A77" s="2"/>
      <c r="B77" s="9"/>
      <c r="C77" s="135"/>
      <c r="D77" s="129" t="s">
        <v>98</v>
      </c>
      <c r="E77" s="129"/>
      <c r="F77" s="136" t="s">
        <v>458</v>
      </c>
      <c r="G77" s="145"/>
      <c r="H77" s="145"/>
      <c r="I77" s="145"/>
      <c r="J77" s="145"/>
      <c r="K77" s="160"/>
      <c r="L77" s="157"/>
      <c r="M77" s="157"/>
      <c r="N77" s="15"/>
      <c r="O77" s="15"/>
      <c r="P77" s="15"/>
      <c r="Q77" s="15"/>
      <c r="R77" s="15"/>
      <c r="S77" s="15"/>
      <c r="T77" s="15"/>
      <c r="U77" s="15"/>
      <c r="V77" s="15"/>
      <c r="W77" s="15"/>
      <c r="X77" s="15"/>
      <c r="Y77" s="15"/>
      <c r="Z77" s="15"/>
    </row>
    <row r="78" spans="1:26" ht="15.75" customHeight="1">
      <c r="A78" s="6"/>
      <c r="B78" s="7"/>
      <c r="C78" s="131" t="s">
        <v>99</v>
      </c>
      <c r="D78" s="137">
        <v>61</v>
      </c>
      <c r="E78" s="138"/>
      <c r="F78" s="154" t="s">
        <v>678</v>
      </c>
      <c r="G78" s="114" t="s">
        <v>679</v>
      </c>
      <c r="H78" s="114" t="s">
        <v>680</v>
      </c>
      <c r="I78" s="114" t="s">
        <v>681</v>
      </c>
      <c r="J78" s="114" t="s">
        <v>682</v>
      </c>
      <c r="K78" s="140"/>
      <c r="L78" s="7"/>
      <c r="M78" s="7"/>
      <c r="N78" s="15"/>
      <c r="O78" s="15"/>
      <c r="P78" s="15"/>
      <c r="Q78" s="15"/>
      <c r="R78" s="15"/>
      <c r="S78" s="15"/>
      <c r="T78" s="15"/>
      <c r="U78" s="15"/>
      <c r="V78" s="15"/>
      <c r="W78" s="15"/>
      <c r="X78" s="15"/>
      <c r="Y78" s="15"/>
      <c r="Z78" s="15"/>
    </row>
    <row r="79" spans="1:26" ht="15.75" customHeight="1">
      <c r="A79" s="1"/>
      <c r="B79" s="15"/>
      <c r="C79" s="131" t="s">
        <v>99</v>
      </c>
      <c r="D79" s="137">
        <v>62</v>
      </c>
      <c r="E79" s="144"/>
      <c r="F79" s="156" t="s">
        <v>683</v>
      </c>
      <c r="G79" s="114" t="s">
        <v>684</v>
      </c>
      <c r="H79" s="114" t="s">
        <v>685</v>
      </c>
      <c r="I79" s="114" t="s">
        <v>686</v>
      </c>
      <c r="J79" s="114" t="s">
        <v>687</v>
      </c>
      <c r="K79" s="140"/>
      <c r="L79" s="15"/>
      <c r="M79" s="15"/>
      <c r="N79" s="15"/>
      <c r="O79" s="15"/>
      <c r="P79" s="15"/>
      <c r="Q79" s="15"/>
      <c r="R79" s="15"/>
      <c r="S79" s="15"/>
      <c r="T79" s="15"/>
      <c r="U79" s="15"/>
      <c r="V79" s="15"/>
      <c r="W79" s="15"/>
      <c r="X79" s="15"/>
      <c r="Y79" s="15"/>
      <c r="Z79" s="15"/>
    </row>
    <row r="80" spans="1:26" ht="15.75" customHeight="1">
      <c r="A80" s="1"/>
      <c r="B80" s="15"/>
      <c r="C80" s="131" t="s">
        <v>99</v>
      </c>
      <c r="D80" s="137">
        <v>63</v>
      </c>
      <c r="E80" s="144"/>
      <c r="F80" s="156" t="s">
        <v>688</v>
      </c>
      <c r="G80" s="114" t="s">
        <v>684</v>
      </c>
      <c r="H80" s="114" t="s">
        <v>685</v>
      </c>
      <c r="I80" s="114" t="s">
        <v>686</v>
      </c>
      <c r="J80" s="114" t="s">
        <v>687</v>
      </c>
      <c r="K80" s="140"/>
      <c r="L80" s="15"/>
      <c r="M80" s="15"/>
      <c r="N80" s="15"/>
      <c r="O80" s="15"/>
      <c r="P80" s="15"/>
      <c r="Q80" s="15"/>
      <c r="R80" s="15"/>
      <c r="S80" s="15"/>
      <c r="T80" s="15"/>
      <c r="U80" s="15"/>
      <c r="V80" s="15"/>
      <c r="W80" s="15"/>
      <c r="X80" s="15"/>
      <c r="Y80" s="15"/>
      <c r="Z80" s="15"/>
    </row>
    <row r="81" spans="1:26" ht="15.75" customHeight="1">
      <c r="A81" s="1"/>
      <c r="B81" s="15"/>
      <c r="C81" s="131" t="s">
        <v>99</v>
      </c>
      <c r="D81" s="137">
        <v>64</v>
      </c>
      <c r="E81" s="144"/>
      <c r="F81" s="156" t="s">
        <v>689</v>
      </c>
      <c r="G81" s="114" t="s">
        <v>690</v>
      </c>
      <c r="H81" s="114" t="s">
        <v>691</v>
      </c>
      <c r="I81" s="114" t="s">
        <v>686</v>
      </c>
      <c r="J81" s="114" t="s">
        <v>687</v>
      </c>
      <c r="K81" s="140"/>
      <c r="L81" s="15"/>
      <c r="M81" s="15"/>
      <c r="N81" s="15"/>
      <c r="O81" s="15"/>
      <c r="P81" s="15"/>
      <c r="Q81" s="15"/>
      <c r="R81" s="15"/>
      <c r="S81" s="15"/>
      <c r="T81" s="15"/>
      <c r="U81" s="15"/>
      <c r="V81" s="15"/>
      <c r="W81" s="15"/>
      <c r="X81" s="15"/>
      <c r="Y81" s="15"/>
      <c r="Z81" s="15"/>
    </row>
    <row r="82" spans="1:26" ht="15.75" customHeight="1">
      <c r="A82" s="1"/>
      <c r="B82" s="15"/>
      <c r="C82" s="131" t="s">
        <v>99</v>
      </c>
      <c r="D82" s="137">
        <v>65</v>
      </c>
      <c r="E82" s="144"/>
      <c r="F82" s="154" t="s">
        <v>692</v>
      </c>
      <c r="G82" s="114" t="s">
        <v>693</v>
      </c>
      <c r="H82" s="114" t="s">
        <v>694</v>
      </c>
      <c r="I82" s="114" t="s">
        <v>695</v>
      </c>
      <c r="J82" s="114" t="s">
        <v>549</v>
      </c>
      <c r="K82" s="140"/>
      <c r="L82" s="15"/>
      <c r="M82" s="15"/>
      <c r="N82" s="15"/>
      <c r="O82" s="15"/>
      <c r="P82" s="15"/>
      <c r="Q82" s="15"/>
      <c r="R82" s="15"/>
      <c r="S82" s="15"/>
      <c r="T82" s="15"/>
      <c r="U82" s="15"/>
      <c r="V82" s="15"/>
      <c r="W82" s="15"/>
      <c r="X82" s="15"/>
      <c r="Y82" s="15"/>
      <c r="Z82" s="15"/>
    </row>
    <row r="83" spans="1:26" ht="15.75" customHeight="1">
      <c r="A83" s="1"/>
      <c r="B83" s="15"/>
      <c r="C83" s="131" t="s">
        <v>99</v>
      </c>
      <c r="D83" s="137">
        <v>66</v>
      </c>
      <c r="E83" s="144"/>
      <c r="F83" s="154" t="s">
        <v>696</v>
      </c>
      <c r="G83" s="114" t="s">
        <v>697</v>
      </c>
      <c r="H83" s="114" t="s">
        <v>698</v>
      </c>
      <c r="I83" s="114" t="s">
        <v>699</v>
      </c>
      <c r="J83" s="114" t="s">
        <v>682</v>
      </c>
      <c r="K83" s="140"/>
      <c r="L83" s="15"/>
      <c r="M83" s="15"/>
      <c r="N83" s="15"/>
      <c r="O83" s="15"/>
      <c r="P83" s="15"/>
      <c r="Q83" s="15"/>
      <c r="R83" s="15"/>
      <c r="S83" s="15"/>
      <c r="T83" s="15"/>
      <c r="U83" s="15"/>
      <c r="V83" s="15"/>
      <c r="W83" s="15"/>
      <c r="X83" s="15"/>
      <c r="Y83" s="15"/>
      <c r="Z83" s="15"/>
    </row>
    <row r="84" spans="1:26" ht="15.75" customHeight="1">
      <c r="A84" s="29"/>
      <c r="B84" s="162"/>
      <c r="C84" s="163"/>
      <c r="D84" s="9" t="e">
        <f t="shared" ref="D84:D248" si="0">#REF!</f>
        <v>#REF!</v>
      </c>
      <c r="E84" s="164"/>
      <c r="F84" s="165"/>
      <c r="G84" s="166"/>
      <c r="H84" s="166"/>
      <c r="I84" s="166"/>
      <c r="J84" s="166"/>
      <c r="K84" s="167"/>
      <c r="L84" s="167"/>
      <c r="M84" s="167"/>
      <c r="N84" s="15"/>
      <c r="O84" s="15"/>
      <c r="P84" s="15"/>
      <c r="Q84" s="15"/>
      <c r="R84" s="15"/>
      <c r="S84" s="15"/>
      <c r="T84" s="15"/>
      <c r="U84" s="15"/>
      <c r="V84" s="15"/>
      <c r="W84" s="15"/>
      <c r="X84" s="15"/>
      <c r="Y84" s="15"/>
      <c r="Z84" s="15"/>
    </row>
    <row r="85" spans="1:26" ht="15.75" customHeight="1">
      <c r="A85" s="29"/>
      <c r="B85" s="168"/>
      <c r="C85" s="169"/>
      <c r="D85" s="2" t="e">
        <f t="shared" si="0"/>
        <v>#REF!</v>
      </c>
      <c r="E85" s="29"/>
      <c r="F85" s="170"/>
      <c r="G85" s="171"/>
      <c r="H85" s="171"/>
      <c r="I85" s="171"/>
      <c r="J85" s="171"/>
      <c r="K85" s="30"/>
      <c r="L85" s="30"/>
      <c r="M85" s="30"/>
      <c r="N85" s="15"/>
      <c r="O85" s="15"/>
      <c r="P85" s="15"/>
      <c r="Q85" s="15"/>
      <c r="R85" s="15"/>
      <c r="S85" s="15"/>
      <c r="T85" s="15"/>
      <c r="U85" s="15"/>
      <c r="V85" s="15"/>
      <c r="W85" s="15"/>
      <c r="X85" s="15"/>
      <c r="Y85" s="15"/>
      <c r="Z85" s="15"/>
    </row>
    <row r="86" spans="1:26" ht="15.75" customHeight="1">
      <c r="A86" s="29"/>
      <c r="B86" s="29"/>
      <c r="C86" s="169"/>
      <c r="D86" s="2" t="e">
        <f t="shared" si="0"/>
        <v>#REF!</v>
      </c>
      <c r="E86" s="29"/>
      <c r="F86" s="170"/>
      <c r="G86" s="171"/>
      <c r="H86" s="171"/>
      <c r="I86" s="171"/>
      <c r="J86" s="171"/>
      <c r="K86" s="30"/>
      <c r="L86" s="30"/>
      <c r="M86" s="30"/>
      <c r="N86" s="15"/>
      <c r="O86" s="15"/>
      <c r="P86" s="15"/>
      <c r="Q86" s="15"/>
      <c r="R86" s="15"/>
      <c r="S86" s="15"/>
      <c r="T86" s="15"/>
      <c r="U86" s="15"/>
      <c r="V86" s="15"/>
      <c r="W86" s="15"/>
      <c r="X86" s="15"/>
      <c r="Y86" s="15"/>
      <c r="Z86" s="15"/>
    </row>
    <row r="87" spans="1:26" ht="15.75" customHeight="1">
      <c r="A87" s="29"/>
      <c r="B87" s="29"/>
      <c r="C87" s="169"/>
      <c r="D87" s="2" t="e">
        <f t="shared" si="0"/>
        <v>#REF!</v>
      </c>
      <c r="E87" s="29"/>
      <c r="F87" s="170"/>
      <c r="G87" s="171"/>
      <c r="H87" s="171"/>
      <c r="I87" s="171"/>
      <c r="J87" s="171"/>
      <c r="K87" s="30"/>
      <c r="L87" s="30"/>
      <c r="M87" s="30"/>
      <c r="N87" s="15"/>
      <c r="O87" s="15"/>
      <c r="P87" s="15"/>
      <c r="Q87" s="15"/>
      <c r="R87" s="15"/>
      <c r="S87" s="15"/>
      <c r="T87" s="15"/>
      <c r="U87" s="15"/>
      <c r="V87" s="15"/>
      <c r="W87" s="15"/>
      <c r="X87" s="15"/>
      <c r="Y87" s="15"/>
      <c r="Z87" s="15"/>
    </row>
    <row r="88" spans="1:26" ht="15.75" customHeight="1">
      <c r="A88" s="1"/>
      <c r="B88" s="1"/>
      <c r="C88" s="31"/>
      <c r="D88" s="2" t="e">
        <f t="shared" si="0"/>
        <v>#REF!</v>
      </c>
      <c r="E88" s="1"/>
      <c r="F88" s="3"/>
      <c r="G88" s="4"/>
      <c r="H88" s="4"/>
      <c r="I88" s="4"/>
      <c r="J88" s="4"/>
      <c r="K88" s="5"/>
      <c r="L88" s="5"/>
      <c r="M88" s="5"/>
      <c r="N88" s="15"/>
      <c r="O88" s="15"/>
      <c r="P88" s="15"/>
      <c r="Q88" s="15"/>
      <c r="R88" s="15"/>
      <c r="S88" s="15"/>
      <c r="T88" s="15"/>
      <c r="U88" s="15"/>
      <c r="V88" s="15"/>
      <c r="W88" s="15"/>
      <c r="X88" s="15"/>
      <c r="Y88" s="15"/>
      <c r="Z88" s="15"/>
    </row>
    <row r="89" spans="1:26" ht="15.75" customHeight="1">
      <c r="A89" s="1"/>
      <c r="B89" s="1"/>
      <c r="C89" s="31"/>
      <c r="D89" s="2" t="e">
        <f t="shared" si="0"/>
        <v>#REF!</v>
      </c>
      <c r="E89" s="1"/>
      <c r="F89" s="3"/>
      <c r="G89" s="4"/>
      <c r="H89" s="4"/>
      <c r="I89" s="4"/>
      <c r="J89" s="4"/>
      <c r="K89" s="5"/>
      <c r="L89" s="5"/>
      <c r="M89" s="5"/>
      <c r="N89" s="15"/>
      <c r="O89" s="15"/>
      <c r="P89" s="15"/>
      <c r="Q89" s="15"/>
      <c r="R89" s="15"/>
      <c r="S89" s="15"/>
      <c r="T89" s="15"/>
      <c r="U89" s="15"/>
      <c r="V89" s="15"/>
      <c r="W89" s="15"/>
      <c r="X89" s="15"/>
      <c r="Y89" s="15"/>
      <c r="Z89" s="15"/>
    </row>
    <row r="90" spans="1:26" ht="15.75" customHeight="1">
      <c r="A90" s="1"/>
      <c r="B90" s="1"/>
      <c r="C90" s="31"/>
      <c r="D90" s="2" t="e">
        <f t="shared" si="0"/>
        <v>#REF!</v>
      </c>
      <c r="E90" s="1"/>
      <c r="F90" s="3"/>
      <c r="G90" s="4"/>
      <c r="H90" s="4"/>
      <c r="I90" s="4"/>
      <c r="J90" s="4"/>
      <c r="K90" s="5"/>
      <c r="L90" s="5"/>
      <c r="M90" s="5"/>
      <c r="N90" s="15"/>
      <c r="O90" s="15"/>
      <c r="P90" s="15"/>
      <c r="Q90" s="15"/>
      <c r="R90" s="15"/>
      <c r="S90" s="15"/>
      <c r="T90" s="15"/>
      <c r="U90" s="15"/>
      <c r="V90" s="15"/>
      <c r="W90" s="15"/>
      <c r="X90" s="15"/>
      <c r="Y90" s="15"/>
      <c r="Z90" s="15"/>
    </row>
    <row r="91" spans="1:26" ht="15.75" customHeight="1">
      <c r="A91" s="1"/>
      <c r="B91" s="1"/>
      <c r="C91" s="31"/>
      <c r="D91" s="2" t="e">
        <f t="shared" si="0"/>
        <v>#REF!</v>
      </c>
      <c r="E91" s="1"/>
      <c r="F91" s="3"/>
      <c r="G91" s="4"/>
      <c r="H91" s="4"/>
      <c r="I91" s="4"/>
      <c r="J91" s="4"/>
      <c r="K91" s="5"/>
      <c r="L91" s="5"/>
      <c r="M91" s="5"/>
      <c r="N91" s="15"/>
      <c r="O91" s="15"/>
      <c r="P91" s="15"/>
      <c r="Q91" s="15"/>
      <c r="R91" s="15"/>
      <c r="S91" s="15"/>
      <c r="T91" s="15"/>
      <c r="U91" s="15"/>
      <c r="V91" s="15"/>
      <c r="W91" s="15"/>
      <c r="X91" s="15"/>
      <c r="Y91" s="15"/>
      <c r="Z91" s="15"/>
    </row>
    <row r="92" spans="1:26" ht="15.75" customHeight="1">
      <c r="A92" s="1"/>
      <c r="B92" s="1"/>
      <c r="C92" s="31"/>
      <c r="D92" s="2" t="e">
        <f t="shared" si="0"/>
        <v>#REF!</v>
      </c>
      <c r="E92" s="1"/>
      <c r="F92" s="3"/>
      <c r="G92" s="4"/>
      <c r="H92" s="4"/>
      <c r="I92" s="4"/>
      <c r="J92" s="4"/>
      <c r="K92" s="5"/>
      <c r="L92" s="5"/>
      <c r="M92" s="5"/>
      <c r="N92" s="15"/>
      <c r="O92" s="15"/>
      <c r="P92" s="15"/>
      <c r="Q92" s="15"/>
      <c r="R92" s="15"/>
      <c r="S92" s="15"/>
      <c r="T92" s="15"/>
      <c r="U92" s="15"/>
      <c r="V92" s="15"/>
      <c r="W92" s="15"/>
      <c r="X92" s="15"/>
      <c r="Y92" s="15"/>
      <c r="Z92" s="15"/>
    </row>
    <row r="93" spans="1:26" ht="15.75" customHeight="1">
      <c r="A93" s="1"/>
      <c r="B93" s="1"/>
      <c r="C93" s="31"/>
      <c r="D93" s="2" t="e">
        <f t="shared" si="0"/>
        <v>#REF!</v>
      </c>
      <c r="E93" s="1"/>
      <c r="F93" s="3"/>
      <c r="G93" s="4"/>
      <c r="H93" s="4"/>
      <c r="I93" s="4"/>
      <c r="J93" s="4"/>
      <c r="K93" s="5"/>
      <c r="L93" s="5"/>
      <c r="M93" s="5"/>
      <c r="N93" s="15"/>
      <c r="O93" s="15"/>
      <c r="P93" s="15"/>
      <c r="Q93" s="15"/>
      <c r="R93" s="15"/>
      <c r="S93" s="15"/>
      <c r="T93" s="15"/>
      <c r="U93" s="15"/>
      <c r="V93" s="15"/>
      <c r="W93" s="15"/>
      <c r="X93" s="15"/>
      <c r="Y93" s="15"/>
      <c r="Z93" s="15"/>
    </row>
    <row r="94" spans="1:26" ht="15.75" customHeight="1">
      <c r="A94" s="1"/>
      <c r="B94" s="1"/>
      <c r="C94" s="31"/>
      <c r="D94" s="2" t="e">
        <f t="shared" si="0"/>
        <v>#REF!</v>
      </c>
      <c r="E94" s="1"/>
      <c r="F94" s="3"/>
      <c r="G94" s="4"/>
      <c r="H94" s="4"/>
      <c r="I94" s="4"/>
      <c r="J94" s="4"/>
      <c r="K94" s="5"/>
      <c r="L94" s="5"/>
      <c r="M94" s="5"/>
      <c r="N94" s="15"/>
      <c r="O94" s="15"/>
      <c r="P94" s="15"/>
      <c r="Q94" s="15"/>
      <c r="R94" s="15"/>
      <c r="S94" s="15"/>
      <c r="T94" s="15"/>
      <c r="U94" s="15"/>
      <c r="V94" s="15"/>
      <c r="W94" s="15"/>
      <c r="X94" s="15"/>
      <c r="Y94" s="15"/>
      <c r="Z94" s="15"/>
    </row>
    <row r="95" spans="1:26" ht="15.75" customHeight="1">
      <c r="A95" s="1"/>
      <c r="B95" s="1"/>
      <c r="C95" s="31"/>
      <c r="D95" s="2" t="e">
        <f t="shared" si="0"/>
        <v>#REF!</v>
      </c>
      <c r="E95" s="1"/>
      <c r="F95" s="3"/>
      <c r="G95" s="4"/>
      <c r="H95" s="4"/>
      <c r="I95" s="4"/>
      <c r="J95" s="4"/>
      <c r="K95" s="5"/>
      <c r="L95" s="5"/>
      <c r="M95" s="5"/>
      <c r="N95" s="15"/>
      <c r="O95" s="15"/>
      <c r="P95" s="15"/>
      <c r="Q95" s="15"/>
      <c r="R95" s="15"/>
      <c r="S95" s="15"/>
      <c r="T95" s="15"/>
      <c r="U95" s="15"/>
      <c r="V95" s="15"/>
      <c r="W95" s="15"/>
      <c r="X95" s="15"/>
      <c r="Y95" s="15"/>
      <c r="Z95" s="15"/>
    </row>
    <row r="96" spans="1:26" ht="15.75" customHeight="1">
      <c r="A96" s="1"/>
      <c r="B96" s="1"/>
      <c r="C96" s="31"/>
      <c r="D96" s="2" t="e">
        <f t="shared" si="0"/>
        <v>#REF!</v>
      </c>
      <c r="E96" s="1"/>
      <c r="F96" s="3"/>
      <c r="G96" s="4"/>
      <c r="H96" s="4"/>
      <c r="I96" s="4"/>
      <c r="J96" s="4"/>
      <c r="K96" s="5"/>
      <c r="L96" s="5"/>
      <c r="M96" s="5"/>
      <c r="N96" s="15"/>
      <c r="O96" s="15"/>
      <c r="P96" s="15"/>
      <c r="Q96" s="15"/>
      <c r="R96" s="15"/>
      <c r="S96" s="15"/>
      <c r="T96" s="15"/>
      <c r="U96" s="15"/>
      <c r="V96" s="15"/>
      <c r="W96" s="15"/>
      <c r="X96" s="15"/>
      <c r="Y96" s="15"/>
      <c r="Z96" s="15"/>
    </row>
    <row r="97" spans="1:26" ht="15.75" customHeight="1">
      <c r="A97" s="1"/>
      <c r="B97" s="1"/>
      <c r="C97" s="31"/>
      <c r="D97" s="2" t="e">
        <f t="shared" si="0"/>
        <v>#REF!</v>
      </c>
      <c r="E97" s="1"/>
      <c r="F97" s="3"/>
      <c r="G97" s="4"/>
      <c r="H97" s="4"/>
      <c r="I97" s="4"/>
      <c r="J97" s="4"/>
      <c r="K97" s="5"/>
      <c r="L97" s="5"/>
      <c r="M97" s="5"/>
      <c r="N97" s="15"/>
      <c r="O97" s="15"/>
      <c r="P97" s="15"/>
      <c r="Q97" s="15"/>
      <c r="R97" s="15"/>
      <c r="S97" s="15"/>
      <c r="T97" s="15"/>
      <c r="U97" s="15"/>
      <c r="V97" s="15"/>
      <c r="W97" s="15"/>
      <c r="X97" s="15"/>
      <c r="Y97" s="15"/>
      <c r="Z97" s="15"/>
    </row>
    <row r="98" spans="1:26" ht="15.75" customHeight="1">
      <c r="A98" s="1"/>
      <c r="B98" s="1"/>
      <c r="C98" s="31"/>
      <c r="D98" s="2" t="e">
        <f t="shared" si="0"/>
        <v>#REF!</v>
      </c>
      <c r="E98" s="1"/>
      <c r="F98" s="3"/>
      <c r="G98" s="4"/>
      <c r="H98" s="4"/>
      <c r="I98" s="4"/>
      <c r="J98" s="4"/>
      <c r="K98" s="5"/>
      <c r="L98" s="5"/>
      <c r="M98" s="5"/>
      <c r="N98" s="15"/>
      <c r="O98" s="15"/>
      <c r="P98" s="15"/>
      <c r="Q98" s="15"/>
      <c r="R98" s="15"/>
      <c r="S98" s="15"/>
      <c r="T98" s="15"/>
      <c r="U98" s="15"/>
      <c r="V98" s="15"/>
      <c r="W98" s="15"/>
      <c r="X98" s="15"/>
      <c r="Y98" s="15"/>
      <c r="Z98" s="15"/>
    </row>
    <row r="99" spans="1:26" ht="15.75" customHeight="1">
      <c r="A99" s="1"/>
      <c r="B99" s="1"/>
      <c r="C99" s="31"/>
      <c r="D99" s="2" t="e">
        <f t="shared" si="0"/>
        <v>#REF!</v>
      </c>
      <c r="E99" s="1"/>
      <c r="F99" s="3"/>
      <c r="G99" s="4"/>
      <c r="H99" s="4"/>
      <c r="I99" s="4"/>
      <c r="J99" s="4"/>
      <c r="K99" s="5"/>
      <c r="L99" s="5"/>
      <c r="M99" s="5"/>
      <c r="N99" s="15"/>
      <c r="O99" s="15"/>
      <c r="P99" s="15"/>
      <c r="Q99" s="15"/>
      <c r="R99" s="15"/>
      <c r="S99" s="15"/>
      <c r="T99" s="15"/>
      <c r="U99" s="15"/>
      <c r="V99" s="15"/>
      <c r="W99" s="15"/>
      <c r="X99" s="15"/>
      <c r="Y99" s="15"/>
      <c r="Z99" s="15"/>
    </row>
    <row r="100" spans="1:26" ht="15.75" customHeight="1">
      <c r="A100" s="1"/>
      <c r="B100" s="1"/>
      <c r="C100" s="31"/>
      <c r="D100" s="2" t="e">
        <f t="shared" si="0"/>
        <v>#REF!</v>
      </c>
      <c r="E100" s="1"/>
      <c r="F100" s="3"/>
      <c r="G100" s="4"/>
      <c r="H100" s="4"/>
      <c r="I100" s="4"/>
      <c r="J100" s="4"/>
      <c r="K100" s="5"/>
      <c r="L100" s="5"/>
      <c r="M100" s="5"/>
      <c r="N100" s="15"/>
      <c r="O100" s="15"/>
      <c r="P100" s="15"/>
      <c r="Q100" s="15"/>
      <c r="R100" s="15"/>
      <c r="S100" s="15"/>
      <c r="T100" s="15"/>
      <c r="U100" s="15"/>
      <c r="V100" s="15"/>
      <c r="W100" s="15"/>
      <c r="X100" s="15"/>
      <c r="Y100" s="15"/>
      <c r="Z100" s="15"/>
    </row>
    <row r="101" spans="1:26" ht="15.75" customHeight="1">
      <c r="A101" s="1"/>
      <c r="B101" s="1"/>
      <c r="C101" s="31"/>
      <c r="D101" s="2" t="e">
        <f t="shared" si="0"/>
        <v>#REF!</v>
      </c>
      <c r="E101" s="1"/>
      <c r="F101" s="3"/>
      <c r="G101" s="4"/>
      <c r="H101" s="4"/>
      <c r="I101" s="4"/>
      <c r="J101" s="4"/>
      <c r="K101" s="5"/>
      <c r="L101" s="5"/>
      <c r="M101" s="5"/>
      <c r="N101" s="15"/>
      <c r="O101" s="15"/>
      <c r="P101" s="15"/>
      <c r="Q101" s="15"/>
      <c r="R101" s="15"/>
      <c r="S101" s="15"/>
      <c r="T101" s="15"/>
      <c r="U101" s="15"/>
      <c r="V101" s="15"/>
      <c r="W101" s="15"/>
      <c r="X101" s="15"/>
      <c r="Y101" s="15"/>
      <c r="Z101" s="15"/>
    </row>
    <row r="102" spans="1:26" ht="15.75" customHeight="1">
      <c r="A102" s="1"/>
      <c r="B102" s="1"/>
      <c r="C102" s="31"/>
      <c r="D102" s="2" t="e">
        <f t="shared" si="0"/>
        <v>#REF!</v>
      </c>
      <c r="E102" s="1"/>
      <c r="F102" s="3"/>
      <c r="G102" s="4"/>
      <c r="H102" s="4"/>
      <c r="I102" s="4"/>
      <c r="J102" s="4"/>
      <c r="K102" s="5"/>
      <c r="L102" s="5"/>
      <c r="M102" s="5"/>
      <c r="N102" s="15"/>
      <c r="O102" s="15"/>
      <c r="P102" s="15"/>
      <c r="Q102" s="15"/>
      <c r="R102" s="15"/>
      <c r="S102" s="15"/>
      <c r="T102" s="15"/>
      <c r="U102" s="15"/>
      <c r="V102" s="15"/>
      <c r="W102" s="15"/>
      <c r="X102" s="15"/>
      <c r="Y102" s="15"/>
      <c r="Z102" s="15"/>
    </row>
    <row r="103" spans="1:26" ht="15.75" customHeight="1">
      <c r="A103" s="1"/>
      <c r="B103" s="1"/>
      <c r="C103" s="31"/>
      <c r="D103" s="2" t="e">
        <f t="shared" si="0"/>
        <v>#REF!</v>
      </c>
      <c r="E103" s="1"/>
      <c r="F103" s="3"/>
      <c r="G103" s="4"/>
      <c r="H103" s="4"/>
      <c r="I103" s="4"/>
      <c r="J103" s="4"/>
      <c r="K103" s="5"/>
      <c r="L103" s="5"/>
      <c r="M103" s="5"/>
      <c r="N103" s="15"/>
      <c r="O103" s="15"/>
      <c r="P103" s="15"/>
      <c r="Q103" s="15"/>
      <c r="R103" s="15"/>
      <c r="S103" s="15"/>
      <c r="T103" s="15"/>
      <c r="U103" s="15"/>
      <c r="V103" s="15"/>
      <c r="W103" s="15"/>
      <c r="X103" s="15"/>
      <c r="Y103" s="15"/>
      <c r="Z103" s="15"/>
    </row>
    <row r="104" spans="1:26" ht="15.75" customHeight="1">
      <c r="A104" s="1"/>
      <c r="B104" s="1"/>
      <c r="C104" s="31"/>
      <c r="D104" s="2" t="e">
        <f t="shared" si="0"/>
        <v>#REF!</v>
      </c>
      <c r="E104" s="1"/>
      <c r="F104" s="3"/>
      <c r="G104" s="4"/>
      <c r="H104" s="4"/>
      <c r="I104" s="4"/>
      <c r="J104" s="4"/>
      <c r="K104" s="5"/>
      <c r="L104" s="5"/>
      <c r="M104" s="5"/>
      <c r="N104" s="15"/>
      <c r="O104" s="15"/>
      <c r="P104" s="15"/>
      <c r="Q104" s="15"/>
      <c r="R104" s="15"/>
      <c r="S104" s="15"/>
      <c r="T104" s="15"/>
      <c r="U104" s="15"/>
      <c r="V104" s="15"/>
      <c r="W104" s="15"/>
      <c r="X104" s="15"/>
      <c r="Y104" s="15"/>
      <c r="Z104" s="15"/>
    </row>
    <row r="105" spans="1:26" ht="15.75" customHeight="1">
      <c r="A105" s="1"/>
      <c r="B105" s="1"/>
      <c r="C105" s="31"/>
      <c r="D105" s="2" t="e">
        <f t="shared" si="0"/>
        <v>#REF!</v>
      </c>
      <c r="E105" s="1"/>
      <c r="F105" s="3"/>
      <c r="G105" s="4"/>
      <c r="H105" s="4"/>
      <c r="I105" s="4"/>
      <c r="J105" s="4"/>
      <c r="K105" s="5"/>
      <c r="L105" s="5"/>
      <c r="M105" s="5"/>
      <c r="N105" s="15"/>
      <c r="O105" s="15"/>
      <c r="P105" s="15"/>
      <c r="Q105" s="15"/>
      <c r="R105" s="15"/>
      <c r="S105" s="15"/>
      <c r="T105" s="15"/>
      <c r="U105" s="15"/>
      <c r="V105" s="15"/>
      <c r="W105" s="15"/>
      <c r="X105" s="15"/>
      <c r="Y105" s="15"/>
      <c r="Z105" s="15"/>
    </row>
    <row r="106" spans="1:26" ht="15.75" customHeight="1">
      <c r="A106" s="1"/>
      <c r="B106" s="1"/>
      <c r="C106" s="31"/>
      <c r="D106" s="2" t="e">
        <f t="shared" si="0"/>
        <v>#REF!</v>
      </c>
      <c r="E106" s="1"/>
      <c r="F106" s="3"/>
      <c r="G106" s="4"/>
      <c r="H106" s="4"/>
      <c r="I106" s="4"/>
      <c r="J106" s="4"/>
      <c r="K106" s="5"/>
      <c r="L106" s="5"/>
      <c r="M106" s="5"/>
      <c r="N106" s="15"/>
      <c r="O106" s="15"/>
      <c r="P106" s="15"/>
      <c r="Q106" s="15"/>
      <c r="R106" s="15"/>
      <c r="S106" s="15"/>
      <c r="T106" s="15"/>
      <c r="U106" s="15"/>
      <c r="V106" s="15"/>
      <c r="W106" s="15"/>
      <c r="X106" s="15"/>
      <c r="Y106" s="15"/>
      <c r="Z106" s="15"/>
    </row>
    <row r="107" spans="1:26" ht="15.75" customHeight="1">
      <c r="A107" s="1"/>
      <c r="B107" s="1"/>
      <c r="C107" s="31"/>
      <c r="D107" s="2" t="e">
        <f t="shared" si="0"/>
        <v>#REF!</v>
      </c>
      <c r="E107" s="1"/>
      <c r="F107" s="3"/>
      <c r="G107" s="4"/>
      <c r="H107" s="4"/>
      <c r="I107" s="4"/>
      <c r="J107" s="4"/>
      <c r="K107" s="5"/>
      <c r="L107" s="5"/>
      <c r="M107" s="5"/>
      <c r="N107" s="15"/>
      <c r="O107" s="15"/>
      <c r="P107" s="15"/>
      <c r="Q107" s="15"/>
      <c r="R107" s="15"/>
      <c r="S107" s="15"/>
      <c r="T107" s="15"/>
      <c r="U107" s="15"/>
      <c r="V107" s="15"/>
      <c r="W107" s="15"/>
      <c r="X107" s="15"/>
      <c r="Y107" s="15"/>
      <c r="Z107" s="15"/>
    </row>
    <row r="108" spans="1:26" ht="15.75" customHeight="1">
      <c r="A108" s="1"/>
      <c r="B108" s="1"/>
      <c r="C108" s="31"/>
      <c r="D108" s="2" t="e">
        <f t="shared" si="0"/>
        <v>#REF!</v>
      </c>
      <c r="E108" s="1"/>
      <c r="F108" s="3"/>
      <c r="G108" s="4"/>
      <c r="H108" s="4"/>
      <c r="I108" s="4"/>
      <c r="J108" s="4"/>
      <c r="K108" s="5"/>
      <c r="L108" s="5"/>
      <c r="M108" s="5"/>
      <c r="N108" s="15"/>
      <c r="O108" s="15"/>
      <c r="P108" s="15"/>
      <c r="Q108" s="15"/>
      <c r="R108" s="15"/>
      <c r="S108" s="15"/>
      <c r="T108" s="15"/>
      <c r="U108" s="15"/>
      <c r="V108" s="15"/>
      <c r="W108" s="15"/>
      <c r="X108" s="15"/>
      <c r="Y108" s="15"/>
      <c r="Z108" s="15"/>
    </row>
    <row r="109" spans="1:26" ht="15.75" customHeight="1">
      <c r="A109" s="1"/>
      <c r="B109" s="1"/>
      <c r="C109" s="31"/>
      <c r="D109" s="2" t="e">
        <f t="shared" si="0"/>
        <v>#REF!</v>
      </c>
      <c r="E109" s="1"/>
      <c r="F109" s="3"/>
      <c r="G109" s="4"/>
      <c r="H109" s="4"/>
      <c r="I109" s="4"/>
      <c r="J109" s="4"/>
      <c r="K109" s="5"/>
      <c r="L109" s="5"/>
      <c r="M109" s="5"/>
      <c r="N109" s="15"/>
      <c r="O109" s="15"/>
      <c r="P109" s="15"/>
      <c r="Q109" s="15"/>
      <c r="R109" s="15"/>
      <c r="S109" s="15"/>
      <c r="T109" s="15"/>
      <c r="U109" s="15"/>
      <c r="V109" s="15"/>
      <c r="W109" s="15"/>
      <c r="X109" s="15"/>
      <c r="Y109" s="15"/>
      <c r="Z109" s="15"/>
    </row>
    <row r="110" spans="1:26" ht="15.75" customHeight="1">
      <c r="A110" s="1"/>
      <c r="B110" s="1"/>
      <c r="C110" s="31"/>
      <c r="D110" s="2" t="e">
        <f t="shared" si="0"/>
        <v>#REF!</v>
      </c>
      <c r="E110" s="1"/>
      <c r="F110" s="3"/>
      <c r="G110" s="4"/>
      <c r="H110" s="4"/>
      <c r="I110" s="4"/>
      <c r="J110" s="4"/>
      <c r="K110" s="5"/>
      <c r="L110" s="5"/>
      <c r="M110" s="5"/>
      <c r="N110" s="15"/>
      <c r="O110" s="15"/>
      <c r="P110" s="15"/>
      <c r="Q110" s="15"/>
      <c r="R110" s="15"/>
      <c r="S110" s="15"/>
      <c r="T110" s="15"/>
      <c r="U110" s="15"/>
      <c r="V110" s="15"/>
      <c r="W110" s="15"/>
      <c r="X110" s="15"/>
      <c r="Y110" s="15"/>
      <c r="Z110" s="15"/>
    </row>
    <row r="111" spans="1:26" ht="15.75" customHeight="1">
      <c r="A111" s="1"/>
      <c r="B111" s="1"/>
      <c r="C111" s="31"/>
      <c r="D111" s="2" t="e">
        <f t="shared" si="0"/>
        <v>#REF!</v>
      </c>
      <c r="E111" s="1"/>
      <c r="F111" s="3"/>
      <c r="G111" s="4"/>
      <c r="H111" s="4"/>
      <c r="I111" s="4"/>
      <c r="J111" s="4"/>
      <c r="K111" s="5"/>
      <c r="L111" s="5"/>
      <c r="M111" s="5"/>
      <c r="N111" s="15"/>
      <c r="O111" s="15"/>
      <c r="P111" s="15"/>
      <c r="Q111" s="15"/>
      <c r="R111" s="15"/>
      <c r="S111" s="15"/>
      <c r="T111" s="15"/>
      <c r="U111" s="15"/>
      <c r="V111" s="15"/>
      <c r="W111" s="15"/>
      <c r="X111" s="15"/>
      <c r="Y111" s="15"/>
      <c r="Z111" s="15"/>
    </row>
    <row r="112" spans="1:26" ht="15.75" customHeight="1">
      <c r="A112" s="1"/>
      <c r="B112" s="1"/>
      <c r="C112" s="31"/>
      <c r="D112" s="2" t="e">
        <f t="shared" si="0"/>
        <v>#REF!</v>
      </c>
      <c r="E112" s="1"/>
      <c r="F112" s="3"/>
      <c r="G112" s="4"/>
      <c r="H112" s="4"/>
      <c r="I112" s="4"/>
      <c r="J112" s="4"/>
      <c r="K112" s="5"/>
      <c r="L112" s="5"/>
      <c r="M112" s="5"/>
      <c r="N112" s="15"/>
      <c r="O112" s="15"/>
      <c r="P112" s="15"/>
      <c r="Q112" s="15"/>
      <c r="R112" s="15"/>
      <c r="S112" s="15"/>
      <c r="T112" s="15"/>
      <c r="U112" s="15"/>
      <c r="V112" s="15"/>
      <c r="W112" s="15"/>
      <c r="X112" s="15"/>
      <c r="Y112" s="15"/>
      <c r="Z112" s="15"/>
    </row>
    <row r="113" spans="1:26" ht="15.75" customHeight="1">
      <c r="A113" s="1"/>
      <c r="B113" s="1"/>
      <c r="C113" s="31"/>
      <c r="D113" s="2" t="e">
        <f t="shared" si="0"/>
        <v>#REF!</v>
      </c>
      <c r="E113" s="1"/>
      <c r="F113" s="3"/>
      <c r="G113" s="4"/>
      <c r="H113" s="4"/>
      <c r="I113" s="4"/>
      <c r="J113" s="4"/>
      <c r="K113" s="5"/>
      <c r="L113" s="5"/>
      <c r="M113" s="5"/>
      <c r="N113" s="15"/>
      <c r="O113" s="15"/>
      <c r="P113" s="15"/>
      <c r="Q113" s="15"/>
      <c r="R113" s="15"/>
      <c r="S113" s="15"/>
      <c r="T113" s="15"/>
      <c r="U113" s="15"/>
      <c r="V113" s="15"/>
      <c r="W113" s="15"/>
      <c r="X113" s="15"/>
      <c r="Y113" s="15"/>
      <c r="Z113" s="15"/>
    </row>
    <row r="114" spans="1:26" ht="15.75" customHeight="1">
      <c r="A114" s="1"/>
      <c r="B114" s="1"/>
      <c r="C114" s="31"/>
      <c r="D114" s="2" t="e">
        <f t="shared" si="0"/>
        <v>#REF!</v>
      </c>
      <c r="E114" s="1"/>
      <c r="F114" s="3"/>
      <c r="G114" s="4"/>
      <c r="H114" s="4"/>
      <c r="I114" s="4"/>
      <c r="J114" s="4"/>
      <c r="K114" s="5"/>
      <c r="L114" s="5"/>
      <c r="M114" s="5"/>
      <c r="N114" s="15"/>
      <c r="O114" s="15"/>
      <c r="P114" s="15"/>
      <c r="Q114" s="15"/>
      <c r="R114" s="15"/>
      <c r="S114" s="15"/>
      <c r="T114" s="15"/>
      <c r="U114" s="15"/>
      <c r="V114" s="15"/>
      <c r="W114" s="15"/>
      <c r="X114" s="15"/>
      <c r="Y114" s="15"/>
      <c r="Z114" s="15"/>
    </row>
    <row r="115" spans="1:26" ht="15.75" customHeight="1">
      <c r="A115" s="1"/>
      <c r="B115" s="1"/>
      <c r="C115" s="31"/>
      <c r="D115" s="2" t="e">
        <f t="shared" si="0"/>
        <v>#REF!</v>
      </c>
      <c r="E115" s="1"/>
      <c r="F115" s="3"/>
      <c r="G115" s="4"/>
      <c r="H115" s="4"/>
      <c r="I115" s="4"/>
      <c r="J115" s="4"/>
      <c r="K115" s="5"/>
      <c r="L115" s="5"/>
      <c r="M115" s="5"/>
      <c r="N115" s="15"/>
      <c r="O115" s="15"/>
      <c r="P115" s="15"/>
      <c r="Q115" s="15"/>
      <c r="R115" s="15"/>
      <c r="S115" s="15"/>
      <c r="T115" s="15"/>
      <c r="U115" s="15"/>
      <c r="V115" s="15"/>
      <c r="W115" s="15"/>
      <c r="X115" s="15"/>
      <c r="Y115" s="15"/>
      <c r="Z115" s="15"/>
    </row>
    <row r="116" spans="1:26" ht="15.75" customHeight="1">
      <c r="A116" s="1"/>
      <c r="B116" s="1"/>
      <c r="C116" s="31"/>
      <c r="D116" s="2" t="e">
        <f t="shared" si="0"/>
        <v>#REF!</v>
      </c>
      <c r="E116" s="1"/>
      <c r="F116" s="3"/>
      <c r="G116" s="4"/>
      <c r="H116" s="4"/>
      <c r="I116" s="4"/>
      <c r="J116" s="4"/>
      <c r="K116" s="5"/>
      <c r="L116" s="5"/>
      <c r="M116" s="5"/>
      <c r="N116" s="15"/>
      <c r="O116" s="15"/>
      <c r="P116" s="15"/>
      <c r="Q116" s="15"/>
      <c r="R116" s="15"/>
      <c r="S116" s="15"/>
      <c r="T116" s="15"/>
      <c r="U116" s="15"/>
      <c r="V116" s="15"/>
      <c r="W116" s="15"/>
      <c r="X116" s="15"/>
      <c r="Y116" s="15"/>
      <c r="Z116" s="15"/>
    </row>
    <row r="117" spans="1:26" ht="15.75" customHeight="1">
      <c r="A117" s="1"/>
      <c r="B117" s="1"/>
      <c r="C117" s="31"/>
      <c r="D117" s="2" t="e">
        <f t="shared" si="0"/>
        <v>#REF!</v>
      </c>
      <c r="E117" s="1"/>
      <c r="F117" s="3"/>
      <c r="G117" s="4"/>
      <c r="H117" s="4"/>
      <c r="I117" s="4"/>
      <c r="J117" s="4"/>
      <c r="K117" s="5"/>
      <c r="L117" s="5"/>
      <c r="M117" s="5"/>
      <c r="N117" s="15"/>
      <c r="O117" s="15"/>
      <c r="P117" s="15"/>
      <c r="Q117" s="15"/>
      <c r="R117" s="15"/>
      <c r="S117" s="15"/>
      <c r="T117" s="15"/>
      <c r="U117" s="15"/>
      <c r="V117" s="15"/>
      <c r="W117" s="15"/>
      <c r="X117" s="15"/>
      <c r="Y117" s="15"/>
      <c r="Z117" s="15"/>
    </row>
    <row r="118" spans="1:26" ht="15.75" customHeight="1">
      <c r="A118" s="1"/>
      <c r="B118" s="1"/>
      <c r="C118" s="31"/>
      <c r="D118" s="2" t="e">
        <f t="shared" si="0"/>
        <v>#REF!</v>
      </c>
      <c r="E118" s="1"/>
      <c r="F118" s="3"/>
      <c r="G118" s="4"/>
      <c r="H118" s="4"/>
      <c r="I118" s="4"/>
      <c r="J118" s="4"/>
      <c r="K118" s="5"/>
      <c r="L118" s="5"/>
      <c r="M118" s="5"/>
      <c r="N118" s="15"/>
      <c r="O118" s="15"/>
      <c r="P118" s="15"/>
      <c r="Q118" s="15"/>
      <c r="R118" s="15"/>
      <c r="S118" s="15"/>
      <c r="T118" s="15"/>
      <c r="U118" s="15"/>
      <c r="V118" s="15"/>
      <c r="W118" s="15"/>
      <c r="X118" s="15"/>
      <c r="Y118" s="15"/>
      <c r="Z118" s="15"/>
    </row>
    <row r="119" spans="1:26" ht="15.75" customHeight="1">
      <c r="A119" s="1"/>
      <c r="B119" s="1"/>
      <c r="C119" s="31"/>
      <c r="D119" s="2" t="e">
        <f t="shared" si="0"/>
        <v>#REF!</v>
      </c>
      <c r="E119" s="1"/>
      <c r="F119" s="3"/>
      <c r="G119" s="4"/>
      <c r="H119" s="4"/>
      <c r="I119" s="4"/>
      <c r="J119" s="4"/>
      <c r="K119" s="5"/>
      <c r="L119" s="5"/>
      <c r="M119" s="5"/>
      <c r="N119" s="15"/>
      <c r="O119" s="15"/>
      <c r="P119" s="15"/>
      <c r="Q119" s="15"/>
      <c r="R119" s="15"/>
      <c r="S119" s="15"/>
      <c r="T119" s="15"/>
      <c r="U119" s="15"/>
      <c r="V119" s="15"/>
      <c r="W119" s="15"/>
      <c r="X119" s="15"/>
      <c r="Y119" s="15"/>
      <c r="Z119" s="15"/>
    </row>
    <row r="120" spans="1:26" ht="15.75" customHeight="1">
      <c r="A120" s="1"/>
      <c r="B120" s="1"/>
      <c r="C120" s="31"/>
      <c r="D120" s="2" t="e">
        <f t="shared" si="0"/>
        <v>#REF!</v>
      </c>
      <c r="E120" s="1"/>
      <c r="F120" s="3"/>
      <c r="G120" s="4"/>
      <c r="H120" s="4"/>
      <c r="I120" s="4"/>
      <c r="J120" s="4"/>
      <c r="K120" s="5"/>
      <c r="L120" s="5"/>
      <c r="M120" s="5"/>
      <c r="N120" s="15"/>
      <c r="O120" s="15"/>
      <c r="P120" s="15"/>
      <c r="Q120" s="15"/>
      <c r="R120" s="15"/>
      <c r="S120" s="15"/>
      <c r="T120" s="15"/>
      <c r="U120" s="15"/>
      <c r="V120" s="15"/>
      <c r="W120" s="15"/>
      <c r="X120" s="15"/>
      <c r="Y120" s="15"/>
      <c r="Z120" s="15"/>
    </row>
    <row r="121" spans="1:26" ht="15.75" customHeight="1">
      <c r="A121" s="1"/>
      <c r="B121" s="1"/>
      <c r="C121" s="31"/>
      <c r="D121" s="2" t="e">
        <f t="shared" si="0"/>
        <v>#REF!</v>
      </c>
      <c r="E121" s="1"/>
      <c r="F121" s="3"/>
      <c r="G121" s="4"/>
      <c r="H121" s="4"/>
      <c r="I121" s="4"/>
      <c r="J121" s="4"/>
      <c r="K121" s="5"/>
      <c r="L121" s="5"/>
      <c r="M121" s="5"/>
      <c r="N121" s="15"/>
      <c r="O121" s="15"/>
      <c r="P121" s="15"/>
      <c r="Q121" s="15"/>
      <c r="R121" s="15"/>
      <c r="S121" s="15"/>
      <c r="T121" s="15"/>
      <c r="U121" s="15"/>
      <c r="V121" s="15"/>
      <c r="W121" s="15"/>
      <c r="X121" s="15"/>
      <c r="Y121" s="15"/>
      <c r="Z121" s="15"/>
    </row>
    <row r="122" spans="1:26" ht="15.75" customHeight="1">
      <c r="A122" s="1"/>
      <c r="B122" s="1"/>
      <c r="C122" s="31"/>
      <c r="D122" s="2" t="e">
        <f t="shared" si="0"/>
        <v>#REF!</v>
      </c>
      <c r="E122" s="1"/>
      <c r="F122" s="3"/>
      <c r="G122" s="4"/>
      <c r="H122" s="4"/>
      <c r="I122" s="4"/>
      <c r="J122" s="4"/>
      <c r="K122" s="5"/>
      <c r="L122" s="5"/>
      <c r="M122" s="5"/>
      <c r="N122" s="15"/>
      <c r="O122" s="15"/>
      <c r="P122" s="15"/>
      <c r="Q122" s="15"/>
      <c r="R122" s="15"/>
      <c r="S122" s="15"/>
      <c r="T122" s="15"/>
      <c r="U122" s="15"/>
      <c r="V122" s="15"/>
      <c r="W122" s="15"/>
      <c r="X122" s="15"/>
      <c r="Y122" s="15"/>
      <c r="Z122" s="15"/>
    </row>
    <row r="123" spans="1:26" ht="15.75" customHeight="1">
      <c r="A123" s="1"/>
      <c r="B123" s="1"/>
      <c r="C123" s="31"/>
      <c r="D123" s="2" t="e">
        <f t="shared" si="0"/>
        <v>#REF!</v>
      </c>
      <c r="E123" s="1"/>
      <c r="F123" s="3"/>
      <c r="G123" s="4"/>
      <c r="H123" s="4"/>
      <c r="I123" s="4"/>
      <c r="J123" s="4"/>
      <c r="K123" s="5"/>
      <c r="L123" s="5"/>
      <c r="M123" s="5"/>
      <c r="N123" s="15"/>
      <c r="O123" s="15"/>
      <c r="P123" s="15"/>
      <c r="Q123" s="15"/>
      <c r="R123" s="15"/>
      <c r="S123" s="15"/>
      <c r="T123" s="15"/>
      <c r="U123" s="15"/>
      <c r="V123" s="15"/>
      <c r="W123" s="15"/>
      <c r="X123" s="15"/>
      <c r="Y123" s="15"/>
      <c r="Z123" s="15"/>
    </row>
    <row r="124" spans="1:26" ht="15.75" customHeight="1">
      <c r="A124" s="1"/>
      <c r="B124" s="1"/>
      <c r="C124" s="31"/>
      <c r="D124" s="2" t="e">
        <f t="shared" si="0"/>
        <v>#REF!</v>
      </c>
      <c r="E124" s="1"/>
      <c r="F124" s="3"/>
      <c r="G124" s="4"/>
      <c r="H124" s="4"/>
      <c r="I124" s="4"/>
      <c r="J124" s="4"/>
      <c r="K124" s="5"/>
      <c r="L124" s="5"/>
      <c r="M124" s="5"/>
      <c r="N124" s="15"/>
      <c r="O124" s="15"/>
      <c r="P124" s="15"/>
      <c r="Q124" s="15"/>
      <c r="R124" s="15"/>
      <c r="S124" s="15"/>
      <c r="T124" s="15"/>
      <c r="U124" s="15"/>
      <c r="V124" s="15"/>
      <c r="W124" s="15"/>
      <c r="X124" s="15"/>
      <c r="Y124" s="15"/>
      <c r="Z124" s="15"/>
    </row>
    <row r="125" spans="1:26" ht="15.75" customHeight="1">
      <c r="A125" s="1"/>
      <c r="B125" s="1"/>
      <c r="C125" s="31"/>
      <c r="D125" s="2" t="e">
        <f t="shared" si="0"/>
        <v>#REF!</v>
      </c>
      <c r="E125" s="1"/>
      <c r="F125" s="3"/>
      <c r="G125" s="4"/>
      <c r="H125" s="4"/>
      <c r="I125" s="4"/>
      <c r="J125" s="4"/>
      <c r="K125" s="5"/>
      <c r="L125" s="5"/>
      <c r="M125" s="5"/>
      <c r="N125" s="15"/>
      <c r="O125" s="15"/>
      <c r="P125" s="15"/>
      <c r="Q125" s="15"/>
      <c r="R125" s="15"/>
      <c r="S125" s="15"/>
      <c r="T125" s="15"/>
      <c r="U125" s="15"/>
      <c r="V125" s="15"/>
      <c r="W125" s="15"/>
      <c r="X125" s="15"/>
      <c r="Y125" s="15"/>
      <c r="Z125" s="15"/>
    </row>
    <row r="126" spans="1:26" ht="15.75" customHeight="1">
      <c r="A126" s="1"/>
      <c r="B126" s="1"/>
      <c r="C126" s="31"/>
      <c r="D126" s="2" t="e">
        <f t="shared" si="0"/>
        <v>#REF!</v>
      </c>
      <c r="E126" s="1"/>
      <c r="F126" s="3"/>
      <c r="G126" s="4"/>
      <c r="H126" s="4"/>
      <c r="I126" s="4"/>
      <c r="J126" s="4"/>
      <c r="K126" s="5"/>
      <c r="L126" s="5"/>
      <c r="M126" s="5"/>
      <c r="N126" s="15"/>
      <c r="O126" s="15"/>
      <c r="P126" s="15"/>
      <c r="Q126" s="15"/>
      <c r="R126" s="15"/>
      <c r="S126" s="15"/>
      <c r="T126" s="15"/>
      <c r="U126" s="15"/>
      <c r="V126" s="15"/>
      <c r="W126" s="15"/>
      <c r="X126" s="15"/>
      <c r="Y126" s="15"/>
      <c r="Z126" s="15"/>
    </row>
    <row r="127" spans="1:26" ht="15.75" customHeight="1">
      <c r="A127" s="1"/>
      <c r="B127" s="1"/>
      <c r="C127" s="31"/>
      <c r="D127" s="2" t="e">
        <f t="shared" si="0"/>
        <v>#REF!</v>
      </c>
      <c r="E127" s="1"/>
      <c r="F127" s="3"/>
      <c r="G127" s="4"/>
      <c r="H127" s="4"/>
      <c r="I127" s="4"/>
      <c r="J127" s="4"/>
      <c r="K127" s="5"/>
      <c r="L127" s="5"/>
      <c r="M127" s="5"/>
      <c r="N127" s="15"/>
      <c r="O127" s="15"/>
      <c r="P127" s="15"/>
      <c r="Q127" s="15"/>
      <c r="R127" s="15"/>
      <c r="S127" s="15"/>
      <c r="T127" s="15"/>
      <c r="U127" s="15"/>
      <c r="V127" s="15"/>
      <c r="W127" s="15"/>
      <c r="X127" s="15"/>
      <c r="Y127" s="15"/>
      <c r="Z127" s="15"/>
    </row>
    <row r="128" spans="1:26" ht="15.75" customHeight="1">
      <c r="A128" s="1"/>
      <c r="B128" s="1"/>
      <c r="C128" s="31"/>
      <c r="D128" s="2" t="e">
        <f t="shared" si="0"/>
        <v>#REF!</v>
      </c>
      <c r="E128" s="1"/>
      <c r="F128" s="3"/>
      <c r="G128" s="4"/>
      <c r="H128" s="4"/>
      <c r="I128" s="4"/>
      <c r="J128" s="4"/>
      <c r="K128" s="5"/>
      <c r="L128" s="5"/>
      <c r="M128" s="5"/>
      <c r="N128" s="15"/>
      <c r="O128" s="15"/>
      <c r="P128" s="15"/>
      <c r="Q128" s="15"/>
      <c r="R128" s="15"/>
      <c r="S128" s="15"/>
      <c r="T128" s="15"/>
      <c r="U128" s="15"/>
      <c r="V128" s="15"/>
      <c r="W128" s="15"/>
      <c r="X128" s="15"/>
      <c r="Y128" s="15"/>
      <c r="Z128" s="15"/>
    </row>
    <row r="129" spans="1:26" ht="15.75" customHeight="1">
      <c r="A129" s="1"/>
      <c r="B129" s="1"/>
      <c r="C129" s="31"/>
      <c r="D129" s="2" t="e">
        <f t="shared" si="0"/>
        <v>#REF!</v>
      </c>
      <c r="E129" s="1"/>
      <c r="F129" s="3"/>
      <c r="G129" s="4"/>
      <c r="H129" s="4"/>
      <c r="I129" s="4"/>
      <c r="J129" s="4"/>
      <c r="K129" s="5"/>
      <c r="L129" s="5"/>
      <c r="M129" s="5"/>
      <c r="N129" s="15"/>
      <c r="O129" s="15"/>
      <c r="P129" s="15"/>
      <c r="Q129" s="15"/>
      <c r="R129" s="15"/>
      <c r="S129" s="15"/>
      <c r="T129" s="15"/>
      <c r="U129" s="15"/>
      <c r="V129" s="15"/>
      <c r="W129" s="15"/>
      <c r="X129" s="15"/>
      <c r="Y129" s="15"/>
      <c r="Z129" s="15"/>
    </row>
    <row r="130" spans="1:26" ht="15.75" customHeight="1">
      <c r="A130" s="1"/>
      <c r="B130" s="1"/>
      <c r="C130" s="31"/>
      <c r="D130" s="2" t="e">
        <f t="shared" si="0"/>
        <v>#REF!</v>
      </c>
      <c r="E130" s="1"/>
      <c r="F130" s="3"/>
      <c r="G130" s="4"/>
      <c r="H130" s="4"/>
      <c r="I130" s="4"/>
      <c r="J130" s="4"/>
      <c r="K130" s="5"/>
      <c r="L130" s="5"/>
      <c r="M130" s="5"/>
      <c r="N130" s="15"/>
      <c r="O130" s="15"/>
      <c r="P130" s="15"/>
      <c r="Q130" s="15"/>
      <c r="R130" s="15"/>
      <c r="S130" s="15"/>
      <c r="T130" s="15"/>
      <c r="U130" s="15"/>
      <c r="V130" s="15"/>
      <c r="W130" s="15"/>
      <c r="X130" s="15"/>
      <c r="Y130" s="15"/>
      <c r="Z130" s="15"/>
    </row>
    <row r="131" spans="1:26" ht="15.75" customHeight="1">
      <c r="A131" s="1"/>
      <c r="B131" s="1"/>
      <c r="C131" s="31"/>
      <c r="D131" s="2" t="e">
        <f t="shared" si="0"/>
        <v>#REF!</v>
      </c>
      <c r="E131" s="1"/>
      <c r="F131" s="3"/>
      <c r="G131" s="4"/>
      <c r="H131" s="4"/>
      <c r="I131" s="4"/>
      <c r="J131" s="4"/>
      <c r="K131" s="5"/>
      <c r="L131" s="5"/>
      <c r="M131" s="5"/>
      <c r="N131" s="15"/>
      <c r="O131" s="15"/>
      <c r="P131" s="15"/>
      <c r="Q131" s="15"/>
      <c r="R131" s="15"/>
      <c r="S131" s="15"/>
      <c r="T131" s="15"/>
      <c r="U131" s="15"/>
      <c r="V131" s="15"/>
      <c r="W131" s="15"/>
      <c r="X131" s="15"/>
      <c r="Y131" s="15"/>
      <c r="Z131" s="15"/>
    </row>
    <row r="132" spans="1:26" ht="15.75" customHeight="1">
      <c r="A132" s="1"/>
      <c r="B132" s="1"/>
      <c r="C132" s="31"/>
      <c r="D132" s="2" t="e">
        <f t="shared" si="0"/>
        <v>#REF!</v>
      </c>
      <c r="E132" s="1"/>
      <c r="F132" s="3"/>
      <c r="G132" s="4"/>
      <c r="H132" s="4"/>
      <c r="I132" s="4"/>
      <c r="J132" s="4"/>
      <c r="K132" s="5"/>
      <c r="L132" s="5"/>
      <c r="M132" s="5"/>
      <c r="N132" s="15"/>
      <c r="O132" s="15"/>
      <c r="P132" s="15"/>
      <c r="Q132" s="15"/>
      <c r="R132" s="15"/>
      <c r="S132" s="15"/>
      <c r="T132" s="15"/>
      <c r="U132" s="15"/>
      <c r="V132" s="15"/>
      <c r="W132" s="15"/>
      <c r="X132" s="15"/>
      <c r="Y132" s="15"/>
      <c r="Z132" s="15"/>
    </row>
    <row r="133" spans="1:26" ht="15.75" customHeight="1">
      <c r="A133" s="1"/>
      <c r="B133" s="1"/>
      <c r="C133" s="31"/>
      <c r="D133" s="2" t="e">
        <f t="shared" si="0"/>
        <v>#REF!</v>
      </c>
      <c r="E133" s="1"/>
      <c r="F133" s="3"/>
      <c r="G133" s="4"/>
      <c r="H133" s="4"/>
      <c r="I133" s="4"/>
      <c r="J133" s="4"/>
      <c r="K133" s="5"/>
      <c r="L133" s="5"/>
      <c r="M133" s="5"/>
      <c r="N133" s="15"/>
      <c r="O133" s="15"/>
      <c r="P133" s="15"/>
      <c r="Q133" s="15"/>
      <c r="R133" s="15"/>
      <c r="S133" s="15"/>
      <c r="T133" s="15"/>
      <c r="U133" s="15"/>
      <c r="V133" s="15"/>
      <c r="W133" s="15"/>
      <c r="X133" s="15"/>
      <c r="Y133" s="15"/>
      <c r="Z133" s="15"/>
    </row>
    <row r="134" spans="1:26" ht="15.75" customHeight="1">
      <c r="A134" s="1"/>
      <c r="B134" s="1"/>
      <c r="C134" s="31"/>
      <c r="D134" s="2" t="e">
        <f t="shared" si="0"/>
        <v>#REF!</v>
      </c>
      <c r="E134" s="1"/>
      <c r="F134" s="3"/>
      <c r="G134" s="4"/>
      <c r="H134" s="4"/>
      <c r="I134" s="4"/>
      <c r="J134" s="4"/>
      <c r="K134" s="5"/>
      <c r="L134" s="5"/>
      <c r="M134" s="5"/>
      <c r="N134" s="15"/>
      <c r="O134" s="15"/>
      <c r="P134" s="15"/>
      <c r="Q134" s="15"/>
      <c r="R134" s="15"/>
      <c r="S134" s="15"/>
      <c r="T134" s="15"/>
      <c r="U134" s="15"/>
      <c r="V134" s="15"/>
      <c r="W134" s="15"/>
      <c r="X134" s="15"/>
      <c r="Y134" s="15"/>
      <c r="Z134" s="15"/>
    </row>
    <row r="135" spans="1:26" ht="15.75" customHeight="1">
      <c r="A135" s="1"/>
      <c r="B135" s="1"/>
      <c r="C135" s="31"/>
      <c r="D135" s="2" t="e">
        <f t="shared" si="0"/>
        <v>#REF!</v>
      </c>
      <c r="E135" s="1"/>
      <c r="F135" s="3"/>
      <c r="G135" s="4"/>
      <c r="H135" s="4"/>
      <c r="I135" s="4"/>
      <c r="J135" s="4"/>
      <c r="K135" s="5"/>
      <c r="L135" s="5"/>
      <c r="M135" s="5"/>
      <c r="N135" s="15"/>
      <c r="O135" s="15"/>
      <c r="P135" s="15"/>
      <c r="Q135" s="15"/>
      <c r="R135" s="15"/>
      <c r="S135" s="15"/>
      <c r="T135" s="15"/>
      <c r="U135" s="15"/>
      <c r="V135" s="15"/>
      <c r="W135" s="15"/>
      <c r="X135" s="15"/>
      <c r="Y135" s="15"/>
      <c r="Z135" s="15"/>
    </row>
    <row r="136" spans="1:26" ht="15.75" customHeight="1">
      <c r="A136" s="1"/>
      <c r="B136" s="1"/>
      <c r="C136" s="31"/>
      <c r="D136" s="2" t="e">
        <f t="shared" si="0"/>
        <v>#REF!</v>
      </c>
      <c r="E136" s="1"/>
      <c r="F136" s="3"/>
      <c r="G136" s="4"/>
      <c r="H136" s="4"/>
      <c r="I136" s="4"/>
      <c r="J136" s="4"/>
      <c r="K136" s="5"/>
      <c r="L136" s="5"/>
      <c r="M136" s="5"/>
      <c r="N136" s="15"/>
      <c r="O136" s="15"/>
      <c r="P136" s="15"/>
      <c r="Q136" s="15"/>
      <c r="R136" s="15"/>
      <c r="S136" s="15"/>
      <c r="T136" s="15"/>
      <c r="U136" s="15"/>
      <c r="V136" s="15"/>
      <c r="W136" s="15"/>
      <c r="X136" s="15"/>
      <c r="Y136" s="15"/>
      <c r="Z136" s="15"/>
    </row>
    <row r="137" spans="1:26" ht="15.75" customHeight="1">
      <c r="A137" s="1"/>
      <c r="B137" s="1"/>
      <c r="C137" s="31"/>
      <c r="D137" s="2" t="e">
        <f t="shared" si="0"/>
        <v>#REF!</v>
      </c>
      <c r="E137" s="1"/>
      <c r="F137" s="3"/>
      <c r="G137" s="4"/>
      <c r="H137" s="4"/>
      <c r="I137" s="4"/>
      <c r="J137" s="4"/>
      <c r="K137" s="5"/>
      <c r="L137" s="5"/>
      <c r="M137" s="5"/>
      <c r="N137" s="15"/>
      <c r="O137" s="15"/>
      <c r="P137" s="15"/>
      <c r="Q137" s="15"/>
      <c r="R137" s="15"/>
      <c r="S137" s="15"/>
      <c r="T137" s="15"/>
      <c r="U137" s="15"/>
      <c r="V137" s="15"/>
      <c r="W137" s="15"/>
      <c r="X137" s="15"/>
      <c r="Y137" s="15"/>
      <c r="Z137" s="15"/>
    </row>
    <row r="138" spans="1:26" ht="15.75" customHeight="1">
      <c r="A138" s="1"/>
      <c r="B138" s="1"/>
      <c r="C138" s="31"/>
      <c r="D138" s="2" t="e">
        <f t="shared" si="0"/>
        <v>#REF!</v>
      </c>
      <c r="E138" s="1"/>
      <c r="F138" s="3"/>
      <c r="G138" s="4"/>
      <c r="H138" s="4"/>
      <c r="I138" s="4"/>
      <c r="J138" s="4"/>
      <c r="K138" s="5"/>
      <c r="L138" s="5"/>
      <c r="M138" s="5"/>
      <c r="N138" s="15"/>
      <c r="O138" s="15"/>
      <c r="P138" s="15"/>
      <c r="Q138" s="15"/>
      <c r="R138" s="15"/>
      <c r="S138" s="15"/>
      <c r="T138" s="15"/>
      <c r="U138" s="15"/>
      <c r="V138" s="15"/>
      <c r="W138" s="15"/>
      <c r="X138" s="15"/>
      <c r="Y138" s="15"/>
      <c r="Z138" s="15"/>
    </row>
    <row r="139" spans="1:26" ht="15.75" customHeight="1">
      <c r="A139" s="1"/>
      <c r="B139" s="1"/>
      <c r="C139" s="31"/>
      <c r="D139" s="2" t="e">
        <f t="shared" si="0"/>
        <v>#REF!</v>
      </c>
      <c r="E139" s="1"/>
      <c r="F139" s="3"/>
      <c r="G139" s="4"/>
      <c r="H139" s="4"/>
      <c r="I139" s="4"/>
      <c r="J139" s="4"/>
      <c r="K139" s="5"/>
      <c r="L139" s="5"/>
      <c r="M139" s="5"/>
      <c r="N139" s="15"/>
      <c r="O139" s="15"/>
      <c r="P139" s="15"/>
      <c r="Q139" s="15"/>
      <c r="R139" s="15"/>
      <c r="S139" s="15"/>
      <c r="T139" s="15"/>
      <c r="U139" s="15"/>
      <c r="V139" s="15"/>
      <c r="W139" s="15"/>
      <c r="X139" s="15"/>
      <c r="Y139" s="15"/>
      <c r="Z139" s="15"/>
    </row>
    <row r="140" spans="1:26" ht="15.75" customHeight="1">
      <c r="A140" s="1"/>
      <c r="B140" s="1"/>
      <c r="C140" s="31"/>
      <c r="D140" s="2" t="e">
        <f t="shared" si="0"/>
        <v>#REF!</v>
      </c>
      <c r="E140" s="1"/>
      <c r="F140" s="3"/>
      <c r="G140" s="4"/>
      <c r="H140" s="4"/>
      <c r="I140" s="4"/>
      <c r="J140" s="4"/>
      <c r="K140" s="5"/>
      <c r="L140" s="5"/>
      <c r="M140" s="5"/>
      <c r="N140" s="15"/>
      <c r="O140" s="15"/>
      <c r="P140" s="15"/>
      <c r="Q140" s="15"/>
      <c r="R140" s="15"/>
      <c r="S140" s="15"/>
      <c r="T140" s="15"/>
      <c r="U140" s="15"/>
      <c r="V140" s="15"/>
      <c r="W140" s="15"/>
      <c r="X140" s="15"/>
      <c r="Y140" s="15"/>
      <c r="Z140" s="15"/>
    </row>
    <row r="141" spans="1:26" ht="15.75" customHeight="1">
      <c r="A141" s="1"/>
      <c r="B141" s="1"/>
      <c r="C141" s="31"/>
      <c r="D141" s="2" t="e">
        <f t="shared" si="0"/>
        <v>#REF!</v>
      </c>
      <c r="E141" s="1"/>
      <c r="F141" s="3"/>
      <c r="G141" s="4"/>
      <c r="H141" s="4"/>
      <c r="I141" s="4"/>
      <c r="J141" s="4"/>
      <c r="K141" s="5"/>
      <c r="L141" s="5"/>
      <c r="M141" s="5"/>
      <c r="N141" s="15"/>
      <c r="O141" s="15"/>
      <c r="P141" s="15"/>
      <c r="Q141" s="15"/>
      <c r="R141" s="15"/>
      <c r="S141" s="15"/>
      <c r="T141" s="15"/>
      <c r="U141" s="15"/>
      <c r="V141" s="15"/>
      <c r="W141" s="15"/>
      <c r="X141" s="15"/>
      <c r="Y141" s="15"/>
      <c r="Z141" s="15"/>
    </row>
    <row r="142" spans="1:26" ht="15.75" customHeight="1">
      <c r="A142" s="1"/>
      <c r="B142" s="1"/>
      <c r="C142" s="31"/>
      <c r="D142" s="2" t="e">
        <f t="shared" si="0"/>
        <v>#REF!</v>
      </c>
      <c r="E142" s="1"/>
      <c r="F142" s="3"/>
      <c r="G142" s="4"/>
      <c r="H142" s="4"/>
      <c r="I142" s="4"/>
      <c r="J142" s="4"/>
      <c r="K142" s="5"/>
      <c r="L142" s="5"/>
      <c r="M142" s="5"/>
      <c r="N142" s="15"/>
      <c r="O142" s="15"/>
      <c r="P142" s="15"/>
      <c r="Q142" s="15"/>
      <c r="R142" s="15"/>
      <c r="S142" s="15"/>
      <c r="T142" s="15"/>
      <c r="U142" s="15"/>
      <c r="V142" s="15"/>
      <c r="W142" s="15"/>
      <c r="X142" s="15"/>
      <c r="Y142" s="15"/>
      <c r="Z142" s="15"/>
    </row>
    <row r="143" spans="1:26" ht="15.75" customHeight="1">
      <c r="A143" s="1"/>
      <c r="B143" s="1"/>
      <c r="C143" s="31"/>
      <c r="D143" s="2" t="e">
        <f t="shared" si="0"/>
        <v>#REF!</v>
      </c>
      <c r="E143" s="1"/>
      <c r="F143" s="3"/>
      <c r="G143" s="4"/>
      <c r="H143" s="4"/>
      <c r="I143" s="4"/>
      <c r="J143" s="4"/>
      <c r="K143" s="5"/>
      <c r="L143" s="5"/>
      <c r="M143" s="5"/>
      <c r="N143" s="15"/>
      <c r="O143" s="15"/>
      <c r="P143" s="15"/>
      <c r="Q143" s="15"/>
      <c r="R143" s="15"/>
      <c r="S143" s="15"/>
      <c r="T143" s="15"/>
      <c r="U143" s="15"/>
      <c r="V143" s="15"/>
      <c r="W143" s="15"/>
      <c r="X143" s="15"/>
      <c r="Y143" s="15"/>
      <c r="Z143" s="15"/>
    </row>
    <row r="144" spans="1:26" ht="15.75" customHeight="1">
      <c r="A144" s="1"/>
      <c r="B144" s="1"/>
      <c r="C144" s="31"/>
      <c r="D144" s="2" t="e">
        <f t="shared" si="0"/>
        <v>#REF!</v>
      </c>
      <c r="E144" s="1"/>
      <c r="F144" s="3"/>
      <c r="G144" s="4"/>
      <c r="H144" s="4"/>
      <c r="I144" s="4"/>
      <c r="J144" s="4"/>
      <c r="K144" s="5"/>
      <c r="L144" s="5"/>
      <c r="M144" s="5"/>
      <c r="N144" s="15"/>
      <c r="O144" s="15"/>
      <c r="P144" s="15"/>
      <c r="Q144" s="15"/>
      <c r="R144" s="15"/>
      <c r="S144" s="15"/>
      <c r="T144" s="15"/>
      <c r="U144" s="15"/>
      <c r="V144" s="15"/>
      <c r="W144" s="15"/>
      <c r="X144" s="15"/>
      <c r="Y144" s="15"/>
      <c r="Z144" s="15"/>
    </row>
    <row r="145" spans="1:26" ht="15.75" customHeight="1">
      <c r="A145" s="1"/>
      <c r="B145" s="1"/>
      <c r="C145" s="31"/>
      <c r="D145" s="2" t="e">
        <f t="shared" si="0"/>
        <v>#REF!</v>
      </c>
      <c r="E145" s="1"/>
      <c r="F145" s="3"/>
      <c r="G145" s="4"/>
      <c r="H145" s="4"/>
      <c r="I145" s="4"/>
      <c r="J145" s="4"/>
      <c r="K145" s="5"/>
      <c r="L145" s="5"/>
      <c r="M145" s="5"/>
      <c r="N145" s="15"/>
      <c r="O145" s="15"/>
      <c r="P145" s="15"/>
      <c r="Q145" s="15"/>
      <c r="R145" s="15"/>
      <c r="S145" s="15"/>
      <c r="T145" s="15"/>
      <c r="U145" s="15"/>
      <c r="V145" s="15"/>
      <c r="W145" s="15"/>
      <c r="X145" s="15"/>
      <c r="Y145" s="15"/>
      <c r="Z145" s="15"/>
    </row>
    <row r="146" spans="1:26" ht="15.75" customHeight="1">
      <c r="A146" s="1"/>
      <c r="B146" s="1"/>
      <c r="C146" s="31"/>
      <c r="D146" s="2" t="e">
        <f t="shared" si="0"/>
        <v>#REF!</v>
      </c>
      <c r="E146" s="1"/>
      <c r="F146" s="3"/>
      <c r="G146" s="4"/>
      <c r="H146" s="4"/>
      <c r="I146" s="4"/>
      <c r="J146" s="4"/>
      <c r="K146" s="5"/>
      <c r="L146" s="5"/>
      <c r="M146" s="5"/>
      <c r="N146" s="15"/>
      <c r="O146" s="15"/>
      <c r="P146" s="15"/>
      <c r="Q146" s="15"/>
      <c r="R146" s="15"/>
      <c r="S146" s="15"/>
      <c r="T146" s="15"/>
      <c r="U146" s="15"/>
      <c r="V146" s="15"/>
      <c r="W146" s="15"/>
      <c r="X146" s="15"/>
      <c r="Y146" s="15"/>
      <c r="Z146" s="15"/>
    </row>
    <row r="147" spans="1:26" ht="15.75" customHeight="1">
      <c r="A147" s="1"/>
      <c r="B147" s="1"/>
      <c r="C147" s="31"/>
      <c r="D147" s="2" t="e">
        <f t="shared" si="0"/>
        <v>#REF!</v>
      </c>
      <c r="E147" s="1"/>
      <c r="F147" s="3"/>
      <c r="G147" s="4"/>
      <c r="H147" s="4"/>
      <c r="I147" s="4"/>
      <c r="J147" s="4"/>
      <c r="K147" s="5"/>
      <c r="L147" s="5"/>
      <c r="M147" s="5"/>
      <c r="N147" s="15"/>
      <c r="O147" s="15"/>
      <c r="P147" s="15"/>
      <c r="Q147" s="15"/>
      <c r="R147" s="15"/>
      <c r="S147" s="15"/>
      <c r="T147" s="15"/>
      <c r="U147" s="15"/>
      <c r="V147" s="15"/>
      <c r="W147" s="15"/>
      <c r="X147" s="15"/>
      <c r="Y147" s="15"/>
      <c r="Z147" s="15"/>
    </row>
    <row r="148" spans="1:26" ht="15.75" customHeight="1">
      <c r="A148" s="1"/>
      <c r="B148" s="1"/>
      <c r="C148" s="31"/>
      <c r="D148" s="2" t="e">
        <f t="shared" si="0"/>
        <v>#REF!</v>
      </c>
      <c r="E148" s="1"/>
      <c r="F148" s="3"/>
      <c r="G148" s="4"/>
      <c r="H148" s="4"/>
      <c r="I148" s="4"/>
      <c r="J148" s="4"/>
      <c r="K148" s="5"/>
      <c r="L148" s="5"/>
      <c r="M148" s="5"/>
      <c r="N148" s="15"/>
      <c r="O148" s="15"/>
      <c r="P148" s="15"/>
      <c r="Q148" s="15"/>
      <c r="R148" s="15"/>
      <c r="S148" s="15"/>
      <c r="T148" s="15"/>
      <c r="U148" s="15"/>
      <c r="V148" s="15"/>
      <c r="W148" s="15"/>
      <c r="X148" s="15"/>
      <c r="Y148" s="15"/>
      <c r="Z148" s="15"/>
    </row>
    <row r="149" spans="1:26" ht="15.75" customHeight="1">
      <c r="A149" s="1"/>
      <c r="B149" s="1"/>
      <c r="C149" s="31"/>
      <c r="D149" s="2" t="e">
        <f t="shared" si="0"/>
        <v>#REF!</v>
      </c>
      <c r="E149" s="1"/>
      <c r="F149" s="3"/>
      <c r="G149" s="4"/>
      <c r="H149" s="4"/>
      <c r="I149" s="4"/>
      <c r="J149" s="4"/>
      <c r="K149" s="5"/>
      <c r="L149" s="5"/>
      <c r="M149" s="5"/>
      <c r="N149" s="15"/>
      <c r="O149" s="15"/>
      <c r="P149" s="15"/>
      <c r="Q149" s="15"/>
      <c r="R149" s="15"/>
      <c r="S149" s="15"/>
      <c r="T149" s="15"/>
      <c r="U149" s="15"/>
      <c r="V149" s="15"/>
      <c r="W149" s="15"/>
      <c r="X149" s="15"/>
      <c r="Y149" s="15"/>
      <c r="Z149" s="15"/>
    </row>
    <row r="150" spans="1:26" ht="15.75" customHeight="1">
      <c r="A150" s="1"/>
      <c r="B150" s="1"/>
      <c r="C150" s="31"/>
      <c r="D150" s="2" t="e">
        <f t="shared" si="0"/>
        <v>#REF!</v>
      </c>
      <c r="E150" s="1"/>
      <c r="F150" s="3"/>
      <c r="G150" s="4"/>
      <c r="H150" s="4"/>
      <c r="I150" s="4"/>
      <c r="J150" s="4"/>
      <c r="K150" s="5"/>
      <c r="L150" s="5"/>
      <c r="M150" s="5"/>
      <c r="N150" s="15"/>
      <c r="O150" s="15"/>
      <c r="P150" s="15"/>
      <c r="Q150" s="15"/>
      <c r="R150" s="15"/>
      <c r="S150" s="15"/>
      <c r="T150" s="15"/>
      <c r="U150" s="15"/>
      <c r="V150" s="15"/>
      <c r="W150" s="15"/>
      <c r="X150" s="15"/>
      <c r="Y150" s="15"/>
      <c r="Z150" s="15"/>
    </row>
    <row r="151" spans="1:26" ht="15.75" customHeight="1">
      <c r="A151" s="1"/>
      <c r="B151" s="1"/>
      <c r="C151" s="31"/>
      <c r="D151" s="2" t="e">
        <f t="shared" si="0"/>
        <v>#REF!</v>
      </c>
      <c r="E151" s="1"/>
      <c r="F151" s="3"/>
      <c r="G151" s="4"/>
      <c r="H151" s="4"/>
      <c r="I151" s="4"/>
      <c r="J151" s="4"/>
      <c r="K151" s="5"/>
      <c r="L151" s="5"/>
      <c r="M151" s="5"/>
      <c r="N151" s="15"/>
      <c r="O151" s="15"/>
      <c r="P151" s="15"/>
      <c r="Q151" s="15"/>
      <c r="R151" s="15"/>
      <c r="S151" s="15"/>
      <c r="T151" s="15"/>
      <c r="U151" s="15"/>
      <c r="V151" s="15"/>
      <c r="W151" s="15"/>
      <c r="X151" s="15"/>
      <c r="Y151" s="15"/>
      <c r="Z151" s="15"/>
    </row>
    <row r="152" spans="1:26" ht="15.75" customHeight="1">
      <c r="A152" s="1"/>
      <c r="B152" s="1"/>
      <c r="C152" s="31"/>
      <c r="D152" s="2" t="e">
        <f t="shared" si="0"/>
        <v>#REF!</v>
      </c>
      <c r="E152" s="1"/>
      <c r="F152" s="3"/>
      <c r="G152" s="4"/>
      <c r="H152" s="4"/>
      <c r="I152" s="4"/>
      <c r="J152" s="4"/>
      <c r="K152" s="5"/>
      <c r="L152" s="5"/>
      <c r="M152" s="5"/>
      <c r="N152" s="15"/>
      <c r="O152" s="15"/>
      <c r="P152" s="15"/>
      <c r="Q152" s="15"/>
      <c r="R152" s="15"/>
      <c r="S152" s="15"/>
      <c r="T152" s="15"/>
      <c r="U152" s="15"/>
      <c r="V152" s="15"/>
      <c r="W152" s="15"/>
      <c r="X152" s="15"/>
      <c r="Y152" s="15"/>
      <c r="Z152" s="15"/>
    </row>
    <row r="153" spans="1:26" ht="15.75" customHeight="1">
      <c r="A153" s="1"/>
      <c r="B153" s="1"/>
      <c r="C153" s="31"/>
      <c r="D153" s="2" t="e">
        <f t="shared" si="0"/>
        <v>#REF!</v>
      </c>
      <c r="E153" s="1"/>
      <c r="F153" s="3"/>
      <c r="G153" s="4"/>
      <c r="H153" s="4"/>
      <c r="I153" s="4"/>
      <c r="J153" s="4"/>
      <c r="K153" s="5"/>
      <c r="L153" s="5"/>
      <c r="M153" s="5"/>
      <c r="N153" s="15"/>
      <c r="O153" s="15"/>
      <c r="P153" s="15"/>
      <c r="Q153" s="15"/>
      <c r="R153" s="15"/>
      <c r="S153" s="15"/>
      <c r="T153" s="15"/>
      <c r="U153" s="15"/>
      <c r="V153" s="15"/>
      <c r="W153" s="15"/>
      <c r="X153" s="15"/>
      <c r="Y153" s="15"/>
      <c r="Z153" s="15"/>
    </row>
    <row r="154" spans="1:26" ht="15.75" customHeight="1">
      <c r="A154" s="1"/>
      <c r="B154" s="1"/>
      <c r="C154" s="31"/>
      <c r="D154" s="2" t="e">
        <f t="shared" si="0"/>
        <v>#REF!</v>
      </c>
      <c r="E154" s="1"/>
      <c r="F154" s="3"/>
      <c r="G154" s="4"/>
      <c r="H154" s="4"/>
      <c r="I154" s="4"/>
      <c r="J154" s="4"/>
      <c r="K154" s="5"/>
      <c r="L154" s="5"/>
      <c r="M154" s="5"/>
      <c r="N154" s="15"/>
      <c r="O154" s="15"/>
      <c r="P154" s="15"/>
      <c r="Q154" s="15"/>
      <c r="R154" s="15"/>
      <c r="S154" s="15"/>
      <c r="T154" s="15"/>
      <c r="U154" s="15"/>
      <c r="V154" s="15"/>
      <c r="W154" s="15"/>
      <c r="X154" s="15"/>
      <c r="Y154" s="15"/>
      <c r="Z154" s="15"/>
    </row>
    <row r="155" spans="1:26" ht="15.75" customHeight="1">
      <c r="A155" s="1"/>
      <c r="B155" s="1"/>
      <c r="C155" s="31"/>
      <c r="D155" s="2" t="e">
        <f t="shared" si="0"/>
        <v>#REF!</v>
      </c>
      <c r="E155" s="1"/>
      <c r="F155" s="3"/>
      <c r="G155" s="4"/>
      <c r="H155" s="4"/>
      <c r="I155" s="4"/>
      <c r="J155" s="4"/>
      <c r="K155" s="5"/>
      <c r="L155" s="5"/>
      <c r="M155" s="5"/>
      <c r="N155" s="15"/>
      <c r="O155" s="15"/>
      <c r="P155" s="15"/>
      <c r="Q155" s="15"/>
      <c r="R155" s="15"/>
      <c r="S155" s="15"/>
      <c r="T155" s="15"/>
      <c r="U155" s="15"/>
      <c r="V155" s="15"/>
      <c r="W155" s="15"/>
      <c r="X155" s="15"/>
      <c r="Y155" s="15"/>
      <c r="Z155" s="15"/>
    </row>
    <row r="156" spans="1:26" ht="15.75" customHeight="1">
      <c r="A156" s="1"/>
      <c r="B156" s="1"/>
      <c r="C156" s="31"/>
      <c r="D156" s="2" t="e">
        <f t="shared" si="0"/>
        <v>#REF!</v>
      </c>
      <c r="E156" s="1"/>
      <c r="F156" s="3"/>
      <c r="G156" s="4"/>
      <c r="H156" s="4"/>
      <c r="I156" s="4"/>
      <c r="J156" s="4"/>
      <c r="K156" s="5"/>
      <c r="L156" s="5"/>
      <c r="M156" s="5"/>
      <c r="N156" s="15"/>
      <c r="O156" s="15"/>
      <c r="P156" s="15"/>
      <c r="Q156" s="15"/>
      <c r="R156" s="15"/>
      <c r="S156" s="15"/>
      <c r="T156" s="15"/>
      <c r="U156" s="15"/>
      <c r="V156" s="15"/>
      <c r="W156" s="15"/>
      <c r="X156" s="15"/>
      <c r="Y156" s="15"/>
      <c r="Z156" s="15"/>
    </row>
    <row r="157" spans="1:26" ht="15.75" customHeight="1">
      <c r="A157" s="1"/>
      <c r="B157" s="1"/>
      <c r="C157" s="31"/>
      <c r="D157" s="2" t="e">
        <f t="shared" si="0"/>
        <v>#REF!</v>
      </c>
      <c r="E157" s="1"/>
      <c r="F157" s="3"/>
      <c r="G157" s="4"/>
      <c r="H157" s="4"/>
      <c r="I157" s="4"/>
      <c r="J157" s="4"/>
      <c r="K157" s="5"/>
      <c r="L157" s="5"/>
      <c r="M157" s="5"/>
      <c r="N157" s="15"/>
      <c r="O157" s="15"/>
      <c r="P157" s="15"/>
      <c r="Q157" s="15"/>
      <c r="R157" s="15"/>
      <c r="S157" s="15"/>
      <c r="T157" s="15"/>
      <c r="U157" s="15"/>
      <c r="V157" s="15"/>
      <c r="W157" s="15"/>
      <c r="X157" s="15"/>
      <c r="Y157" s="15"/>
      <c r="Z157" s="15"/>
    </row>
    <row r="158" spans="1:26" ht="15.75" customHeight="1">
      <c r="A158" s="1"/>
      <c r="B158" s="1"/>
      <c r="C158" s="31"/>
      <c r="D158" s="2" t="e">
        <f t="shared" si="0"/>
        <v>#REF!</v>
      </c>
      <c r="E158" s="1"/>
      <c r="F158" s="3"/>
      <c r="G158" s="4"/>
      <c r="H158" s="4"/>
      <c r="I158" s="4"/>
      <c r="J158" s="4"/>
      <c r="K158" s="5"/>
      <c r="L158" s="5"/>
      <c r="M158" s="5"/>
      <c r="N158" s="15"/>
      <c r="O158" s="15"/>
      <c r="P158" s="15"/>
      <c r="Q158" s="15"/>
      <c r="R158" s="15"/>
      <c r="S158" s="15"/>
      <c r="T158" s="15"/>
      <c r="U158" s="15"/>
      <c r="V158" s="15"/>
      <c r="W158" s="15"/>
      <c r="X158" s="15"/>
      <c r="Y158" s="15"/>
      <c r="Z158" s="15"/>
    </row>
    <row r="159" spans="1:26" ht="15.75" customHeight="1">
      <c r="A159" s="1"/>
      <c r="B159" s="1"/>
      <c r="C159" s="31"/>
      <c r="D159" s="2" t="e">
        <f t="shared" si="0"/>
        <v>#REF!</v>
      </c>
      <c r="E159" s="1"/>
      <c r="F159" s="3"/>
      <c r="G159" s="4"/>
      <c r="H159" s="4"/>
      <c r="I159" s="4"/>
      <c r="J159" s="4"/>
      <c r="K159" s="5"/>
      <c r="L159" s="5"/>
      <c r="M159" s="5"/>
      <c r="N159" s="15"/>
      <c r="O159" s="15"/>
      <c r="P159" s="15"/>
      <c r="Q159" s="15"/>
      <c r="R159" s="15"/>
      <c r="S159" s="15"/>
      <c r="T159" s="15"/>
      <c r="U159" s="15"/>
      <c r="V159" s="15"/>
      <c r="W159" s="15"/>
      <c r="X159" s="15"/>
      <c r="Y159" s="15"/>
      <c r="Z159" s="15"/>
    </row>
    <row r="160" spans="1:26" ht="15.75" customHeight="1">
      <c r="A160" s="1"/>
      <c r="B160" s="1"/>
      <c r="C160" s="31"/>
      <c r="D160" s="2" t="e">
        <f t="shared" si="0"/>
        <v>#REF!</v>
      </c>
      <c r="E160" s="1"/>
      <c r="F160" s="3"/>
      <c r="G160" s="4"/>
      <c r="H160" s="4"/>
      <c r="I160" s="4"/>
      <c r="J160" s="4"/>
      <c r="K160" s="5"/>
      <c r="L160" s="5"/>
      <c r="M160" s="5"/>
      <c r="N160" s="15"/>
      <c r="O160" s="15"/>
      <c r="P160" s="15"/>
      <c r="Q160" s="15"/>
      <c r="R160" s="15"/>
      <c r="S160" s="15"/>
      <c r="T160" s="15"/>
      <c r="U160" s="15"/>
      <c r="V160" s="15"/>
      <c r="W160" s="15"/>
      <c r="X160" s="15"/>
      <c r="Y160" s="15"/>
      <c r="Z160" s="15"/>
    </row>
    <row r="161" spans="1:26" ht="15.75" customHeight="1">
      <c r="A161" s="1"/>
      <c r="B161" s="1"/>
      <c r="C161" s="31"/>
      <c r="D161" s="2" t="e">
        <f t="shared" si="0"/>
        <v>#REF!</v>
      </c>
      <c r="E161" s="1"/>
      <c r="F161" s="3"/>
      <c r="G161" s="4"/>
      <c r="H161" s="4"/>
      <c r="I161" s="4"/>
      <c r="J161" s="4"/>
      <c r="K161" s="5"/>
      <c r="L161" s="5"/>
      <c r="M161" s="5"/>
      <c r="N161" s="15"/>
      <c r="O161" s="15"/>
      <c r="P161" s="15"/>
      <c r="Q161" s="15"/>
      <c r="R161" s="15"/>
      <c r="S161" s="15"/>
      <c r="T161" s="15"/>
      <c r="U161" s="15"/>
      <c r="V161" s="15"/>
      <c r="W161" s="15"/>
      <c r="X161" s="15"/>
      <c r="Y161" s="15"/>
      <c r="Z161" s="15"/>
    </row>
    <row r="162" spans="1:26" ht="15.75" customHeight="1">
      <c r="A162" s="1"/>
      <c r="B162" s="1"/>
      <c r="C162" s="31"/>
      <c r="D162" s="2" t="e">
        <f t="shared" si="0"/>
        <v>#REF!</v>
      </c>
      <c r="E162" s="1"/>
      <c r="F162" s="3"/>
      <c r="G162" s="4"/>
      <c r="H162" s="4"/>
      <c r="I162" s="4"/>
      <c r="J162" s="4"/>
      <c r="K162" s="5"/>
      <c r="L162" s="5"/>
      <c r="M162" s="5"/>
      <c r="N162" s="15"/>
      <c r="O162" s="15"/>
      <c r="P162" s="15"/>
      <c r="Q162" s="15"/>
      <c r="R162" s="15"/>
      <c r="S162" s="15"/>
      <c r="T162" s="15"/>
      <c r="U162" s="15"/>
      <c r="V162" s="15"/>
      <c r="W162" s="15"/>
      <c r="X162" s="15"/>
      <c r="Y162" s="15"/>
      <c r="Z162" s="15"/>
    </row>
    <row r="163" spans="1:26" ht="15.75" customHeight="1">
      <c r="A163" s="1"/>
      <c r="B163" s="1"/>
      <c r="C163" s="31"/>
      <c r="D163" s="2" t="e">
        <f t="shared" si="0"/>
        <v>#REF!</v>
      </c>
      <c r="E163" s="1"/>
      <c r="F163" s="3"/>
      <c r="G163" s="4"/>
      <c r="H163" s="4"/>
      <c r="I163" s="4"/>
      <c r="J163" s="4"/>
      <c r="K163" s="5"/>
      <c r="L163" s="5"/>
      <c r="M163" s="5"/>
      <c r="N163" s="15"/>
      <c r="O163" s="15"/>
      <c r="P163" s="15"/>
      <c r="Q163" s="15"/>
      <c r="R163" s="15"/>
      <c r="S163" s="15"/>
      <c r="T163" s="15"/>
      <c r="U163" s="15"/>
      <c r="V163" s="15"/>
      <c r="W163" s="15"/>
      <c r="X163" s="15"/>
      <c r="Y163" s="15"/>
      <c r="Z163" s="15"/>
    </row>
    <row r="164" spans="1:26" ht="15.75" customHeight="1">
      <c r="A164" s="1"/>
      <c r="B164" s="1"/>
      <c r="C164" s="31"/>
      <c r="D164" s="2" t="e">
        <f t="shared" si="0"/>
        <v>#REF!</v>
      </c>
      <c r="E164" s="1"/>
      <c r="F164" s="3"/>
      <c r="G164" s="4"/>
      <c r="H164" s="4"/>
      <c r="I164" s="4"/>
      <c r="J164" s="4"/>
      <c r="K164" s="5"/>
      <c r="L164" s="5"/>
      <c r="M164" s="5"/>
      <c r="N164" s="15"/>
      <c r="O164" s="15"/>
      <c r="P164" s="15"/>
      <c r="Q164" s="15"/>
      <c r="R164" s="15"/>
      <c r="S164" s="15"/>
      <c r="T164" s="15"/>
      <c r="U164" s="15"/>
      <c r="V164" s="15"/>
      <c r="W164" s="15"/>
      <c r="X164" s="15"/>
      <c r="Y164" s="15"/>
      <c r="Z164" s="15"/>
    </row>
    <row r="165" spans="1:26" ht="15.75" customHeight="1">
      <c r="A165" s="1"/>
      <c r="B165" s="1"/>
      <c r="C165" s="31"/>
      <c r="D165" s="2" t="e">
        <f t="shared" si="0"/>
        <v>#REF!</v>
      </c>
      <c r="E165" s="1"/>
      <c r="F165" s="3"/>
      <c r="G165" s="4"/>
      <c r="H165" s="4"/>
      <c r="I165" s="4"/>
      <c r="J165" s="4"/>
      <c r="K165" s="5"/>
      <c r="L165" s="5"/>
      <c r="M165" s="5"/>
      <c r="N165" s="15"/>
      <c r="O165" s="15"/>
      <c r="P165" s="15"/>
      <c r="Q165" s="15"/>
      <c r="R165" s="15"/>
      <c r="S165" s="15"/>
      <c r="T165" s="15"/>
      <c r="U165" s="15"/>
      <c r="V165" s="15"/>
      <c r="W165" s="15"/>
      <c r="X165" s="15"/>
      <c r="Y165" s="15"/>
      <c r="Z165" s="15"/>
    </row>
    <row r="166" spans="1:26" ht="15.75" customHeight="1">
      <c r="A166" s="1"/>
      <c r="B166" s="1"/>
      <c r="C166" s="31"/>
      <c r="D166" s="2" t="e">
        <f t="shared" si="0"/>
        <v>#REF!</v>
      </c>
      <c r="E166" s="1"/>
      <c r="F166" s="3"/>
      <c r="G166" s="4"/>
      <c r="H166" s="4"/>
      <c r="I166" s="4"/>
      <c r="J166" s="4"/>
      <c r="K166" s="5"/>
      <c r="L166" s="5"/>
      <c r="M166" s="5"/>
      <c r="N166" s="15"/>
      <c r="O166" s="15"/>
      <c r="P166" s="15"/>
      <c r="Q166" s="15"/>
      <c r="R166" s="15"/>
      <c r="S166" s="15"/>
      <c r="T166" s="15"/>
      <c r="U166" s="15"/>
      <c r="V166" s="15"/>
      <c r="W166" s="15"/>
      <c r="X166" s="15"/>
      <c r="Y166" s="15"/>
      <c r="Z166" s="15"/>
    </row>
    <row r="167" spans="1:26" ht="15.75" customHeight="1">
      <c r="A167" s="1"/>
      <c r="B167" s="1"/>
      <c r="C167" s="31"/>
      <c r="D167" s="2" t="e">
        <f t="shared" si="0"/>
        <v>#REF!</v>
      </c>
      <c r="E167" s="1"/>
      <c r="F167" s="3"/>
      <c r="G167" s="4"/>
      <c r="H167" s="4"/>
      <c r="I167" s="4"/>
      <c r="J167" s="4"/>
      <c r="K167" s="5"/>
      <c r="L167" s="5"/>
      <c r="M167" s="5"/>
      <c r="N167" s="15"/>
      <c r="O167" s="15"/>
      <c r="P167" s="15"/>
      <c r="Q167" s="15"/>
      <c r="R167" s="15"/>
      <c r="S167" s="15"/>
      <c r="T167" s="15"/>
      <c r="U167" s="15"/>
      <c r="V167" s="15"/>
      <c r="W167" s="15"/>
      <c r="X167" s="15"/>
      <c r="Y167" s="15"/>
      <c r="Z167" s="15"/>
    </row>
    <row r="168" spans="1:26" ht="15.75" customHeight="1">
      <c r="A168" s="1"/>
      <c r="B168" s="1"/>
      <c r="C168" s="31"/>
      <c r="D168" s="2" t="e">
        <f t="shared" si="0"/>
        <v>#REF!</v>
      </c>
      <c r="E168" s="1"/>
      <c r="F168" s="3"/>
      <c r="G168" s="4"/>
      <c r="H168" s="4"/>
      <c r="I168" s="4"/>
      <c r="J168" s="4"/>
      <c r="K168" s="5"/>
      <c r="L168" s="5"/>
      <c r="M168" s="5"/>
      <c r="N168" s="15"/>
      <c r="O168" s="15"/>
      <c r="P168" s="15"/>
      <c r="Q168" s="15"/>
      <c r="R168" s="15"/>
      <c r="S168" s="15"/>
      <c r="T168" s="15"/>
      <c r="U168" s="15"/>
      <c r="V168" s="15"/>
      <c r="W168" s="15"/>
      <c r="X168" s="15"/>
      <c r="Y168" s="15"/>
      <c r="Z168" s="15"/>
    </row>
    <row r="169" spans="1:26" ht="15.75" customHeight="1">
      <c r="A169" s="1"/>
      <c r="B169" s="1"/>
      <c r="C169" s="31"/>
      <c r="D169" s="2" t="e">
        <f t="shared" si="0"/>
        <v>#REF!</v>
      </c>
      <c r="E169" s="1"/>
      <c r="F169" s="3"/>
      <c r="G169" s="4"/>
      <c r="H169" s="4"/>
      <c r="I169" s="4"/>
      <c r="J169" s="4"/>
      <c r="K169" s="5"/>
      <c r="L169" s="5"/>
      <c r="M169" s="5"/>
      <c r="N169" s="15"/>
      <c r="O169" s="15"/>
      <c r="P169" s="15"/>
      <c r="Q169" s="15"/>
      <c r="R169" s="15"/>
      <c r="S169" s="15"/>
      <c r="T169" s="15"/>
      <c r="U169" s="15"/>
      <c r="V169" s="15"/>
      <c r="W169" s="15"/>
      <c r="X169" s="15"/>
      <c r="Y169" s="15"/>
      <c r="Z169" s="15"/>
    </row>
    <row r="170" spans="1:26" ht="15.75" customHeight="1">
      <c r="A170" s="1"/>
      <c r="B170" s="1"/>
      <c r="C170" s="31"/>
      <c r="D170" s="2" t="e">
        <f t="shared" si="0"/>
        <v>#REF!</v>
      </c>
      <c r="E170" s="1"/>
      <c r="F170" s="3"/>
      <c r="G170" s="4"/>
      <c r="H170" s="4"/>
      <c r="I170" s="4"/>
      <c r="J170" s="4"/>
      <c r="K170" s="5"/>
      <c r="L170" s="5"/>
      <c r="M170" s="5"/>
      <c r="N170" s="15"/>
      <c r="O170" s="15"/>
      <c r="P170" s="15"/>
      <c r="Q170" s="15"/>
      <c r="R170" s="15"/>
      <c r="S170" s="15"/>
      <c r="T170" s="15"/>
      <c r="U170" s="15"/>
      <c r="V170" s="15"/>
      <c r="W170" s="15"/>
      <c r="X170" s="15"/>
      <c r="Y170" s="15"/>
      <c r="Z170" s="15"/>
    </row>
    <row r="171" spans="1:26" ht="15.75" customHeight="1">
      <c r="A171" s="1"/>
      <c r="B171" s="1"/>
      <c r="C171" s="31"/>
      <c r="D171" s="2" t="e">
        <f t="shared" si="0"/>
        <v>#REF!</v>
      </c>
      <c r="E171" s="1"/>
      <c r="F171" s="3"/>
      <c r="G171" s="4"/>
      <c r="H171" s="4"/>
      <c r="I171" s="4"/>
      <c r="J171" s="4"/>
      <c r="K171" s="5"/>
      <c r="L171" s="5"/>
      <c r="M171" s="5"/>
      <c r="N171" s="15"/>
      <c r="O171" s="15"/>
      <c r="P171" s="15"/>
      <c r="Q171" s="15"/>
      <c r="R171" s="15"/>
      <c r="S171" s="15"/>
      <c r="T171" s="15"/>
      <c r="U171" s="15"/>
      <c r="V171" s="15"/>
      <c r="W171" s="15"/>
      <c r="X171" s="15"/>
      <c r="Y171" s="15"/>
      <c r="Z171" s="15"/>
    </row>
    <row r="172" spans="1:26" ht="15.75" customHeight="1">
      <c r="A172" s="1"/>
      <c r="B172" s="1"/>
      <c r="C172" s="31"/>
      <c r="D172" s="2" t="e">
        <f t="shared" si="0"/>
        <v>#REF!</v>
      </c>
      <c r="E172" s="1"/>
      <c r="F172" s="3"/>
      <c r="G172" s="4"/>
      <c r="H172" s="4"/>
      <c r="I172" s="4"/>
      <c r="J172" s="4"/>
      <c r="K172" s="5"/>
      <c r="L172" s="5"/>
      <c r="M172" s="5"/>
      <c r="N172" s="15"/>
      <c r="O172" s="15"/>
      <c r="P172" s="15"/>
      <c r="Q172" s="15"/>
      <c r="R172" s="15"/>
      <c r="S172" s="15"/>
      <c r="T172" s="15"/>
      <c r="U172" s="15"/>
      <c r="V172" s="15"/>
      <c r="W172" s="15"/>
      <c r="X172" s="15"/>
      <c r="Y172" s="15"/>
      <c r="Z172" s="15"/>
    </row>
    <row r="173" spans="1:26" ht="15.75" customHeight="1">
      <c r="A173" s="1"/>
      <c r="B173" s="1"/>
      <c r="C173" s="31"/>
      <c r="D173" s="2" t="e">
        <f t="shared" si="0"/>
        <v>#REF!</v>
      </c>
      <c r="E173" s="1"/>
      <c r="F173" s="3"/>
      <c r="G173" s="4"/>
      <c r="H173" s="4"/>
      <c r="I173" s="4"/>
      <c r="J173" s="4"/>
      <c r="K173" s="5"/>
      <c r="L173" s="5"/>
      <c r="M173" s="5"/>
      <c r="N173" s="15"/>
      <c r="O173" s="15"/>
      <c r="P173" s="15"/>
      <c r="Q173" s="15"/>
      <c r="R173" s="15"/>
      <c r="S173" s="15"/>
      <c r="T173" s="15"/>
      <c r="U173" s="15"/>
      <c r="V173" s="15"/>
      <c r="W173" s="15"/>
      <c r="X173" s="15"/>
      <c r="Y173" s="15"/>
      <c r="Z173" s="15"/>
    </row>
    <row r="174" spans="1:26" ht="15.75" customHeight="1">
      <c r="A174" s="1"/>
      <c r="B174" s="1"/>
      <c r="C174" s="31"/>
      <c r="D174" s="2" t="e">
        <f t="shared" si="0"/>
        <v>#REF!</v>
      </c>
      <c r="E174" s="1"/>
      <c r="F174" s="3"/>
      <c r="G174" s="4"/>
      <c r="H174" s="4"/>
      <c r="I174" s="4"/>
      <c r="J174" s="4"/>
      <c r="K174" s="5"/>
      <c r="L174" s="5"/>
      <c r="M174" s="5"/>
      <c r="N174" s="15"/>
      <c r="O174" s="15"/>
      <c r="P174" s="15"/>
      <c r="Q174" s="15"/>
      <c r="R174" s="15"/>
      <c r="S174" s="15"/>
      <c r="T174" s="15"/>
      <c r="U174" s="15"/>
      <c r="V174" s="15"/>
      <c r="W174" s="15"/>
      <c r="X174" s="15"/>
      <c r="Y174" s="15"/>
      <c r="Z174" s="15"/>
    </row>
    <row r="175" spans="1:26" ht="15.75" customHeight="1">
      <c r="A175" s="1"/>
      <c r="B175" s="1"/>
      <c r="C175" s="31"/>
      <c r="D175" s="2" t="e">
        <f t="shared" si="0"/>
        <v>#REF!</v>
      </c>
      <c r="E175" s="1"/>
      <c r="F175" s="3"/>
      <c r="G175" s="4"/>
      <c r="H175" s="4"/>
      <c r="I175" s="4"/>
      <c r="J175" s="4"/>
      <c r="K175" s="5"/>
      <c r="L175" s="5"/>
      <c r="M175" s="5"/>
      <c r="N175" s="15"/>
      <c r="O175" s="15"/>
      <c r="P175" s="15"/>
      <c r="Q175" s="15"/>
      <c r="R175" s="15"/>
      <c r="S175" s="15"/>
      <c r="T175" s="15"/>
      <c r="U175" s="15"/>
      <c r="V175" s="15"/>
      <c r="W175" s="15"/>
      <c r="X175" s="15"/>
      <c r="Y175" s="15"/>
      <c r="Z175" s="15"/>
    </row>
    <row r="176" spans="1:26" ht="15.75" customHeight="1">
      <c r="A176" s="1"/>
      <c r="B176" s="1"/>
      <c r="C176" s="31"/>
      <c r="D176" s="2" t="e">
        <f t="shared" si="0"/>
        <v>#REF!</v>
      </c>
      <c r="E176" s="1"/>
      <c r="F176" s="3"/>
      <c r="G176" s="4"/>
      <c r="H176" s="4"/>
      <c r="I176" s="4"/>
      <c r="J176" s="4"/>
      <c r="K176" s="5"/>
      <c r="L176" s="5"/>
      <c r="M176" s="5"/>
      <c r="N176" s="15"/>
      <c r="O176" s="15"/>
      <c r="P176" s="15"/>
      <c r="Q176" s="15"/>
      <c r="R176" s="15"/>
      <c r="S176" s="15"/>
      <c r="T176" s="15"/>
      <c r="U176" s="15"/>
      <c r="V176" s="15"/>
      <c r="W176" s="15"/>
      <c r="X176" s="15"/>
      <c r="Y176" s="15"/>
      <c r="Z176" s="15"/>
    </row>
    <row r="177" spans="1:26" ht="15.75" customHeight="1">
      <c r="A177" s="1"/>
      <c r="B177" s="1"/>
      <c r="C177" s="31"/>
      <c r="D177" s="2" t="e">
        <f t="shared" si="0"/>
        <v>#REF!</v>
      </c>
      <c r="E177" s="1"/>
      <c r="F177" s="3"/>
      <c r="G177" s="4"/>
      <c r="H177" s="4"/>
      <c r="I177" s="4"/>
      <c r="J177" s="4"/>
      <c r="K177" s="5"/>
      <c r="L177" s="5"/>
      <c r="M177" s="5"/>
      <c r="N177" s="15"/>
      <c r="O177" s="15"/>
      <c r="P177" s="15"/>
      <c r="Q177" s="15"/>
      <c r="R177" s="15"/>
      <c r="S177" s="15"/>
      <c r="T177" s="15"/>
      <c r="U177" s="15"/>
      <c r="V177" s="15"/>
      <c r="W177" s="15"/>
      <c r="X177" s="15"/>
      <c r="Y177" s="15"/>
      <c r="Z177" s="15"/>
    </row>
    <row r="178" spans="1:26" ht="15.75" customHeight="1">
      <c r="A178" s="1"/>
      <c r="B178" s="1"/>
      <c r="C178" s="31"/>
      <c r="D178" s="2" t="e">
        <f t="shared" si="0"/>
        <v>#REF!</v>
      </c>
      <c r="E178" s="1"/>
      <c r="F178" s="3"/>
      <c r="G178" s="4"/>
      <c r="H178" s="4"/>
      <c r="I178" s="4"/>
      <c r="J178" s="4"/>
      <c r="K178" s="5"/>
      <c r="L178" s="5"/>
      <c r="M178" s="5"/>
      <c r="N178" s="15"/>
      <c r="O178" s="15"/>
      <c r="P178" s="15"/>
      <c r="Q178" s="15"/>
      <c r="R178" s="15"/>
      <c r="S178" s="15"/>
      <c r="T178" s="15"/>
      <c r="U178" s="15"/>
      <c r="V178" s="15"/>
      <c r="W178" s="15"/>
      <c r="X178" s="15"/>
      <c r="Y178" s="15"/>
      <c r="Z178" s="15"/>
    </row>
    <row r="179" spans="1:26" ht="15.75" customHeight="1">
      <c r="A179" s="1"/>
      <c r="B179" s="1"/>
      <c r="C179" s="31"/>
      <c r="D179" s="2" t="e">
        <f t="shared" si="0"/>
        <v>#REF!</v>
      </c>
      <c r="E179" s="1"/>
      <c r="F179" s="3"/>
      <c r="G179" s="4"/>
      <c r="H179" s="4"/>
      <c r="I179" s="4"/>
      <c r="J179" s="4"/>
      <c r="K179" s="5"/>
      <c r="L179" s="5"/>
      <c r="M179" s="5"/>
      <c r="N179" s="15"/>
      <c r="O179" s="15"/>
      <c r="P179" s="15"/>
      <c r="Q179" s="15"/>
      <c r="R179" s="15"/>
      <c r="S179" s="15"/>
      <c r="T179" s="15"/>
      <c r="U179" s="15"/>
      <c r="V179" s="15"/>
      <c r="W179" s="15"/>
      <c r="X179" s="15"/>
      <c r="Y179" s="15"/>
      <c r="Z179" s="15"/>
    </row>
    <row r="180" spans="1:26" ht="15.75" customHeight="1">
      <c r="A180" s="1"/>
      <c r="B180" s="1"/>
      <c r="C180" s="31"/>
      <c r="D180" s="2" t="e">
        <f t="shared" si="0"/>
        <v>#REF!</v>
      </c>
      <c r="E180" s="1"/>
      <c r="F180" s="3"/>
      <c r="G180" s="4"/>
      <c r="H180" s="4"/>
      <c r="I180" s="4"/>
      <c r="J180" s="4"/>
      <c r="K180" s="5"/>
      <c r="L180" s="5"/>
      <c r="M180" s="5"/>
      <c r="N180" s="15"/>
      <c r="O180" s="15"/>
      <c r="P180" s="15"/>
      <c r="Q180" s="15"/>
      <c r="R180" s="15"/>
      <c r="S180" s="15"/>
      <c r="T180" s="15"/>
      <c r="U180" s="15"/>
      <c r="V180" s="15"/>
      <c r="W180" s="15"/>
      <c r="X180" s="15"/>
      <c r="Y180" s="15"/>
      <c r="Z180" s="15"/>
    </row>
    <row r="181" spans="1:26" ht="15.75" customHeight="1">
      <c r="A181" s="1"/>
      <c r="B181" s="1"/>
      <c r="C181" s="31"/>
      <c r="D181" s="2" t="e">
        <f t="shared" si="0"/>
        <v>#REF!</v>
      </c>
      <c r="E181" s="1"/>
      <c r="F181" s="3"/>
      <c r="G181" s="4"/>
      <c r="H181" s="4"/>
      <c r="I181" s="4"/>
      <c r="J181" s="4"/>
      <c r="K181" s="5"/>
      <c r="L181" s="5"/>
      <c r="M181" s="5"/>
      <c r="N181" s="15"/>
      <c r="O181" s="15"/>
      <c r="P181" s="15"/>
      <c r="Q181" s="15"/>
      <c r="R181" s="15"/>
      <c r="S181" s="15"/>
      <c r="T181" s="15"/>
      <c r="U181" s="15"/>
      <c r="V181" s="15"/>
      <c r="W181" s="15"/>
      <c r="X181" s="15"/>
      <c r="Y181" s="15"/>
      <c r="Z181" s="15"/>
    </row>
    <row r="182" spans="1:26" ht="15.75" customHeight="1">
      <c r="A182" s="1"/>
      <c r="B182" s="1"/>
      <c r="C182" s="31"/>
      <c r="D182" s="2" t="e">
        <f t="shared" si="0"/>
        <v>#REF!</v>
      </c>
      <c r="E182" s="1"/>
      <c r="F182" s="3"/>
      <c r="G182" s="4"/>
      <c r="H182" s="4"/>
      <c r="I182" s="4"/>
      <c r="J182" s="4"/>
      <c r="K182" s="5"/>
      <c r="L182" s="5"/>
      <c r="M182" s="5"/>
      <c r="N182" s="15"/>
      <c r="O182" s="15"/>
      <c r="P182" s="15"/>
      <c r="Q182" s="15"/>
      <c r="R182" s="15"/>
      <c r="S182" s="15"/>
      <c r="T182" s="15"/>
      <c r="U182" s="15"/>
      <c r="V182" s="15"/>
      <c r="W182" s="15"/>
      <c r="X182" s="15"/>
      <c r="Y182" s="15"/>
      <c r="Z182" s="15"/>
    </row>
    <row r="183" spans="1:26" ht="15.75" customHeight="1">
      <c r="A183" s="1"/>
      <c r="B183" s="1"/>
      <c r="C183" s="31"/>
      <c r="D183" s="2" t="e">
        <f t="shared" si="0"/>
        <v>#REF!</v>
      </c>
      <c r="E183" s="1"/>
      <c r="F183" s="3"/>
      <c r="G183" s="4"/>
      <c r="H183" s="4"/>
      <c r="I183" s="4"/>
      <c r="J183" s="4"/>
      <c r="K183" s="5"/>
      <c r="L183" s="5"/>
      <c r="M183" s="5"/>
      <c r="N183" s="15"/>
      <c r="O183" s="15"/>
      <c r="P183" s="15"/>
      <c r="Q183" s="15"/>
      <c r="R183" s="15"/>
      <c r="S183" s="15"/>
      <c r="T183" s="15"/>
      <c r="U183" s="15"/>
      <c r="V183" s="15"/>
      <c r="W183" s="15"/>
      <c r="X183" s="15"/>
      <c r="Y183" s="15"/>
      <c r="Z183" s="15"/>
    </row>
    <row r="184" spans="1:26" ht="15.75" customHeight="1">
      <c r="A184" s="1"/>
      <c r="B184" s="1"/>
      <c r="C184" s="31"/>
      <c r="D184" s="2" t="e">
        <f t="shared" si="0"/>
        <v>#REF!</v>
      </c>
      <c r="E184" s="1"/>
      <c r="F184" s="3"/>
      <c r="G184" s="4"/>
      <c r="H184" s="4"/>
      <c r="I184" s="4"/>
      <c r="J184" s="4"/>
      <c r="K184" s="5"/>
      <c r="L184" s="5"/>
      <c r="M184" s="5"/>
      <c r="N184" s="15"/>
      <c r="O184" s="15"/>
      <c r="P184" s="15"/>
      <c r="Q184" s="15"/>
      <c r="R184" s="15"/>
      <c r="S184" s="15"/>
      <c r="T184" s="15"/>
      <c r="U184" s="15"/>
      <c r="V184" s="15"/>
      <c r="W184" s="15"/>
      <c r="X184" s="15"/>
      <c r="Y184" s="15"/>
      <c r="Z184" s="15"/>
    </row>
    <row r="185" spans="1:26" ht="15.75" customHeight="1">
      <c r="A185" s="1"/>
      <c r="B185" s="1"/>
      <c r="C185" s="31"/>
      <c r="D185" s="2" t="e">
        <f t="shared" si="0"/>
        <v>#REF!</v>
      </c>
      <c r="E185" s="1"/>
      <c r="F185" s="3"/>
      <c r="G185" s="4"/>
      <c r="H185" s="4"/>
      <c r="I185" s="4"/>
      <c r="J185" s="4"/>
      <c r="K185" s="5"/>
      <c r="L185" s="5"/>
      <c r="M185" s="5"/>
      <c r="N185" s="15"/>
      <c r="O185" s="15"/>
      <c r="P185" s="15"/>
      <c r="Q185" s="15"/>
      <c r="R185" s="15"/>
      <c r="S185" s="15"/>
      <c r="T185" s="15"/>
      <c r="U185" s="15"/>
      <c r="V185" s="15"/>
      <c r="W185" s="15"/>
      <c r="X185" s="15"/>
      <c r="Y185" s="15"/>
      <c r="Z185" s="15"/>
    </row>
    <row r="186" spans="1:26" ht="15.75" customHeight="1">
      <c r="A186" s="1"/>
      <c r="B186" s="1"/>
      <c r="C186" s="31"/>
      <c r="D186" s="2" t="e">
        <f t="shared" si="0"/>
        <v>#REF!</v>
      </c>
      <c r="E186" s="1"/>
      <c r="F186" s="3"/>
      <c r="G186" s="4"/>
      <c r="H186" s="4"/>
      <c r="I186" s="4"/>
      <c r="J186" s="4"/>
      <c r="K186" s="5"/>
      <c r="L186" s="5"/>
      <c r="M186" s="5"/>
      <c r="N186" s="15"/>
      <c r="O186" s="15"/>
      <c r="P186" s="15"/>
      <c r="Q186" s="15"/>
      <c r="R186" s="15"/>
      <c r="S186" s="15"/>
      <c r="T186" s="15"/>
      <c r="U186" s="15"/>
      <c r="V186" s="15"/>
      <c r="W186" s="15"/>
      <c r="X186" s="15"/>
      <c r="Y186" s="15"/>
      <c r="Z186" s="15"/>
    </row>
    <row r="187" spans="1:26" ht="15.75" customHeight="1">
      <c r="A187" s="1"/>
      <c r="B187" s="1"/>
      <c r="C187" s="31"/>
      <c r="D187" s="2" t="e">
        <f t="shared" si="0"/>
        <v>#REF!</v>
      </c>
      <c r="E187" s="1"/>
      <c r="F187" s="3"/>
      <c r="G187" s="4"/>
      <c r="H187" s="4"/>
      <c r="I187" s="4"/>
      <c r="J187" s="4"/>
      <c r="K187" s="5"/>
      <c r="L187" s="5"/>
      <c r="M187" s="5"/>
      <c r="N187" s="15"/>
      <c r="O187" s="15"/>
      <c r="P187" s="15"/>
      <c r="Q187" s="15"/>
      <c r="R187" s="15"/>
      <c r="S187" s="15"/>
      <c r="T187" s="15"/>
      <c r="U187" s="15"/>
      <c r="V187" s="15"/>
      <c r="W187" s="15"/>
      <c r="X187" s="15"/>
      <c r="Y187" s="15"/>
      <c r="Z187" s="15"/>
    </row>
    <row r="188" spans="1:26" ht="15.75" customHeight="1">
      <c r="A188" s="1"/>
      <c r="B188" s="1"/>
      <c r="C188" s="31"/>
      <c r="D188" s="2" t="e">
        <f t="shared" si="0"/>
        <v>#REF!</v>
      </c>
      <c r="E188" s="1"/>
      <c r="F188" s="3"/>
      <c r="G188" s="4"/>
      <c r="H188" s="4"/>
      <c r="I188" s="4"/>
      <c r="J188" s="4"/>
      <c r="K188" s="5"/>
      <c r="L188" s="5"/>
      <c r="M188" s="5"/>
      <c r="N188" s="15"/>
      <c r="O188" s="15"/>
      <c r="P188" s="15"/>
      <c r="Q188" s="15"/>
      <c r="R188" s="15"/>
      <c r="S188" s="15"/>
      <c r="T188" s="15"/>
      <c r="U188" s="15"/>
      <c r="V188" s="15"/>
      <c r="W188" s="15"/>
      <c r="X188" s="15"/>
      <c r="Y188" s="15"/>
      <c r="Z188" s="15"/>
    </row>
    <row r="189" spans="1:26" ht="15.75" customHeight="1">
      <c r="A189" s="1"/>
      <c r="B189" s="1"/>
      <c r="C189" s="31"/>
      <c r="D189" s="2" t="e">
        <f t="shared" si="0"/>
        <v>#REF!</v>
      </c>
      <c r="E189" s="1"/>
      <c r="F189" s="3"/>
      <c r="G189" s="4"/>
      <c r="H189" s="4"/>
      <c r="I189" s="4"/>
      <c r="J189" s="4"/>
      <c r="K189" s="5"/>
      <c r="L189" s="5"/>
      <c r="M189" s="5"/>
      <c r="N189" s="15"/>
      <c r="O189" s="15"/>
      <c r="P189" s="15"/>
      <c r="Q189" s="15"/>
      <c r="R189" s="15"/>
      <c r="S189" s="15"/>
      <c r="T189" s="15"/>
      <c r="U189" s="15"/>
      <c r="V189" s="15"/>
      <c r="W189" s="15"/>
      <c r="X189" s="15"/>
      <c r="Y189" s="15"/>
      <c r="Z189" s="15"/>
    </row>
    <row r="190" spans="1:26" ht="15.75" customHeight="1">
      <c r="A190" s="1"/>
      <c r="B190" s="1"/>
      <c r="C190" s="31"/>
      <c r="D190" s="2" t="e">
        <f t="shared" si="0"/>
        <v>#REF!</v>
      </c>
      <c r="E190" s="1"/>
      <c r="F190" s="3"/>
      <c r="G190" s="4"/>
      <c r="H190" s="4"/>
      <c r="I190" s="4"/>
      <c r="J190" s="4"/>
      <c r="K190" s="5"/>
      <c r="L190" s="5"/>
      <c r="M190" s="5"/>
      <c r="N190" s="15"/>
      <c r="O190" s="15"/>
      <c r="P190" s="15"/>
      <c r="Q190" s="15"/>
      <c r="R190" s="15"/>
      <c r="S190" s="15"/>
      <c r="T190" s="15"/>
      <c r="U190" s="15"/>
      <c r="V190" s="15"/>
      <c r="W190" s="15"/>
      <c r="X190" s="15"/>
      <c r="Y190" s="15"/>
      <c r="Z190" s="15"/>
    </row>
    <row r="191" spans="1:26" ht="15.75" customHeight="1">
      <c r="A191" s="1"/>
      <c r="B191" s="1"/>
      <c r="C191" s="31"/>
      <c r="D191" s="2" t="e">
        <f t="shared" si="0"/>
        <v>#REF!</v>
      </c>
      <c r="E191" s="1"/>
      <c r="F191" s="3"/>
      <c r="G191" s="4"/>
      <c r="H191" s="4"/>
      <c r="I191" s="4"/>
      <c r="J191" s="4"/>
      <c r="K191" s="5"/>
      <c r="L191" s="5"/>
      <c r="M191" s="5"/>
      <c r="N191" s="15"/>
      <c r="O191" s="15"/>
      <c r="P191" s="15"/>
      <c r="Q191" s="15"/>
      <c r="R191" s="15"/>
      <c r="S191" s="15"/>
      <c r="T191" s="15"/>
      <c r="U191" s="15"/>
      <c r="V191" s="15"/>
      <c r="W191" s="15"/>
      <c r="X191" s="15"/>
      <c r="Y191" s="15"/>
      <c r="Z191" s="15"/>
    </row>
    <row r="192" spans="1:26" ht="15.75" customHeight="1">
      <c r="A192" s="1"/>
      <c r="B192" s="1"/>
      <c r="C192" s="31"/>
      <c r="D192" s="2" t="e">
        <f t="shared" si="0"/>
        <v>#REF!</v>
      </c>
      <c r="E192" s="1"/>
      <c r="F192" s="3"/>
      <c r="G192" s="4"/>
      <c r="H192" s="4"/>
      <c r="I192" s="4"/>
      <c r="J192" s="4"/>
      <c r="K192" s="5"/>
      <c r="L192" s="5"/>
      <c r="M192" s="5"/>
      <c r="N192" s="15"/>
      <c r="O192" s="15"/>
      <c r="P192" s="15"/>
      <c r="Q192" s="15"/>
      <c r="R192" s="15"/>
      <c r="S192" s="15"/>
      <c r="T192" s="15"/>
      <c r="U192" s="15"/>
      <c r="V192" s="15"/>
      <c r="W192" s="15"/>
      <c r="X192" s="15"/>
      <c r="Y192" s="15"/>
      <c r="Z192" s="15"/>
    </row>
    <row r="193" spans="1:26" ht="15.75" customHeight="1">
      <c r="A193" s="1"/>
      <c r="B193" s="1"/>
      <c r="C193" s="31"/>
      <c r="D193" s="2" t="e">
        <f t="shared" si="0"/>
        <v>#REF!</v>
      </c>
      <c r="E193" s="1"/>
      <c r="F193" s="3"/>
      <c r="G193" s="4"/>
      <c r="H193" s="4"/>
      <c r="I193" s="4"/>
      <c r="J193" s="4"/>
      <c r="K193" s="5"/>
      <c r="L193" s="5"/>
      <c r="M193" s="5"/>
      <c r="N193" s="15"/>
      <c r="O193" s="15"/>
      <c r="P193" s="15"/>
      <c r="Q193" s="15"/>
      <c r="R193" s="15"/>
      <c r="S193" s="15"/>
      <c r="T193" s="15"/>
      <c r="U193" s="15"/>
      <c r="V193" s="15"/>
      <c r="W193" s="15"/>
      <c r="X193" s="15"/>
      <c r="Y193" s="15"/>
      <c r="Z193" s="15"/>
    </row>
    <row r="194" spans="1:26" ht="15.75" customHeight="1">
      <c r="A194" s="1"/>
      <c r="B194" s="1"/>
      <c r="C194" s="31"/>
      <c r="D194" s="2" t="e">
        <f t="shared" si="0"/>
        <v>#REF!</v>
      </c>
      <c r="E194" s="1"/>
      <c r="F194" s="3"/>
      <c r="G194" s="4"/>
      <c r="H194" s="4"/>
      <c r="I194" s="4"/>
      <c r="J194" s="4"/>
      <c r="K194" s="5"/>
      <c r="L194" s="5"/>
      <c r="M194" s="5"/>
      <c r="N194" s="15"/>
      <c r="O194" s="15"/>
      <c r="P194" s="15"/>
      <c r="Q194" s="15"/>
      <c r="R194" s="15"/>
      <c r="S194" s="15"/>
      <c r="T194" s="15"/>
      <c r="U194" s="15"/>
      <c r="V194" s="15"/>
      <c r="W194" s="15"/>
      <c r="X194" s="15"/>
      <c r="Y194" s="15"/>
      <c r="Z194" s="15"/>
    </row>
    <row r="195" spans="1:26" ht="15.75" customHeight="1">
      <c r="A195" s="1"/>
      <c r="B195" s="1"/>
      <c r="C195" s="31"/>
      <c r="D195" s="2" t="e">
        <f t="shared" si="0"/>
        <v>#REF!</v>
      </c>
      <c r="E195" s="1"/>
      <c r="F195" s="3"/>
      <c r="G195" s="4"/>
      <c r="H195" s="4"/>
      <c r="I195" s="4"/>
      <c r="J195" s="4"/>
      <c r="K195" s="5"/>
      <c r="L195" s="5"/>
      <c r="M195" s="5"/>
      <c r="N195" s="15"/>
      <c r="O195" s="15"/>
      <c r="P195" s="15"/>
      <c r="Q195" s="15"/>
      <c r="R195" s="15"/>
      <c r="S195" s="15"/>
      <c r="T195" s="15"/>
      <c r="U195" s="15"/>
      <c r="V195" s="15"/>
      <c r="W195" s="15"/>
      <c r="X195" s="15"/>
      <c r="Y195" s="15"/>
      <c r="Z195" s="15"/>
    </row>
    <row r="196" spans="1:26" ht="15.75" customHeight="1">
      <c r="A196" s="1"/>
      <c r="B196" s="1"/>
      <c r="C196" s="31"/>
      <c r="D196" s="2" t="e">
        <f t="shared" si="0"/>
        <v>#REF!</v>
      </c>
      <c r="E196" s="1"/>
      <c r="F196" s="3"/>
      <c r="G196" s="4"/>
      <c r="H196" s="4"/>
      <c r="I196" s="4"/>
      <c r="J196" s="4"/>
      <c r="K196" s="5"/>
      <c r="L196" s="5"/>
      <c r="M196" s="5"/>
      <c r="N196" s="15"/>
      <c r="O196" s="15"/>
      <c r="P196" s="15"/>
      <c r="Q196" s="15"/>
      <c r="R196" s="15"/>
      <c r="S196" s="15"/>
      <c r="T196" s="15"/>
      <c r="U196" s="15"/>
      <c r="V196" s="15"/>
      <c r="W196" s="15"/>
      <c r="X196" s="15"/>
      <c r="Y196" s="15"/>
      <c r="Z196" s="15"/>
    </row>
    <row r="197" spans="1:26" ht="15.75" customHeight="1">
      <c r="A197" s="1"/>
      <c r="B197" s="1"/>
      <c r="C197" s="31"/>
      <c r="D197" s="2" t="e">
        <f t="shared" si="0"/>
        <v>#REF!</v>
      </c>
      <c r="E197" s="1"/>
      <c r="F197" s="3"/>
      <c r="G197" s="4"/>
      <c r="H197" s="4"/>
      <c r="I197" s="4"/>
      <c r="J197" s="4"/>
      <c r="K197" s="5"/>
      <c r="L197" s="5"/>
      <c r="M197" s="5"/>
      <c r="N197" s="15"/>
      <c r="O197" s="15"/>
      <c r="P197" s="15"/>
      <c r="Q197" s="15"/>
      <c r="R197" s="15"/>
      <c r="S197" s="15"/>
      <c r="T197" s="15"/>
      <c r="U197" s="15"/>
      <c r="V197" s="15"/>
      <c r="W197" s="15"/>
      <c r="X197" s="15"/>
      <c r="Y197" s="15"/>
      <c r="Z197" s="15"/>
    </row>
    <row r="198" spans="1:26" ht="15.75" customHeight="1">
      <c r="A198" s="1"/>
      <c r="B198" s="1"/>
      <c r="C198" s="31"/>
      <c r="D198" s="2" t="e">
        <f t="shared" si="0"/>
        <v>#REF!</v>
      </c>
      <c r="E198" s="1"/>
      <c r="F198" s="3"/>
      <c r="G198" s="4"/>
      <c r="H198" s="4"/>
      <c r="I198" s="4"/>
      <c r="J198" s="4"/>
      <c r="K198" s="5"/>
      <c r="L198" s="5"/>
      <c r="M198" s="5"/>
      <c r="N198" s="15"/>
      <c r="O198" s="15"/>
      <c r="P198" s="15"/>
      <c r="Q198" s="15"/>
      <c r="R198" s="15"/>
      <c r="S198" s="15"/>
      <c r="T198" s="15"/>
      <c r="U198" s="15"/>
      <c r="V198" s="15"/>
      <c r="W198" s="15"/>
      <c r="X198" s="15"/>
      <c r="Y198" s="15"/>
      <c r="Z198" s="15"/>
    </row>
    <row r="199" spans="1:26" ht="15.75" customHeight="1">
      <c r="A199" s="1"/>
      <c r="B199" s="1"/>
      <c r="C199" s="31"/>
      <c r="D199" s="2" t="e">
        <f t="shared" si="0"/>
        <v>#REF!</v>
      </c>
      <c r="E199" s="1"/>
      <c r="F199" s="3"/>
      <c r="G199" s="4"/>
      <c r="H199" s="4"/>
      <c r="I199" s="4"/>
      <c r="J199" s="4"/>
      <c r="K199" s="5"/>
      <c r="L199" s="5"/>
      <c r="M199" s="5"/>
      <c r="N199" s="15"/>
      <c r="O199" s="15"/>
      <c r="P199" s="15"/>
      <c r="Q199" s="15"/>
      <c r="R199" s="15"/>
      <c r="S199" s="15"/>
      <c r="T199" s="15"/>
      <c r="U199" s="15"/>
      <c r="V199" s="15"/>
      <c r="W199" s="15"/>
      <c r="X199" s="15"/>
      <c r="Y199" s="15"/>
      <c r="Z199" s="15"/>
    </row>
    <row r="200" spans="1:26" ht="15.75" customHeight="1">
      <c r="A200" s="1"/>
      <c r="B200" s="1"/>
      <c r="C200" s="31"/>
      <c r="D200" s="2" t="e">
        <f t="shared" si="0"/>
        <v>#REF!</v>
      </c>
      <c r="E200" s="1"/>
      <c r="F200" s="3"/>
      <c r="G200" s="4"/>
      <c r="H200" s="4"/>
      <c r="I200" s="4"/>
      <c r="J200" s="4"/>
      <c r="K200" s="5"/>
      <c r="L200" s="5"/>
      <c r="M200" s="5"/>
      <c r="N200" s="15"/>
      <c r="O200" s="15"/>
      <c r="P200" s="15"/>
      <c r="Q200" s="15"/>
      <c r="R200" s="15"/>
      <c r="S200" s="15"/>
      <c r="T200" s="15"/>
      <c r="U200" s="15"/>
      <c r="V200" s="15"/>
      <c r="W200" s="15"/>
      <c r="X200" s="15"/>
      <c r="Y200" s="15"/>
      <c r="Z200" s="15"/>
    </row>
    <row r="201" spans="1:26" ht="15.75" customHeight="1">
      <c r="A201" s="1"/>
      <c r="B201" s="1"/>
      <c r="C201" s="31"/>
      <c r="D201" s="2" t="e">
        <f t="shared" si="0"/>
        <v>#REF!</v>
      </c>
      <c r="E201" s="1"/>
      <c r="F201" s="3"/>
      <c r="G201" s="4"/>
      <c r="H201" s="4"/>
      <c r="I201" s="4"/>
      <c r="J201" s="4"/>
      <c r="K201" s="5"/>
      <c r="L201" s="5"/>
      <c r="M201" s="5"/>
      <c r="N201" s="15"/>
      <c r="O201" s="15"/>
      <c r="P201" s="15"/>
      <c r="Q201" s="15"/>
      <c r="R201" s="15"/>
      <c r="S201" s="15"/>
      <c r="T201" s="15"/>
      <c r="U201" s="15"/>
      <c r="V201" s="15"/>
      <c r="W201" s="15"/>
      <c r="X201" s="15"/>
      <c r="Y201" s="15"/>
      <c r="Z201" s="15"/>
    </row>
    <row r="202" spans="1:26" ht="15.75" customHeight="1">
      <c r="A202" s="1"/>
      <c r="B202" s="1"/>
      <c r="C202" s="31"/>
      <c r="D202" s="2" t="e">
        <f t="shared" si="0"/>
        <v>#REF!</v>
      </c>
      <c r="E202" s="1"/>
      <c r="F202" s="3"/>
      <c r="G202" s="4"/>
      <c r="H202" s="4"/>
      <c r="I202" s="4"/>
      <c r="J202" s="4"/>
      <c r="K202" s="5"/>
      <c r="L202" s="5"/>
      <c r="M202" s="5"/>
      <c r="N202" s="15"/>
      <c r="O202" s="15"/>
      <c r="P202" s="15"/>
      <c r="Q202" s="15"/>
      <c r="R202" s="15"/>
      <c r="S202" s="15"/>
      <c r="T202" s="15"/>
      <c r="U202" s="15"/>
      <c r="V202" s="15"/>
      <c r="W202" s="15"/>
      <c r="X202" s="15"/>
      <c r="Y202" s="15"/>
      <c r="Z202" s="15"/>
    </row>
    <row r="203" spans="1:26" ht="15.75" customHeight="1">
      <c r="A203" s="1"/>
      <c r="B203" s="1"/>
      <c r="C203" s="31"/>
      <c r="D203" s="2" t="e">
        <f t="shared" si="0"/>
        <v>#REF!</v>
      </c>
      <c r="E203" s="1"/>
      <c r="F203" s="3"/>
      <c r="G203" s="4"/>
      <c r="H203" s="4"/>
      <c r="I203" s="4"/>
      <c r="J203" s="4"/>
      <c r="K203" s="5"/>
      <c r="L203" s="5"/>
      <c r="M203" s="5"/>
      <c r="N203" s="15"/>
      <c r="O203" s="15"/>
      <c r="P203" s="15"/>
      <c r="Q203" s="15"/>
      <c r="R203" s="15"/>
      <c r="S203" s="15"/>
      <c r="T203" s="15"/>
      <c r="U203" s="15"/>
      <c r="V203" s="15"/>
      <c r="W203" s="15"/>
      <c r="X203" s="15"/>
      <c r="Y203" s="15"/>
      <c r="Z203" s="15"/>
    </row>
    <row r="204" spans="1:26" ht="15.75" customHeight="1">
      <c r="A204" s="1"/>
      <c r="B204" s="1"/>
      <c r="C204" s="31"/>
      <c r="D204" s="2" t="e">
        <f t="shared" si="0"/>
        <v>#REF!</v>
      </c>
      <c r="E204" s="1"/>
      <c r="F204" s="3"/>
      <c r="G204" s="4"/>
      <c r="H204" s="4"/>
      <c r="I204" s="4"/>
      <c r="J204" s="4"/>
      <c r="K204" s="5"/>
      <c r="L204" s="5"/>
      <c r="M204" s="5"/>
      <c r="N204" s="15"/>
      <c r="O204" s="15"/>
      <c r="P204" s="15"/>
      <c r="Q204" s="15"/>
      <c r="R204" s="15"/>
      <c r="S204" s="15"/>
      <c r="T204" s="15"/>
      <c r="U204" s="15"/>
      <c r="V204" s="15"/>
      <c r="W204" s="15"/>
      <c r="X204" s="15"/>
      <c r="Y204" s="15"/>
      <c r="Z204" s="15"/>
    </row>
    <row r="205" spans="1:26" ht="15.75" customHeight="1">
      <c r="A205" s="1"/>
      <c r="B205" s="1"/>
      <c r="C205" s="31"/>
      <c r="D205" s="2" t="e">
        <f t="shared" si="0"/>
        <v>#REF!</v>
      </c>
      <c r="E205" s="1"/>
      <c r="F205" s="3"/>
      <c r="G205" s="4"/>
      <c r="H205" s="4"/>
      <c r="I205" s="4"/>
      <c r="J205" s="4"/>
      <c r="K205" s="5"/>
      <c r="L205" s="5"/>
      <c r="M205" s="5"/>
      <c r="N205" s="15"/>
      <c r="O205" s="15"/>
      <c r="P205" s="15"/>
      <c r="Q205" s="15"/>
      <c r="R205" s="15"/>
      <c r="S205" s="15"/>
      <c r="T205" s="15"/>
      <c r="U205" s="15"/>
      <c r="V205" s="15"/>
      <c r="W205" s="15"/>
      <c r="X205" s="15"/>
      <c r="Y205" s="15"/>
      <c r="Z205" s="15"/>
    </row>
    <row r="206" spans="1:26" ht="15.75" customHeight="1">
      <c r="A206" s="1"/>
      <c r="B206" s="1"/>
      <c r="C206" s="31"/>
      <c r="D206" s="2" t="e">
        <f t="shared" si="0"/>
        <v>#REF!</v>
      </c>
      <c r="E206" s="1"/>
      <c r="F206" s="3"/>
      <c r="G206" s="4"/>
      <c r="H206" s="4"/>
      <c r="I206" s="4"/>
      <c r="J206" s="4"/>
      <c r="K206" s="5"/>
      <c r="L206" s="5"/>
      <c r="M206" s="5"/>
      <c r="N206" s="15"/>
      <c r="O206" s="15"/>
      <c r="P206" s="15"/>
      <c r="Q206" s="15"/>
      <c r="R206" s="15"/>
      <c r="S206" s="15"/>
      <c r="T206" s="15"/>
      <c r="U206" s="15"/>
      <c r="V206" s="15"/>
      <c r="W206" s="15"/>
      <c r="X206" s="15"/>
      <c r="Y206" s="15"/>
      <c r="Z206" s="15"/>
    </row>
    <row r="207" spans="1:26" ht="15.75" customHeight="1">
      <c r="A207" s="1"/>
      <c r="B207" s="1"/>
      <c r="C207" s="31"/>
      <c r="D207" s="2" t="e">
        <f t="shared" si="0"/>
        <v>#REF!</v>
      </c>
      <c r="E207" s="1"/>
      <c r="F207" s="3"/>
      <c r="G207" s="4"/>
      <c r="H207" s="4"/>
      <c r="I207" s="4"/>
      <c r="J207" s="4"/>
      <c r="K207" s="5"/>
      <c r="L207" s="5"/>
      <c r="M207" s="5"/>
      <c r="N207" s="15"/>
      <c r="O207" s="15"/>
      <c r="P207" s="15"/>
      <c r="Q207" s="15"/>
      <c r="R207" s="15"/>
      <c r="S207" s="15"/>
      <c r="T207" s="15"/>
      <c r="U207" s="15"/>
      <c r="V207" s="15"/>
      <c r="W207" s="15"/>
      <c r="X207" s="15"/>
      <c r="Y207" s="15"/>
      <c r="Z207" s="15"/>
    </row>
    <row r="208" spans="1:26" ht="15.75" customHeight="1">
      <c r="A208" s="1"/>
      <c r="B208" s="1"/>
      <c r="C208" s="31"/>
      <c r="D208" s="2" t="e">
        <f t="shared" si="0"/>
        <v>#REF!</v>
      </c>
      <c r="E208" s="1"/>
      <c r="F208" s="3"/>
      <c r="G208" s="4"/>
      <c r="H208" s="4"/>
      <c r="I208" s="4"/>
      <c r="J208" s="4"/>
      <c r="K208" s="5"/>
      <c r="L208" s="5"/>
      <c r="M208" s="5"/>
      <c r="N208" s="15"/>
      <c r="O208" s="15"/>
      <c r="P208" s="15"/>
      <c r="Q208" s="15"/>
      <c r="R208" s="15"/>
      <c r="S208" s="15"/>
      <c r="T208" s="15"/>
      <c r="U208" s="15"/>
      <c r="V208" s="15"/>
      <c r="W208" s="15"/>
      <c r="X208" s="15"/>
      <c r="Y208" s="15"/>
      <c r="Z208" s="15"/>
    </row>
    <row r="209" spans="1:26" ht="15.75" customHeight="1">
      <c r="A209" s="1"/>
      <c r="B209" s="1"/>
      <c r="C209" s="31"/>
      <c r="D209" s="2" t="e">
        <f t="shared" si="0"/>
        <v>#REF!</v>
      </c>
      <c r="E209" s="1"/>
      <c r="F209" s="3"/>
      <c r="G209" s="4"/>
      <c r="H209" s="4"/>
      <c r="I209" s="4"/>
      <c r="J209" s="4"/>
      <c r="K209" s="5"/>
      <c r="L209" s="5"/>
      <c r="M209" s="5"/>
      <c r="N209" s="15"/>
      <c r="O209" s="15"/>
      <c r="P209" s="15"/>
      <c r="Q209" s="15"/>
      <c r="R209" s="15"/>
      <c r="S209" s="15"/>
      <c r="T209" s="15"/>
      <c r="U209" s="15"/>
      <c r="V209" s="15"/>
      <c r="W209" s="15"/>
      <c r="X209" s="15"/>
      <c r="Y209" s="15"/>
      <c r="Z209" s="15"/>
    </row>
    <row r="210" spans="1:26" ht="15.75" customHeight="1">
      <c r="A210" s="1"/>
      <c r="B210" s="1"/>
      <c r="C210" s="31"/>
      <c r="D210" s="2" t="e">
        <f t="shared" si="0"/>
        <v>#REF!</v>
      </c>
      <c r="E210" s="1"/>
      <c r="F210" s="3"/>
      <c r="G210" s="4"/>
      <c r="H210" s="4"/>
      <c r="I210" s="4"/>
      <c r="J210" s="4"/>
      <c r="K210" s="5"/>
      <c r="L210" s="5"/>
      <c r="M210" s="5"/>
      <c r="N210" s="15"/>
      <c r="O210" s="15"/>
      <c r="P210" s="15"/>
      <c r="Q210" s="15"/>
      <c r="R210" s="15"/>
      <c r="S210" s="15"/>
      <c r="T210" s="15"/>
      <c r="U210" s="15"/>
      <c r="V210" s="15"/>
      <c r="W210" s="15"/>
      <c r="X210" s="15"/>
      <c r="Y210" s="15"/>
      <c r="Z210" s="15"/>
    </row>
    <row r="211" spans="1:26" ht="15.75" customHeight="1">
      <c r="A211" s="1"/>
      <c r="B211" s="1"/>
      <c r="C211" s="31"/>
      <c r="D211" s="2" t="e">
        <f t="shared" si="0"/>
        <v>#REF!</v>
      </c>
      <c r="E211" s="1"/>
      <c r="F211" s="3"/>
      <c r="G211" s="4"/>
      <c r="H211" s="4"/>
      <c r="I211" s="4"/>
      <c r="J211" s="4"/>
      <c r="K211" s="5"/>
      <c r="L211" s="5"/>
      <c r="M211" s="5"/>
      <c r="N211" s="15"/>
      <c r="O211" s="15"/>
      <c r="P211" s="15"/>
      <c r="Q211" s="15"/>
      <c r="R211" s="15"/>
      <c r="S211" s="15"/>
      <c r="T211" s="15"/>
      <c r="U211" s="15"/>
      <c r="V211" s="15"/>
      <c r="W211" s="15"/>
      <c r="X211" s="15"/>
      <c r="Y211" s="15"/>
      <c r="Z211" s="15"/>
    </row>
    <row r="212" spans="1:26" ht="15.75" customHeight="1">
      <c r="A212" s="1"/>
      <c r="B212" s="1"/>
      <c r="C212" s="31"/>
      <c r="D212" s="2" t="e">
        <f t="shared" si="0"/>
        <v>#REF!</v>
      </c>
      <c r="E212" s="1"/>
      <c r="F212" s="3"/>
      <c r="G212" s="4"/>
      <c r="H212" s="4"/>
      <c r="I212" s="4"/>
      <c r="J212" s="4"/>
      <c r="K212" s="5"/>
      <c r="L212" s="5"/>
      <c r="M212" s="5"/>
      <c r="N212" s="15"/>
      <c r="O212" s="15"/>
      <c r="P212" s="15"/>
      <c r="Q212" s="15"/>
      <c r="R212" s="15"/>
      <c r="S212" s="15"/>
      <c r="T212" s="15"/>
      <c r="U212" s="15"/>
      <c r="V212" s="15"/>
      <c r="W212" s="15"/>
      <c r="X212" s="15"/>
      <c r="Y212" s="15"/>
      <c r="Z212" s="15"/>
    </row>
    <row r="213" spans="1:26" ht="15.75" customHeight="1">
      <c r="A213" s="1"/>
      <c r="B213" s="1"/>
      <c r="C213" s="31"/>
      <c r="D213" s="2" t="e">
        <f t="shared" si="0"/>
        <v>#REF!</v>
      </c>
      <c r="E213" s="1"/>
      <c r="F213" s="3"/>
      <c r="G213" s="4"/>
      <c r="H213" s="4"/>
      <c r="I213" s="4"/>
      <c r="J213" s="4"/>
      <c r="K213" s="5"/>
      <c r="L213" s="5"/>
      <c r="M213" s="5"/>
      <c r="N213" s="15"/>
      <c r="O213" s="15"/>
      <c r="P213" s="15"/>
      <c r="Q213" s="15"/>
      <c r="R213" s="15"/>
      <c r="S213" s="15"/>
      <c r="T213" s="15"/>
      <c r="U213" s="15"/>
      <c r="V213" s="15"/>
      <c r="W213" s="15"/>
      <c r="X213" s="15"/>
      <c r="Y213" s="15"/>
      <c r="Z213" s="15"/>
    </row>
    <row r="214" spans="1:26" ht="15.75" customHeight="1">
      <c r="A214" s="1"/>
      <c r="B214" s="1"/>
      <c r="C214" s="31"/>
      <c r="D214" s="2" t="e">
        <f t="shared" si="0"/>
        <v>#REF!</v>
      </c>
      <c r="E214" s="1"/>
      <c r="F214" s="3"/>
      <c r="G214" s="4"/>
      <c r="H214" s="4"/>
      <c r="I214" s="4"/>
      <c r="J214" s="4"/>
      <c r="K214" s="5"/>
      <c r="L214" s="5"/>
      <c r="M214" s="5"/>
      <c r="N214" s="15"/>
      <c r="O214" s="15"/>
      <c r="P214" s="15"/>
      <c r="Q214" s="15"/>
      <c r="R214" s="15"/>
      <c r="S214" s="15"/>
      <c r="T214" s="15"/>
      <c r="U214" s="15"/>
      <c r="V214" s="15"/>
      <c r="W214" s="15"/>
      <c r="X214" s="15"/>
      <c r="Y214" s="15"/>
      <c r="Z214" s="15"/>
    </row>
    <row r="215" spans="1:26" ht="15.75" customHeight="1">
      <c r="A215" s="1"/>
      <c r="B215" s="1"/>
      <c r="C215" s="31"/>
      <c r="D215" s="2" t="e">
        <f t="shared" si="0"/>
        <v>#REF!</v>
      </c>
      <c r="E215" s="1"/>
      <c r="F215" s="3"/>
      <c r="G215" s="4"/>
      <c r="H215" s="4"/>
      <c r="I215" s="4"/>
      <c r="J215" s="4"/>
      <c r="K215" s="5"/>
      <c r="L215" s="5"/>
      <c r="M215" s="5"/>
      <c r="N215" s="15"/>
      <c r="O215" s="15"/>
      <c r="P215" s="15"/>
      <c r="Q215" s="15"/>
      <c r="R215" s="15"/>
      <c r="S215" s="15"/>
      <c r="T215" s="15"/>
      <c r="U215" s="15"/>
      <c r="V215" s="15"/>
      <c r="W215" s="15"/>
      <c r="X215" s="15"/>
      <c r="Y215" s="15"/>
      <c r="Z215" s="15"/>
    </row>
    <row r="216" spans="1:26" ht="15.75" customHeight="1">
      <c r="A216" s="1"/>
      <c r="B216" s="1"/>
      <c r="C216" s="31"/>
      <c r="D216" s="2" t="e">
        <f t="shared" si="0"/>
        <v>#REF!</v>
      </c>
      <c r="E216" s="1"/>
      <c r="F216" s="3"/>
      <c r="G216" s="4"/>
      <c r="H216" s="4"/>
      <c r="I216" s="4"/>
      <c r="J216" s="4"/>
      <c r="K216" s="5"/>
      <c r="L216" s="5"/>
      <c r="M216" s="5"/>
      <c r="N216" s="15"/>
      <c r="O216" s="15"/>
      <c r="P216" s="15"/>
      <c r="Q216" s="15"/>
      <c r="R216" s="15"/>
      <c r="S216" s="15"/>
      <c r="T216" s="15"/>
      <c r="U216" s="15"/>
      <c r="V216" s="15"/>
      <c r="W216" s="15"/>
      <c r="X216" s="15"/>
      <c r="Y216" s="15"/>
      <c r="Z216" s="15"/>
    </row>
    <row r="217" spans="1:26" ht="15.75" customHeight="1">
      <c r="A217" s="1"/>
      <c r="B217" s="1"/>
      <c r="C217" s="31"/>
      <c r="D217" s="2" t="e">
        <f t="shared" si="0"/>
        <v>#REF!</v>
      </c>
      <c r="E217" s="1"/>
      <c r="F217" s="3"/>
      <c r="G217" s="4"/>
      <c r="H217" s="4"/>
      <c r="I217" s="4"/>
      <c r="J217" s="4"/>
      <c r="K217" s="5"/>
      <c r="L217" s="5"/>
      <c r="M217" s="5"/>
      <c r="N217" s="15"/>
      <c r="O217" s="15"/>
      <c r="P217" s="15"/>
      <c r="Q217" s="15"/>
      <c r="R217" s="15"/>
      <c r="S217" s="15"/>
      <c r="T217" s="15"/>
      <c r="U217" s="15"/>
      <c r="V217" s="15"/>
      <c r="W217" s="15"/>
      <c r="X217" s="15"/>
      <c r="Y217" s="15"/>
      <c r="Z217" s="15"/>
    </row>
    <row r="218" spans="1:26" ht="15.75" customHeight="1">
      <c r="A218" s="1"/>
      <c r="B218" s="1"/>
      <c r="C218" s="31"/>
      <c r="D218" s="2" t="e">
        <f t="shared" si="0"/>
        <v>#REF!</v>
      </c>
      <c r="E218" s="1"/>
      <c r="F218" s="3"/>
      <c r="G218" s="4"/>
      <c r="H218" s="4"/>
      <c r="I218" s="4"/>
      <c r="J218" s="4"/>
      <c r="K218" s="5"/>
      <c r="L218" s="5"/>
      <c r="M218" s="5"/>
      <c r="N218" s="15"/>
      <c r="O218" s="15"/>
      <c r="P218" s="15"/>
      <c r="Q218" s="15"/>
      <c r="R218" s="15"/>
      <c r="S218" s="15"/>
      <c r="T218" s="15"/>
      <c r="U218" s="15"/>
      <c r="V218" s="15"/>
      <c r="W218" s="15"/>
      <c r="X218" s="15"/>
      <c r="Y218" s="15"/>
      <c r="Z218" s="15"/>
    </row>
    <row r="219" spans="1:26" ht="15.75" customHeight="1">
      <c r="A219" s="1"/>
      <c r="B219" s="1"/>
      <c r="C219" s="31"/>
      <c r="D219" s="2" t="e">
        <f t="shared" si="0"/>
        <v>#REF!</v>
      </c>
      <c r="E219" s="1"/>
      <c r="F219" s="3"/>
      <c r="G219" s="4"/>
      <c r="H219" s="4"/>
      <c r="I219" s="4"/>
      <c r="J219" s="4"/>
      <c r="K219" s="5"/>
      <c r="L219" s="5"/>
      <c r="M219" s="5"/>
      <c r="N219" s="15"/>
      <c r="O219" s="15"/>
      <c r="P219" s="15"/>
      <c r="Q219" s="15"/>
      <c r="R219" s="15"/>
      <c r="S219" s="15"/>
      <c r="T219" s="15"/>
      <c r="U219" s="15"/>
      <c r="V219" s="15"/>
      <c r="W219" s="15"/>
      <c r="X219" s="15"/>
      <c r="Y219" s="15"/>
      <c r="Z219" s="15"/>
    </row>
    <row r="220" spans="1:26" ht="15.75" customHeight="1">
      <c r="A220" s="1"/>
      <c r="B220" s="1"/>
      <c r="C220" s="31"/>
      <c r="D220" s="2" t="e">
        <f t="shared" si="0"/>
        <v>#REF!</v>
      </c>
      <c r="E220" s="1"/>
      <c r="F220" s="3"/>
      <c r="G220" s="4"/>
      <c r="H220" s="4"/>
      <c r="I220" s="4"/>
      <c r="J220" s="4"/>
      <c r="K220" s="5"/>
      <c r="L220" s="5"/>
      <c r="M220" s="5"/>
      <c r="N220" s="15"/>
      <c r="O220" s="15"/>
      <c r="P220" s="15"/>
      <c r="Q220" s="15"/>
      <c r="R220" s="15"/>
      <c r="S220" s="15"/>
      <c r="T220" s="15"/>
      <c r="U220" s="15"/>
      <c r="V220" s="15"/>
      <c r="W220" s="15"/>
      <c r="X220" s="15"/>
      <c r="Y220" s="15"/>
      <c r="Z220" s="15"/>
    </row>
    <row r="221" spans="1:26" ht="15.75" customHeight="1">
      <c r="A221" s="1"/>
      <c r="B221" s="1"/>
      <c r="C221" s="31"/>
      <c r="D221" s="2" t="e">
        <f t="shared" si="0"/>
        <v>#REF!</v>
      </c>
      <c r="E221" s="1"/>
      <c r="F221" s="3"/>
      <c r="G221" s="4"/>
      <c r="H221" s="4"/>
      <c r="I221" s="4"/>
      <c r="J221" s="4"/>
      <c r="K221" s="5"/>
      <c r="L221" s="5"/>
      <c r="M221" s="5"/>
      <c r="N221" s="15"/>
      <c r="O221" s="15"/>
      <c r="P221" s="15"/>
      <c r="Q221" s="15"/>
      <c r="R221" s="15"/>
      <c r="S221" s="15"/>
      <c r="T221" s="15"/>
      <c r="U221" s="15"/>
      <c r="V221" s="15"/>
      <c r="W221" s="15"/>
      <c r="X221" s="15"/>
      <c r="Y221" s="15"/>
      <c r="Z221" s="15"/>
    </row>
    <row r="222" spans="1:26" ht="15.75" customHeight="1">
      <c r="A222" s="1"/>
      <c r="B222" s="1"/>
      <c r="C222" s="31"/>
      <c r="D222" s="2" t="e">
        <f t="shared" si="0"/>
        <v>#REF!</v>
      </c>
      <c r="E222" s="1"/>
      <c r="F222" s="3"/>
      <c r="G222" s="4"/>
      <c r="H222" s="4"/>
      <c r="I222" s="4"/>
      <c r="J222" s="4"/>
      <c r="K222" s="5"/>
      <c r="L222" s="5"/>
      <c r="M222" s="5"/>
      <c r="N222" s="15"/>
      <c r="O222" s="15"/>
      <c r="P222" s="15"/>
      <c r="Q222" s="15"/>
      <c r="R222" s="15"/>
      <c r="S222" s="15"/>
      <c r="T222" s="15"/>
      <c r="U222" s="15"/>
      <c r="V222" s="15"/>
      <c r="W222" s="15"/>
      <c r="X222" s="15"/>
      <c r="Y222" s="15"/>
      <c r="Z222" s="15"/>
    </row>
    <row r="223" spans="1:26" ht="15.75" customHeight="1">
      <c r="A223" s="1"/>
      <c r="B223" s="1"/>
      <c r="C223" s="31"/>
      <c r="D223" s="2" t="e">
        <f t="shared" si="0"/>
        <v>#REF!</v>
      </c>
      <c r="E223" s="1"/>
      <c r="F223" s="3"/>
      <c r="G223" s="4"/>
      <c r="H223" s="4"/>
      <c r="I223" s="4"/>
      <c r="J223" s="4"/>
      <c r="K223" s="5"/>
      <c r="L223" s="5"/>
      <c r="M223" s="5"/>
      <c r="N223" s="15"/>
      <c r="O223" s="15"/>
      <c r="P223" s="15"/>
      <c r="Q223" s="15"/>
      <c r="R223" s="15"/>
      <c r="S223" s="15"/>
      <c r="T223" s="15"/>
      <c r="U223" s="15"/>
      <c r="V223" s="15"/>
      <c r="W223" s="15"/>
      <c r="X223" s="15"/>
      <c r="Y223" s="15"/>
      <c r="Z223" s="15"/>
    </row>
    <row r="224" spans="1:26" ht="15.75" customHeight="1">
      <c r="A224" s="1"/>
      <c r="B224" s="1"/>
      <c r="C224" s="31"/>
      <c r="D224" s="2" t="e">
        <f t="shared" si="0"/>
        <v>#REF!</v>
      </c>
      <c r="E224" s="1"/>
      <c r="F224" s="3"/>
      <c r="G224" s="4"/>
      <c r="H224" s="4"/>
      <c r="I224" s="4"/>
      <c r="J224" s="4"/>
      <c r="K224" s="5"/>
      <c r="L224" s="5"/>
      <c r="M224" s="5"/>
      <c r="N224" s="15"/>
      <c r="O224" s="15"/>
      <c r="P224" s="15"/>
      <c r="Q224" s="15"/>
      <c r="R224" s="15"/>
      <c r="S224" s="15"/>
      <c r="T224" s="15"/>
      <c r="U224" s="15"/>
      <c r="V224" s="15"/>
      <c r="W224" s="15"/>
      <c r="X224" s="15"/>
      <c r="Y224" s="15"/>
      <c r="Z224" s="15"/>
    </row>
    <row r="225" spans="1:26" ht="15.75" customHeight="1">
      <c r="A225" s="1"/>
      <c r="B225" s="1"/>
      <c r="C225" s="31"/>
      <c r="D225" s="2" t="e">
        <f t="shared" si="0"/>
        <v>#REF!</v>
      </c>
      <c r="E225" s="1"/>
      <c r="F225" s="3"/>
      <c r="G225" s="4"/>
      <c r="H225" s="4"/>
      <c r="I225" s="4"/>
      <c r="J225" s="4"/>
      <c r="K225" s="5"/>
      <c r="L225" s="5"/>
      <c r="M225" s="5"/>
      <c r="N225" s="15"/>
      <c r="O225" s="15"/>
      <c r="P225" s="15"/>
      <c r="Q225" s="15"/>
      <c r="R225" s="15"/>
      <c r="S225" s="15"/>
      <c r="T225" s="15"/>
      <c r="U225" s="15"/>
      <c r="V225" s="15"/>
      <c r="W225" s="15"/>
      <c r="X225" s="15"/>
      <c r="Y225" s="15"/>
      <c r="Z225" s="15"/>
    </row>
    <row r="226" spans="1:26" ht="15.75" customHeight="1">
      <c r="A226" s="1"/>
      <c r="B226" s="1"/>
      <c r="C226" s="31"/>
      <c r="D226" s="2" t="e">
        <f t="shared" si="0"/>
        <v>#REF!</v>
      </c>
      <c r="E226" s="1"/>
      <c r="F226" s="3"/>
      <c r="G226" s="4"/>
      <c r="H226" s="4"/>
      <c r="I226" s="4"/>
      <c r="J226" s="4"/>
      <c r="K226" s="5"/>
      <c r="L226" s="5"/>
      <c r="M226" s="5"/>
      <c r="N226" s="15"/>
      <c r="O226" s="15"/>
      <c r="P226" s="15"/>
      <c r="Q226" s="15"/>
      <c r="R226" s="15"/>
      <c r="S226" s="15"/>
      <c r="T226" s="15"/>
      <c r="U226" s="15"/>
      <c r="V226" s="15"/>
      <c r="W226" s="15"/>
      <c r="X226" s="15"/>
      <c r="Y226" s="15"/>
      <c r="Z226" s="15"/>
    </row>
    <row r="227" spans="1:26" ht="15.75" customHeight="1">
      <c r="A227" s="1"/>
      <c r="B227" s="1"/>
      <c r="C227" s="31"/>
      <c r="D227" s="2" t="e">
        <f t="shared" si="0"/>
        <v>#REF!</v>
      </c>
      <c r="E227" s="1"/>
      <c r="F227" s="3"/>
      <c r="G227" s="4"/>
      <c r="H227" s="4"/>
      <c r="I227" s="4"/>
      <c r="J227" s="4"/>
      <c r="K227" s="5"/>
      <c r="L227" s="5"/>
      <c r="M227" s="5"/>
      <c r="N227" s="15"/>
      <c r="O227" s="15"/>
      <c r="P227" s="15"/>
      <c r="Q227" s="15"/>
      <c r="R227" s="15"/>
      <c r="S227" s="15"/>
      <c r="T227" s="15"/>
      <c r="U227" s="15"/>
      <c r="V227" s="15"/>
      <c r="W227" s="15"/>
      <c r="X227" s="15"/>
      <c r="Y227" s="15"/>
      <c r="Z227" s="15"/>
    </row>
    <row r="228" spans="1:26" ht="15.75" customHeight="1">
      <c r="A228" s="1"/>
      <c r="B228" s="1"/>
      <c r="C228" s="31"/>
      <c r="D228" s="2" t="e">
        <f t="shared" si="0"/>
        <v>#REF!</v>
      </c>
      <c r="E228" s="1"/>
      <c r="F228" s="3"/>
      <c r="G228" s="4"/>
      <c r="H228" s="4"/>
      <c r="I228" s="4"/>
      <c r="J228" s="4"/>
      <c r="K228" s="5"/>
      <c r="L228" s="5"/>
      <c r="M228" s="5"/>
      <c r="N228" s="15"/>
      <c r="O228" s="15"/>
      <c r="P228" s="15"/>
      <c r="Q228" s="15"/>
      <c r="R228" s="15"/>
      <c r="S228" s="15"/>
      <c r="T228" s="15"/>
      <c r="U228" s="15"/>
      <c r="V228" s="15"/>
      <c r="W228" s="15"/>
      <c r="X228" s="15"/>
      <c r="Y228" s="15"/>
      <c r="Z228" s="15"/>
    </row>
    <row r="229" spans="1:26" ht="15.75" customHeight="1">
      <c r="A229" s="1"/>
      <c r="B229" s="1"/>
      <c r="C229" s="31"/>
      <c r="D229" s="2" t="e">
        <f t="shared" si="0"/>
        <v>#REF!</v>
      </c>
      <c r="E229" s="1"/>
      <c r="F229" s="3"/>
      <c r="G229" s="4"/>
      <c r="H229" s="4"/>
      <c r="I229" s="4"/>
      <c r="J229" s="4"/>
      <c r="K229" s="5"/>
      <c r="L229" s="5"/>
      <c r="M229" s="5"/>
      <c r="N229" s="15"/>
      <c r="O229" s="15"/>
      <c r="P229" s="15"/>
      <c r="Q229" s="15"/>
      <c r="R229" s="15"/>
      <c r="S229" s="15"/>
      <c r="T229" s="15"/>
      <c r="U229" s="15"/>
      <c r="V229" s="15"/>
      <c r="W229" s="15"/>
      <c r="X229" s="15"/>
      <c r="Y229" s="15"/>
      <c r="Z229" s="15"/>
    </row>
    <row r="230" spans="1:26" ht="15.75" customHeight="1">
      <c r="A230" s="1"/>
      <c r="B230" s="1"/>
      <c r="C230" s="31"/>
      <c r="D230" s="2" t="e">
        <f t="shared" si="0"/>
        <v>#REF!</v>
      </c>
      <c r="E230" s="1"/>
      <c r="F230" s="3"/>
      <c r="G230" s="4"/>
      <c r="H230" s="4"/>
      <c r="I230" s="4"/>
      <c r="J230" s="4"/>
      <c r="K230" s="5"/>
      <c r="L230" s="5"/>
      <c r="M230" s="5"/>
      <c r="N230" s="15"/>
      <c r="O230" s="15"/>
      <c r="P230" s="15"/>
      <c r="Q230" s="15"/>
      <c r="R230" s="15"/>
      <c r="S230" s="15"/>
      <c r="T230" s="15"/>
      <c r="U230" s="15"/>
      <c r="V230" s="15"/>
      <c r="W230" s="15"/>
      <c r="X230" s="15"/>
      <c r="Y230" s="15"/>
      <c r="Z230" s="15"/>
    </row>
    <row r="231" spans="1:26" ht="15.75" customHeight="1">
      <c r="A231" s="1"/>
      <c r="B231" s="1"/>
      <c r="C231" s="31"/>
      <c r="D231" s="2" t="e">
        <f t="shared" si="0"/>
        <v>#REF!</v>
      </c>
      <c r="E231" s="1"/>
      <c r="F231" s="3"/>
      <c r="G231" s="4"/>
      <c r="H231" s="4"/>
      <c r="I231" s="4"/>
      <c r="J231" s="4"/>
      <c r="K231" s="5"/>
      <c r="L231" s="5"/>
      <c r="M231" s="5"/>
      <c r="N231" s="15"/>
      <c r="O231" s="15"/>
      <c r="P231" s="15"/>
      <c r="Q231" s="15"/>
      <c r="R231" s="15"/>
      <c r="S231" s="15"/>
      <c r="T231" s="15"/>
      <c r="U231" s="15"/>
      <c r="V231" s="15"/>
      <c r="W231" s="15"/>
      <c r="X231" s="15"/>
      <c r="Y231" s="15"/>
      <c r="Z231" s="15"/>
    </row>
    <row r="232" spans="1:26" ht="15.75" customHeight="1">
      <c r="A232" s="1"/>
      <c r="B232" s="1"/>
      <c r="C232" s="31"/>
      <c r="D232" s="2" t="e">
        <f t="shared" si="0"/>
        <v>#REF!</v>
      </c>
      <c r="E232" s="1"/>
      <c r="F232" s="3"/>
      <c r="G232" s="4"/>
      <c r="H232" s="4"/>
      <c r="I232" s="4"/>
      <c r="J232" s="4"/>
      <c r="K232" s="5"/>
      <c r="L232" s="5"/>
      <c r="M232" s="5"/>
      <c r="N232" s="15"/>
      <c r="O232" s="15"/>
      <c r="P232" s="15"/>
      <c r="Q232" s="15"/>
      <c r="R232" s="15"/>
      <c r="S232" s="15"/>
      <c r="T232" s="15"/>
      <c r="U232" s="15"/>
      <c r="V232" s="15"/>
      <c r="W232" s="15"/>
      <c r="X232" s="15"/>
      <c r="Y232" s="15"/>
      <c r="Z232" s="15"/>
    </row>
    <row r="233" spans="1:26" ht="15.75" customHeight="1">
      <c r="A233" s="1"/>
      <c r="B233" s="1"/>
      <c r="C233" s="31"/>
      <c r="D233" s="2" t="e">
        <f t="shared" si="0"/>
        <v>#REF!</v>
      </c>
      <c r="E233" s="1"/>
      <c r="F233" s="3"/>
      <c r="G233" s="4"/>
      <c r="H233" s="4"/>
      <c r="I233" s="4"/>
      <c r="J233" s="4"/>
      <c r="K233" s="5"/>
      <c r="L233" s="5"/>
      <c r="M233" s="5"/>
      <c r="N233" s="15"/>
      <c r="O233" s="15"/>
      <c r="P233" s="15"/>
      <c r="Q233" s="15"/>
      <c r="R233" s="15"/>
      <c r="S233" s="15"/>
      <c r="T233" s="15"/>
      <c r="U233" s="15"/>
      <c r="V233" s="15"/>
      <c r="W233" s="15"/>
      <c r="X233" s="15"/>
      <c r="Y233" s="15"/>
      <c r="Z233" s="15"/>
    </row>
    <row r="234" spans="1:26" ht="15.75" customHeight="1">
      <c r="A234" s="1"/>
      <c r="B234" s="1"/>
      <c r="C234" s="31"/>
      <c r="D234" s="2" t="e">
        <f t="shared" si="0"/>
        <v>#REF!</v>
      </c>
      <c r="E234" s="1"/>
      <c r="F234" s="3"/>
      <c r="G234" s="4"/>
      <c r="H234" s="4"/>
      <c r="I234" s="4"/>
      <c r="J234" s="4"/>
      <c r="K234" s="5"/>
      <c r="L234" s="5"/>
      <c r="M234" s="5"/>
      <c r="N234" s="15"/>
      <c r="O234" s="15"/>
      <c r="P234" s="15"/>
      <c r="Q234" s="15"/>
      <c r="R234" s="15"/>
      <c r="S234" s="15"/>
      <c r="T234" s="15"/>
      <c r="U234" s="15"/>
      <c r="V234" s="15"/>
      <c r="W234" s="15"/>
      <c r="X234" s="15"/>
      <c r="Y234" s="15"/>
      <c r="Z234" s="15"/>
    </row>
    <row r="235" spans="1:26" ht="15.75" customHeight="1">
      <c r="A235" s="1"/>
      <c r="B235" s="1"/>
      <c r="C235" s="31"/>
      <c r="D235" s="2" t="e">
        <f t="shared" si="0"/>
        <v>#REF!</v>
      </c>
      <c r="E235" s="1"/>
      <c r="F235" s="3"/>
      <c r="G235" s="4"/>
      <c r="H235" s="4"/>
      <c r="I235" s="4"/>
      <c r="J235" s="4"/>
      <c r="K235" s="5"/>
      <c r="L235" s="5"/>
      <c r="M235" s="5"/>
      <c r="N235" s="15"/>
      <c r="O235" s="15"/>
      <c r="P235" s="15"/>
      <c r="Q235" s="15"/>
      <c r="R235" s="15"/>
      <c r="S235" s="15"/>
      <c r="T235" s="15"/>
      <c r="U235" s="15"/>
      <c r="V235" s="15"/>
      <c r="W235" s="15"/>
      <c r="X235" s="15"/>
      <c r="Y235" s="15"/>
      <c r="Z235" s="15"/>
    </row>
    <row r="236" spans="1:26" ht="15.75" customHeight="1">
      <c r="A236" s="1"/>
      <c r="B236" s="1"/>
      <c r="C236" s="31"/>
      <c r="D236" s="2" t="e">
        <f t="shared" si="0"/>
        <v>#REF!</v>
      </c>
      <c r="E236" s="1"/>
      <c r="F236" s="3"/>
      <c r="G236" s="4"/>
      <c r="H236" s="4"/>
      <c r="I236" s="4"/>
      <c r="J236" s="4"/>
      <c r="K236" s="5"/>
      <c r="L236" s="5"/>
      <c r="M236" s="5"/>
      <c r="N236" s="15"/>
      <c r="O236" s="15"/>
      <c r="P236" s="15"/>
      <c r="Q236" s="15"/>
      <c r="R236" s="15"/>
      <c r="S236" s="15"/>
      <c r="T236" s="15"/>
      <c r="U236" s="15"/>
      <c r="V236" s="15"/>
      <c r="W236" s="15"/>
      <c r="X236" s="15"/>
      <c r="Y236" s="15"/>
      <c r="Z236" s="15"/>
    </row>
    <row r="237" spans="1:26" ht="15.75" customHeight="1">
      <c r="A237" s="1"/>
      <c r="B237" s="1"/>
      <c r="C237" s="31"/>
      <c r="D237" s="2" t="e">
        <f t="shared" si="0"/>
        <v>#REF!</v>
      </c>
      <c r="E237" s="1"/>
      <c r="F237" s="3"/>
      <c r="G237" s="4"/>
      <c r="H237" s="4"/>
      <c r="I237" s="4"/>
      <c r="J237" s="4"/>
      <c r="K237" s="5"/>
      <c r="L237" s="5"/>
      <c r="M237" s="5"/>
      <c r="N237" s="15"/>
      <c r="O237" s="15"/>
      <c r="P237" s="15"/>
      <c r="Q237" s="15"/>
      <c r="R237" s="15"/>
      <c r="S237" s="15"/>
      <c r="T237" s="15"/>
      <c r="U237" s="15"/>
      <c r="V237" s="15"/>
      <c r="W237" s="15"/>
      <c r="X237" s="15"/>
      <c r="Y237" s="15"/>
      <c r="Z237" s="15"/>
    </row>
    <row r="238" spans="1:26" ht="15.75" customHeight="1">
      <c r="A238" s="1"/>
      <c r="B238" s="1"/>
      <c r="C238" s="31"/>
      <c r="D238" s="2" t="e">
        <f t="shared" si="0"/>
        <v>#REF!</v>
      </c>
      <c r="E238" s="1"/>
      <c r="F238" s="3"/>
      <c r="G238" s="4"/>
      <c r="H238" s="4"/>
      <c r="I238" s="4"/>
      <c r="J238" s="4"/>
      <c r="K238" s="5"/>
      <c r="L238" s="5"/>
      <c r="M238" s="5"/>
      <c r="N238" s="15"/>
      <c r="O238" s="15"/>
      <c r="P238" s="15"/>
      <c r="Q238" s="15"/>
      <c r="R238" s="15"/>
      <c r="S238" s="15"/>
      <c r="T238" s="15"/>
      <c r="U238" s="15"/>
      <c r="V238" s="15"/>
      <c r="W238" s="15"/>
      <c r="X238" s="15"/>
      <c r="Y238" s="15"/>
      <c r="Z238" s="15"/>
    </row>
    <row r="239" spans="1:26" ht="15.75" customHeight="1">
      <c r="A239" s="1"/>
      <c r="B239" s="1"/>
      <c r="C239" s="31"/>
      <c r="D239" s="2" t="e">
        <f t="shared" si="0"/>
        <v>#REF!</v>
      </c>
      <c r="E239" s="1"/>
      <c r="F239" s="3"/>
      <c r="G239" s="4"/>
      <c r="H239" s="4"/>
      <c r="I239" s="4"/>
      <c r="J239" s="4"/>
      <c r="K239" s="5"/>
      <c r="L239" s="5"/>
      <c r="M239" s="5"/>
      <c r="N239" s="15"/>
      <c r="O239" s="15"/>
      <c r="P239" s="15"/>
      <c r="Q239" s="15"/>
      <c r="R239" s="15"/>
      <c r="S239" s="15"/>
      <c r="T239" s="15"/>
      <c r="U239" s="15"/>
      <c r="V239" s="15"/>
      <c r="W239" s="15"/>
      <c r="X239" s="15"/>
      <c r="Y239" s="15"/>
      <c r="Z239" s="15"/>
    </row>
    <row r="240" spans="1:26" ht="15.75" customHeight="1">
      <c r="A240" s="1"/>
      <c r="B240" s="1"/>
      <c r="C240" s="31"/>
      <c r="D240" s="2" t="e">
        <f t="shared" si="0"/>
        <v>#REF!</v>
      </c>
      <c r="E240" s="1"/>
      <c r="F240" s="3"/>
      <c r="G240" s="4"/>
      <c r="H240" s="4"/>
      <c r="I240" s="4"/>
      <c r="J240" s="4"/>
      <c r="K240" s="5"/>
      <c r="L240" s="5"/>
      <c r="M240" s="5"/>
      <c r="N240" s="15"/>
      <c r="O240" s="15"/>
      <c r="P240" s="15"/>
      <c r="Q240" s="15"/>
      <c r="R240" s="15"/>
      <c r="S240" s="15"/>
      <c r="T240" s="15"/>
      <c r="U240" s="15"/>
      <c r="V240" s="15"/>
      <c r="W240" s="15"/>
      <c r="X240" s="15"/>
      <c r="Y240" s="15"/>
      <c r="Z240" s="15"/>
    </row>
    <row r="241" spans="1:26" ht="15.75" customHeight="1">
      <c r="A241" s="1"/>
      <c r="B241" s="1"/>
      <c r="C241" s="31"/>
      <c r="D241" s="2" t="e">
        <f t="shared" si="0"/>
        <v>#REF!</v>
      </c>
      <c r="E241" s="1"/>
      <c r="F241" s="3"/>
      <c r="G241" s="4"/>
      <c r="H241" s="4"/>
      <c r="I241" s="4"/>
      <c r="J241" s="4"/>
      <c r="K241" s="5"/>
      <c r="L241" s="5"/>
      <c r="M241" s="5"/>
      <c r="N241" s="15"/>
      <c r="O241" s="15"/>
      <c r="P241" s="15"/>
      <c r="Q241" s="15"/>
      <c r="R241" s="15"/>
      <c r="S241" s="15"/>
      <c r="T241" s="15"/>
      <c r="U241" s="15"/>
      <c r="V241" s="15"/>
      <c r="W241" s="15"/>
      <c r="X241" s="15"/>
      <c r="Y241" s="15"/>
      <c r="Z241" s="15"/>
    </row>
    <row r="242" spans="1:26" ht="15.75" customHeight="1">
      <c r="A242" s="1"/>
      <c r="B242" s="1"/>
      <c r="C242" s="31"/>
      <c r="D242" s="2" t="e">
        <f t="shared" si="0"/>
        <v>#REF!</v>
      </c>
      <c r="E242" s="1"/>
      <c r="F242" s="3"/>
      <c r="G242" s="4"/>
      <c r="H242" s="4"/>
      <c r="I242" s="4"/>
      <c r="J242" s="4"/>
      <c r="K242" s="5"/>
      <c r="L242" s="5"/>
      <c r="M242" s="5"/>
      <c r="N242" s="15"/>
      <c r="O242" s="15"/>
      <c r="P242" s="15"/>
      <c r="Q242" s="15"/>
      <c r="R242" s="15"/>
      <c r="S242" s="15"/>
      <c r="T242" s="15"/>
      <c r="U242" s="15"/>
      <c r="V242" s="15"/>
      <c r="W242" s="15"/>
      <c r="X242" s="15"/>
      <c r="Y242" s="15"/>
      <c r="Z242" s="15"/>
    </row>
    <row r="243" spans="1:26" ht="15.75" customHeight="1">
      <c r="A243" s="1"/>
      <c r="B243" s="1"/>
      <c r="C243" s="31"/>
      <c r="D243" s="2" t="e">
        <f t="shared" si="0"/>
        <v>#REF!</v>
      </c>
      <c r="E243" s="1"/>
      <c r="F243" s="3"/>
      <c r="G243" s="4"/>
      <c r="H243" s="4"/>
      <c r="I243" s="4"/>
      <c r="J243" s="4"/>
      <c r="K243" s="5"/>
      <c r="L243" s="5"/>
      <c r="M243" s="5"/>
      <c r="N243" s="15"/>
      <c r="O243" s="15"/>
      <c r="P243" s="15"/>
      <c r="Q243" s="15"/>
      <c r="R243" s="15"/>
      <c r="S243" s="15"/>
      <c r="T243" s="15"/>
      <c r="U243" s="15"/>
      <c r="V243" s="15"/>
      <c r="W243" s="15"/>
      <c r="X243" s="15"/>
      <c r="Y243" s="15"/>
      <c r="Z243" s="15"/>
    </row>
    <row r="244" spans="1:26" ht="15.75" customHeight="1">
      <c r="A244" s="1"/>
      <c r="B244" s="1"/>
      <c r="C244" s="31"/>
      <c r="D244" s="2" t="e">
        <f t="shared" si="0"/>
        <v>#REF!</v>
      </c>
      <c r="E244" s="1"/>
      <c r="F244" s="3"/>
      <c r="G244" s="4"/>
      <c r="H244" s="4"/>
      <c r="I244" s="4"/>
      <c r="J244" s="4"/>
      <c r="K244" s="5"/>
      <c r="L244" s="5"/>
      <c r="M244" s="5"/>
      <c r="N244" s="15"/>
      <c r="O244" s="15"/>
      <c r="P244" s="15"/>
      <c r="Q244" s="15"/>
      <c r="R244" s="15"/>
      <c r="S244" s="15"/>
      <c r="T244" s="15"/>
      <c r="U244" s="15"/>
      <c r="V244" s="15"/>
      <c r="W244" s="15"/>
      <c r="X244" s="15"/>
      <c r="Y244" s="15"/>
      <c r="Z244" s="15"/>
    </row>
    <row r="245" spans="1:26" ht="15.75" customHeight="1">
      <c r="A245" s="1"/>
      <c r="B245" s="1"/>
      <c r="C245" s="31"/>
      <c r="D245" s="2" t="e">
        <f t="shared" si="0"/>
        <v>#REF!</v>
      </c>
      <c r="E245" s="1"/>
      <c r="F245" s="3"/>
      <c r="G245" s="4"/>
      <c r="H245" s="4"/>
      <c r="I245" s="4"/>
      <c r="J245" s="4"/>
      <c r="K245" s="5"/>
      <c r="L245" s="5"/>
      <c r="M245" s="5"/>
      <c r="N245" s="15"/>
      <c r="O245" s="15"/>
      <c r="P245" s="15"/>
      <c r="Q245" s="15"/>
      <c r="R245" s="15"/>
      <c r="S245" s="15"/>
      <c r="T245" s="15"/>
      <c r="U245" s="15"/>
      <c r="V245" s="15"/>
      <c r="W245" s="15"/>
      <c r="X245" s="15"/>
      <c r="Y245" s="15"/>
      <c r="Z245" s="15"/>
    </row>
    <row r="246" spans="1:26" ht="15.75" customHeight="1">
      <c r="A246" s="1"/>
      <c r="B246" s="1"/>
      <c r="C246" s="31"/>
      <c r="D246" s="2" t="e">
        <f t="shared" si="0"/>
        <v>#REF!</v>
      </c>
      <c r="E246" s="1"/>
      <c r="F246" s="3"/>
      <c r="G246" s="4"/>
      <c r="H246" s="4"/>
      <c r="I246" s="4"/>
      <c r="J246" s="4"/>
      <c r="K246" s="5"/>
      <c r="L246" s="5"/>
      <c r="M246" s="5"/>
      <c r="N246" s="15"/>
      <c r="O246" s="15"/>
      <c r="P246" s="15"/>
      <c r="Q246" s="15"/>
      <c r="R246" s="15"/>
      <c r="S246" s="15"/>
      <c r="T246" s="15"/>
      <c r="U246" s="15"/>
      <c r="V246" s="15"/>
      <c r="W246" s="15"/>
      <c r="X246" s="15"/>
      <c r="Y246" s="15"/>
      <c r="Z246" s="15"/>
    </row>
    <row r="247" spans="1:26" ht="15.75" customHeight="1">
      <c r="A247" s="1"/>
      <c r="B247" s="1"/>
      <c r="C247" s="31"/>
      <c r="D247" s="2" t="e">
        <f t="shared" si="0"/>
        <v>#REF!</v>
      </c>
      <c r="E247" s="1"/>
      <c r="F247" s="3"/>
      <c r="G247" s="4"/>
      <c r="H247" s="4"/>
      <c r="I247" s="4"/>
      <c r="J247" s="4"/>
      <c r="K247" s="5"/>
      <c r="L247" s="5"/>
      <c r="M247" s="5"/>
      <c r="N247" s="15"/>
      <c r="O247" s="15"/>
      <c r="P247" s="15"/>
      <c r="Q247" s="15"/>
      <c r="R247" s="15"/>
      <c r="S247" s="15"/>
      <c r="T247" s="15"/>
      <c r="U247" s="15"/>
      <c r="V247" s="15"/>
      <c r="W247" s="15"/>
      <c r="X247" s="15"/>
      <c r="Y247" s="15"/>
      <c r="Z247" s="15"/>
    </row>
    <row r="248" spans="1:26" ht="15.75" customHeight="1">
      <c r="A248" s="1"/>
      <c r="B248" s="1"/>
      <c r="C248" s="31"/>
      <c r="D248" s="2" t="e">
        <f t="shared" si="0"/>
        <v>#REF!</v>
      </c>
      <c r="E248" s="1"/>
      <c r="F248" s="3"/>
      <c r="G248" s="4"/>
      <c r="H248" s="4"/>
      <c r="I248" s="4"/>
      <c r="J248" s="4"/>
      <c r="K248" s="5"/>
      <c r="L248" s="5"/>
      <c r="M248" s="5"/>
      <c r="N248" s="15"/>
      <c r="O248" s="15"/>
      <c r="P248" s="15"/>
      <c r="Q248" s="15"/>
      <c r="R248" s="15"/>
      <c r="S248" s="15"/>
      <c r="T248" s="15"/>
      <c r="U248" s="15"/>
      <c r="V248" s="15"/>
      <c r="W248" s="15"/>
      <c r="X248" s="15"/>
      <c r="Y248" s="15"/>
      <c r="Z248" s="15"/>
    </row>
    <row r="249" spans="1:26" ht="15.75" customHeight="1">
      <c r="N249" s="15"/>
      <c r="O249" s="15"/>
      <c r="P249" s="15"/>
      <c r="Q249" s="15"/>
      <c r="R249" s="15"/>
      <c r="S249" s="15"/>
      <c r="T249" s="15"/>
      <c r="U249" s="15"/>
      <c r="V249" s="15"/>
      <c r="W249" s="15"/>
      <c r="X249" s="15"/>
      <c r="Y249" s="15"/>
      <c r="Z249" s="15"/>
    </row>
    <row r="250" spans="1:26" ht="15.75" customHeight="1">
      <c r="N250" s="15"/>
      <c r="O250" s="15"/>
      <c r="P250" s="15"/>
      <c r="Q250" s="15"/>
      <c r="R250" s="15"/>
      <c r="S250" s="15"/>
      <c r="T250" s="15"/>
      <c r="U250" s="15"/>
      <c r="V250" s="15"/>
      <c r="W250" s="15"/>
      <c r="X250" s="15"/>
      <c r="Y250" s="15"/>
      <c r="Z250" s="15"/>
    </row>
    <row r="251" spans="1:26" ht="15.75" customHeight="1">
      <c r="N251" s="15"/>
      <c r="O251" s="15"/>
      <c r="P251" s="15"/>
      <c r="Q251" s="15"/>
      <c r="R251" s="15"/>
      <c r="S251" s="15"/>
      <c r="T251" s="15"/>
      <c r="U251" s="15"/>
      <c r="V251" s="15"/>
      <c r="W251" s="15"/>
      <c r="X251" s="15"/>
      <c r="Y251" s="15"/>
      <c r="Z251" s="15"/>
    </row>
    <row r="252" spans="1:26" ht="15.75" customHeight="1">
      <c r="N252" s="15"/>
      <c r="O252" s="15"/>
      <c r="P252" s="15"/>
      <c r="Q252" s="15"/>
      <c r="R252" s="15"/>
      <c r="S252" s="15"/>
      <c r="T252" s="15"/>
      <c r="U252" s="15"/>
      <c r="V252" s="15"/>
      <c r="W252" s="15"/>
      <c r="X252" s="15"/>
      <c r="Y252" s="15"/>
      <c r="Z252" s="15"/>
    </row>
    <row r="253" spans="1:26" ht="15.75" customHeight="1">
      <c r="N253" s="15"/>
      <c r="O253" s="15"/>
      <c r="P253" s="15"/>
      <c r="Q253" s="15"/>
      <c r="R253" s="15"/>
      <c r="S253" s="15"/>
      <c r="T253" s="15"/>
      <c r="U253" s="15"/>
      <c r="V253" s="15"/>
      <c r="W253" s="15"/>
      <c r="X253" s="15"/>
      <c r="Y253" s="15"/>
      <c r="Z253" s="15"/>
    </row>
    <row r="254" spans="1:26" ht="15.75" customHeight="1">
      <c r="N254" s="15"/>
      <c r="O254" s="15"/>
      <c r="P254" s="15"/>
      <c r="Q254" s="15"/>
      <c r="R254" s="15"/>
      <c r="S254" s="15"/>
      <c r="T254" s="15"/>
      <c r="U254" s="15"/>
      <c r="V254" s="15"/>
      <c r="W254" s="15"/>
      <c r="X254" s="15"/>
      <c r="Y254" s="15"/>
      <c r="Z254" s="15"/>
    </row>
    <row r="255" spans="1:26" ht="15.75" customHeight="1">
      <c r="N255" s="15"/>
      <c r="O255" s="15"/>
      <c r="P255" s="15"/>
      <c r="Q255" s="15"/>
      <c r="R255" s="15"/>
      <c r="S255" s="15"/>
      <c r="T255" s="15"/>
      <c r="U255" s="15"/>
      <c r="V255" s="15"/>
      <c r="W255" s="15"/>
      <c r="X255" s="15"/>
      <c r="Y255" s="15"/>
      <c r="Z255" s="15"/>
    </row>
    <row r="256" spans="1:26" ht="15.75" customHeight="1">
      <c r="N256" s="15"/>
      <c r="O256" s="15"/>
      <c r="P256" s="15"/>
      <c r="Q256" s="15"/>
      <c r="R256" s="15"/>
      <c r="S256" s="15"/>
      <c r="T256" s="15"/>
      <c r="U256" s="15"/>
      <c r="V256" s="15"/>
      <c r="W256" s="15"/>
      <c r="X256" s="15"/>
      <c r="Y256" s="15"/>
      <c r="Z256" s="15"/>
    </row>
    <row r="257" spans="14:26" ht="15.75" customHeight="1">
      <c r="N257" s="15"/>
      <c r="O257" s="15"/>
      <c r="P257" s="15"/>
      <c r="Q257" s="15"/>
      <c r="R257" s="15"/>
      <c r="S257" s="15"/>
      <c r="T257" s="15"/>
      <c r="U257" s="15"/>
      <c r="V257" s="15"/>
      <c r="W257" s="15"/>
      <c r="X257" s="15"/>
      <c r="Y257" s="15"/>
      <c r="Z257" s="15"/>
    </row>
    <row r="258" spans="14:26" ht="15.75" customHeight="1">
      <c r="N258" s="15"/>
      <c r="O258" s="15"/>
      <c r="P258" s="15"/>
      <c r="Q258" s="15"/>
      <c r="R258" s="15"/>
      <c r="S258" s="15"/>
      <c r="T258" s="15"/>
      <c r="U258" s="15"/>
      <c r="V258" s="15"/>
      <c r="W258" s="15"/>
      <c r="X258" s="15"/>
      <c r="Y258" s="15"/>
      <c r="Z258" s="15"/>
    </row>
    <row r="259" spans="14:26" ht="15.75" customHeight="1">
      <c r="N259" s="15"/>
      <c r="O259" s="15"/>
      <c r="P259" s="15"/>
      <c r="Q259" s="15"/>
      <c r="R259" s="15"/>
      <c r="S259" s="15"/>
      <c r="T259" s="15"/>
      <c r="U259" s="15"/>
      <c r="V259" s="15"/>
      <c r="W259" s="15"/>
      <c r="X259" s="15"/>
      <c r="Y259" s="15"/>
      <c r="Z259" s="15"/>
    </row>
    <row r="260" spans="14:26" ht="15.75" customHeight="1">
      <c r="N260" s="15"/>
      <c r="O260" s="15"/>
      <c r="P260" s="15"/>
      <c r="Q260" s="15"/>
      <c r="R260" s="15"/>
      <c r="S260" s="15"/>
      <c r="T260" s="15"/>
      <c r="U260" s="15"/>
      <c r="V260" s="15"/>
      <c r="W260" s="15"/>
      <c r="X260" s="15"/>
      <c r="Y260" s="15"/>
      <c r="Z260" s="15"/>
    </row>
    <row r="261" spans="14:26" ht="15.75" customHeight="1">
      <c r="N261" s="15"/>
      <c r="O261" s="15"/>
      <c r="P261" s="15"/>
      <c r="Q261" s="15"/>
      <c r="R261" s="15"/>
      <c r="S261" s="15"/>
      <c r="T261" s="15"/>
      <c r="U261" s="15"/>
      <c r="V261" s="15"/>
      <c r="W261" s="15"/>
      <c r="X261" s="15"/>
      <c r="Y261" s="15"/>
      <c r="Z261" s="15"/>
    </row>
    <row r="262" spans="14:26" ht="15.75" customHeight="1">
      <c r="N262" s="15"/>
      <c r="O262" s="15"/>
      <c r="P262" s="15"/>
      <c r="Q262" s="15"/>
      <c r="R262" s="15"/>
      <c r="S262" s="15"/>
      <c r="T262" s="15"/>
      <c r="U262" s="15"/>
      <c r="V262" s="15"/>
      <c r="W262" s="15"/>
      <c r="X262" s="15"/>
      <c r="Y262" s="15"/>
      <c r="Z262" s="15"/>
    </row>
    <row r="263" spans="14:26" ht="15.75" customHeight="1">
      <c r="N263" s="15"/>
      <c r="O263" s="15"/>
      <c r="P263" s="15"/>
      <c r="Q263" s="15"/>
      <c r="R263" s="15"/>
      <c r="S263" s="15"/>
      <c r="T263" s="15"/>
      <c r="U263" s="15"/>
      <c r="V263" s="15"/>
      <c r="W263" s="15"/>
      <c r="X263" s="15"/>
      <c r="Y263" s="15"/>
      <c r="Z263" s="15"/>
    </row>
    <row r="264" spans="14:26" ht="15.75" customHeight="1">
      <c r="N264" s="15"/>
      <c r="O264" s="15"/>
      <c r="P264" s="15"/>
      <c r="Q264" s="15"/>
      <c r="R264" s="15"/>
      <c r="S264" s="15"/>
      <c r="T264" s="15"/>
      <c r="U264" s="15"/>
      <c r="V264" s="15"/>
      <c r="W264" s="15"/>
      <c r="X264" s="15"/>
      <c r="Y264" s="15"/>
      <c r="Z264" s="15"/>
    </row>
    <row r="265" spans="14:26" ht="15.75" customHeight="1">
      <c r="N265" s="15"/>
      <c r="O265" s="15"/>
      <c r="P265" s="15"/>
      <c r="Q265" s="15"/>
      <c r="R265" s="15"/>
      <c r="S265" s="15"/>
      <c r="T265" s="15"/>
      <c r="U265" s="15"/>
      <c r="V265" s="15"/>
      <c r="W265" s="15"/>
      <c r="X265" s="15"/>
      <c r="Y265" s="15"/>
      <c r="Z265" s="15"/>
    </row>
    <row r="266" spans="14:26" ht="15.75" customHeight="1">
      <c r="N266" s="15"/>
      <c r="O266" s="15"/>
      <c r="P266" s="15"/>
      <c r="Q266" s="15"/>
      <c r="R266" s="15"/>
      <c r="S266" s="15"/>
      <c r="T266" s="15"/>
      <c r="U266" s="15"/>
      <c r="V266" s="15"/>
      <c r="W266" s="15"/>
      <c r="X266" s="15"/>
      <c r="Y266" s="15"/>
      <c r="Z266" s="15"/>
    </row>
    <row r="267" spans="14:26" ht="15.75" customHeight="1">
      <c r="N267" s="15"/>
      <c r="O267" s="15"/>
      <c r="P267" s="15"/>
      <c r="Q267" s="15"/>
      <c r="R267" s="15"/>
      <c r="S267" s="15"/>
      <c r="T267" s="15"/>
      <c r="U267" s="15"/>
      <c r="V267" s="15"/>
      <c r="W267" s="15"/>
      <c r="X267" s="15"/>
      <c r="Y267" s="15"/>
      <c r="Z267" s="15"/>
    </row>
    <row r="268" spans="14:26" ht="15.75" customHeight="1">
      <c r="N268" s="15"/>
      <c r="O268" s="15"/>
      <c r="P268" s="15"/>
      <c r="Q268" s="15"/>
      <c r="R268" s="15"/>
      <c r="S268" s="15"/>
      <c r="T268" s="15"/>
      <c r="U268" s="15"/>
      <c r="V268" s="15"/>
      <c r="W268" s="15"/>
      <c r="X268" s="15"/>
      <c r="Y268" s="15"/>
      <c r="Z268" s="15"/>
    </row>
    <row r="269" spans="14:26" ht="15.75" customHeight="1">
      <c r="N269" s="15"/>
      <c r="O269" s="15"/>
      <c r="P269" s="15"/>
      <c r="Q269" s="15"/>
      <c r="R269" s="15"/>
      <c r="S269" s="15"/>
      <c r="T269" s="15"/>
      <c r="U269" s="15"/>
      <c r="V269" s="15"/>
      <c r="W269" s="15"/>
      <c r="X269" s="15"/>
      <c r="Y269" s="15"/>
      <c r="Z269" s="15"/>
    </row>
    <row r="270" spans="14:26" ht="15.75" customHeight="1">
      <c r="N270" s="15"/>
      <c r="O270" s="15"/>
      <c r="P270" s="15"/>
      <c r="Q270" s="15"/>
      <c r="R270" s="15"/>
      <c r="S270" s="15"/>
      <c r="T270" s="15"/>
      <c r="U270" s="15"/>
      <c r="V270" s="15"/>
      <c r="W270" s="15"/>
      <c r="X270" s="15"/>
      <c r="Y270" s="15"/>
      <c r="Z270" s="15"/>
    </row>
    <row r="271" spans="14:26" ht="15.75" customHeight="1">
      <c r="N271" s="15"/>
      <c r="O271" s="15"/>
      <c r="P271" s="15"/>
      <c r="Q271" s="15"/>
      <c r="R271" s="15"/>
      <c r="S271" s="15"/>
      <c r="T271" s="15"/>
      <c r="U271" s="15"/>
      <c r="V271" s="15"/>
      <c r="W271" s="15"/>
      <c r="X271" s="15"/>
      <c r="Y271" s="15"/>
      <c r="Z271" s="15"/>
    </row>
    <row r="272" spans="14:26" ht="15.75" customHeight="1">
      <c r="N272" s="15"/>
      <c r="O272" s="15"/>
      <c r="P272" s="15"/>
      <c r="Q272" s="15"/>
      <c r="R272" s="15"/>
      <c r="S272" s="15"/>
      <c r="T272" s="15"/>
      <c r="U272" s="15"/>
      <c r="V272" s="15"/>
      <c r="W272" s="15"/>
      <c r="X272" s="15"/>
      <c r="Y272" s="15"/>
      <c r="Z272" s="15"/>
    </row>
    <row r="273" spans="14:26" ht="15.75" customHeight="1">
      <c r="N273" s="15"/>
      <c r="O273" s="15"/>
      <c r="P273" s="15"/>
      <c r="Q273" s="15"/>
      <c r="R273" s="15"/>
      <c r="S273" s="15"/>
      <c r="T273" s="15"/>
      <c r="U273" s="15"/>
      <c r="V273" s="15"/>
      <c r="W273" s="15"/>
      <c r="X273" s="15"/>
      <c r="Y273" s="15"/>
      <c r="Z273" s="15"/>
    </row>
    <row r="274" spans="14:26" ht="15.75" customHeight="1">
      <c r="N274" s="15"/>
      <c r="O274" s="15"/>
      <c r="P274" s="15"/>
      <c r="Q274" s="15"/>
      <c r="R274" s="15"/>
      <c r="S274" s="15"/>
      <c r="T274" s="15"/>
      <c r="U274" s="15"/>
      <c r="V274" s="15"/>
      <c r="W274" s="15"/>
      <c r="X274" s="15"/>
      <c r="Y274" s="15"/>
      <c r="Z274" s="15"/>
    </row>
    <row r="275" spans="14:26" ht="15.75" customHeight="1">
      <c r="N275" s="15"/>
      <c r="O275" s="15"/>
      <c r="P275" s="15"/>
      <c r="Q275" s="15"/>
      <c r="R275" s="15"/>
      <c r="S275" s="15"/>
      <c r="T275" s="15"/>
      <c r="U275" s="15"/>
      <c r="V275" s="15"/>
      <c r="W275" s="15"/>
      <c r="X275" s="15"/>
      <c r="Y275" s="15"/>
      <c r="Z275" s="15"/>
    </row>
    <row r="276" spans="14:26" ht="15.75" customHeight="1">
      <c r="N276" s="15"/>
      <c r="O276" s="15"/>
      <c r="P276" s="15"/>
      <c r="Q276" s="15"/>
      <c r="R276" s="15"/>
      <c r="S276" s="15"/>
      <c r="T276" s="15"/>
      <c r="U276" s="15"/>
      <c r="V276" s="15"/>
      <c r="W276" s="15"/>
      <c r="X276" s="15"/>
      <c r="Y276" s="15"/>
      <c r="Z276" s="15"/>
    </row>
    <row r="277" spans="14:26" ht="15.75" customHeight="1">
      <c r="N277" s="15"/>
      <c r="O277" s="15"/>
      <c r="P277" s="15"/>
      <c r="Q277" s="15"/>
      <c r="R277" s="15"/>
      <c r="S277" s="15"/>
      <c r="T277" s="15"/>
      <c r="U277" s="15"/>
      <c r="V277" s="15"/>
      <c r="W277" s="15"/>
      <c r="X277" s="15"/>
      <c r="Y277" s="15"/>
      <c r="Z277" s="15"/>
    </row>
    <row r="278" spans="14:26" ht="15.75" customHeight="1">
      <c r="N278" s="15"/>
      <c r="O278" s="15"/>
      <c r="P278" s="15"/>
      <c r="Q278" s="15"/>
      <c r="R278" s="15"/>
      <c r="S278" s="15"/>
      <c r="T278" s="15"/>
      <c r="U278" s="15"/>
      <c r="V278" s="15"/>
      <c r="W278" s="15"/>
      <c r="X278" s="15"/>
      <c r="Y278" s="15"/>
      <c r="Z278" s="15"/>
    </row>
    <row r="279" spans="14:26" ht="15.75" customHeight="1">
      <c r="N279" s="15"/>
      <c r="O279" s="15"/>
      <c r="P279" s="15"/>
      <c r="Q279" s="15"/>
      <c r="R279" s="15"/>
      <c r="S279" s="15"/>
      <c r="T279" s="15"/>
      <c r="U279" s="15"/>
      <c r="V279" s="15"/>
      <c r="W279" s="15"/>
      <c r="X279" s="15"/>
      <c r="Y279" s="15"/>
      <c r="Z279" s="15"/>
    </row>
    <row r="280" spans="14:26" ht="15.75" customHeight="1">
      <c r="N280" s="15"/>
      <c r="O280" s="15"/>
      <c r="P280" s="15"/>
      <c r="Q280" s="15"/>
      <c r="R280" s="15"/>
      <c r="S280" s="15"/>
      <c r="T280" s="15"/>
      <c r="U280" s="15"/>
      <c r="V280" s="15"/>
      <c r="W280" s="15"/>
      <c r="X280" s="15"/>
      <c r="Y280" s="15"/>
      <c r="Z280" s="15"/>
    </row>
    <row r="281" spans="14:26" ht="15.75" customHeight="1">
      <c r="N281" s="15"/>
      <c r="O281" s="15"/>
      <c r="P281" s="15"/>
      <c r="Q281" s="15"/>
      <c r="R281" s="15"/>
      <c r="S281" s="15"/>
      <c r="T281" s="15"/>
      <c r="U281" s="15"/>
      <c r="V281" s="15"/>
      <c r="W281" s="15"/>
      <c r="X281" s="15"/>
      <c r="Y281" s="15"/>
      <c r="Z281" s="15"/>
    </row>
    <row r="282" spans="14:26" ht="15.75" customHeight="1">
      <c r="N282" s="15"/>
      <c r="O282" s="15"/>
      <c r="P282" s="15"/>
      <c r="Q282" s="15"/>
      <c r="R282" s="15"/>
      <c r="S282" s="15"/>
      <c r="T282" s="15"/>
      <c r="U282" s="15"/>
      <c r="V282" s="15"/>
      <c r="W282" s="15"/>
      <c r="X282" s="15"/>
      <c r="Y282" s="15"/>
      <c r="Z282" s="15"/>
    </row>
    <row r="283" spans="14:26" ht="15.75" customHeight="1">
      <c r="N283" s="15"/>
      <c r="O283" s="15"/>
      <c r="P283" s="15"/>
      <c r="Q283" s="15"/>
      <c r="R283" s="15"/>
      <c r="S283" s="15"/>
      <c r="T283" s="15"/>
      <c r="U283" s="15"/>
      <c r="V283" s="15"/>
      <c r="W283" s="15"/>
      <c r="X283" s="15"/>
      <c r="Y283" s="15"/>
      <c r="Z283" s="15"/>
    </row>
    <row r="284" spans="14:26" ht="15.75" customHeight="1">
      <c r="N284" s="15"/>
      <c r="O284" s="15"/>
      <c r="P284" s="15"/>
      <c r="Q284" s="15"/>
      <c r="R284" s="15"/>
      <c r="S284" s="15"/>
      <c r="T284" s="15"/>
      <c r="U284" s="15"/>
      <c r="V284" s="15"/>
      <c r="W284" s="15"/>
      <c r="X284" s="15"/>
      <c r="Y284" s="15"/>
      <c r="Z284" s="15"/>
    </row>
    <row r="285" spans="14:26" ht="15.75" customHeight="1">
      <c r="N285" s="15"/>
      <c r="O285" s="15"/>
      <c r="P285" s="15"/>
      <c r="Q285" s="15"/>
      <c r="R285" s="15"/>
      <c r="S285" s="15"/>
      <c r="T285" s="15"/>
      <c r="U285" s="15"/>
      <c r="V285" s="15"/>
      <c r="W285" s="15"/>
      <c r="X285" s="15"/>
      <c r="Y285" s="15"/>
      <c r="Z285" s="15"/>
    </row>
    <row r="286" spans="14:26" ht="15.75" customHeight="1">
      <c r="N286" s="15"/>
      <c r="O286" s="15"/>
      <c r="P286" s="15"/>
      <c r="Q286" s="15"/>
      <c r="R286" s="15"/>
      <c r="S286" s="15"/>
      <c r="T286" s="15"/>
      <c r="U286" s="15"/>
      <c r="V286" s="15"/>
      <c r="W286" s="15"/>
      <c r="X286" s="15"/>
      <c r="Y286" s="15"/>
      <c r="Z286" s="15"/>
    </row>
    <row r="287" spans="14:26" ht="15.75" customHeight="1">
      <c r="N287" s="15"/>
      <c r="O287" s="15"/>
      <c r="P287" s="15"/>
      <c r="Q287" s="15"/>
      <c r="R287" s="15"/>
      <c r="S287" s="15"/>
      <c r="T287" s="15"/>
      <c r="U287" s="15"/>
      <c r="V287" s="15"/>
      <c r="W287" s="15"/>
      <c r="X287" s="15"/>
      <c r="Y287" s="15"/>
      <c r="Z287" s="15"/>
    </row>
    <row r="288" spans="14:26" ht="15.75" customHeight="1">
      <c r="N288" s="15"/>
      <c r="O288" s="15"/>
      <c r="P288" s="15"/>
      <c r="Q288" s="15"/>
      <c r="R288" s="15"/>
      <c r="S288" s="15"/>
      <c r="T288" s="15"/>
      <c r="U288" s="15"/>
      <c r="V288" s="15"/>
      <c r="W288" s="15"/>
      <c r="X288" s="15"/>
      <c r="Y288" s="15"/>
      <c r="Z288" s="15"/>
    </row>
    <row r="289" spans="14:26" ht="15.75" customHeight="1">
      <c r="N289" s="15"/>
      <c r="O289" s="15"/>
      <c r="P289" s="15"/>
      <c r="Q289" s="15"/>
      <c r="R289" s="15"/>
      <c r="S289" s="15"/>
      <c r="T289" s="15"/>
      <c r="U289" s="15"/>
      <c r="V289" s="15"/>
      <c r="W289" s="15"/>
      <c r="X289" s="15"/>
      <c r="Y289" s="15"/>
      <c r="Z289" s="15"/>
    </row>
    <row r="290" spans="14:26" ht="15.75" customHeight="1">
      <c r="N290" s="15"/>
      <c r="O290" s="15"/>
      <c r="P290" s="15"/>
      <c r="Q290" s="15"/>
      <c r="R290" s="15"/>
      <c r="S290" s="15"/>
      <c r="T290" s="15"/>
      <c r="U290" s="15"/>
      <c r="V290" s="15"/>
      <c r="W290" s="15"/>
      <c r="X290" s="15"/>
      <c r="Y290" s="15"/>
      <c r="Z290" s="15"/>
    </row>
    <row r="291" spans="14:26" ht="15.75" customHeight="1">
      <c r="N291" s="15"/>
      <c r="O291" s="15"/>
      <c r="P291" s="15"/>
      <c r="Q291" s="15"/>
      <c r="R291" s="15"/>
      <c r="S291" s="15"/>
      <c r="T291" s="15"/>
      <c r="U291" s="15"/>
      <c r="V291" s="15"/>
      <c r="W291" s="15"/>
      <c r="X291" s="15"/>
      <c r="Y291" s="15"/>
      <c r="Z291" s="15"/>
    </row>
    <row r="292" spans="14:26" ht="15.75" customHeight="1">
      <c r="N292" s="15"/>
      <c r="O292" s="15"/>
      <c r="P292" s="15"/>
      <c r="Q292" s="15"/>
      <c r="R292" s="15"/>
      <c r="S292" s="15"/>
      <c r="T292" s="15"/>
      <c r="U292" s="15"/>
      <c r="V292" s="15"/>
      <c r="W292" s="15"/>
      <c r="X292" s="15"/>
      <c r="Y292" s="15"/>
      <c r="Z292" s="15"/>
    </row>
    <row r="293" spans="14:26" ht="15.75" customHeight="1">
      <c r="N293" s="15"/>
      <c r="O293" s="15"/>
      <c r="P293" s="15"/>
      <c r="Q293" s="15"/>
      <c r="R293" s="15"/>
      <c r="S293" s="15"/>
      <c r="T293" s="15"/>
      <c r="U293" s="15"/>
      <c r="V293" s="15"/>
      <c r="W293" s="15"/>
      <c r="X293" s="15"/>
      <c r="Y293" s="15"/>
      <c r="Z293" s="15"/>
    </row>
    <row r="294" spans="14:26" ht="15.75" customHeight="1">
      <c r="N294" s="15"/>
      <c r="O294" s="15"/>
      <c r="P294" s="15"/>
      <c r="Q294" s="15"/>
      <c r="R294" s="15"/>
      <c r="S294" s="15"/>
      <c r="T294" s="15"/>
      <c r="U294" s="15"/>
      <c r="V294" s="15"/>
      <c r="W294" s="15"/>
      <c r="X294" s="15"/>
      <c r="Y294" s="15"/>
      <c r="Z294" s="15"/>
    </row>
    <row r="295" spans="14:26" ht="15.75" customHeight="1">
      <c r="N295" s="15"/>
      <c r="O295" s="15"/>
      <c r="P295" s="15"/>
      <c r="Q295" s="15"/>
      <c r="R295" s="15"/>
      <c r="S295" s="15"/>
      <c r="T295" s="15"/>
      <c r="U295" s="15"/>
      <c r="V295" s="15"/>
      <c r="W295" s="15"/>
      <c r="X295" s="15"/>
      <c r="Y295" s="15"/>
      <c r="Z295" s="15"/>
    </row>
    <row r="296" spans="14:26" ht="15.75" customHeight="1">
      <c r="N296" s="15"/>
      <c r="O296" s="15"/>
      <c r="P296" s="15"/>
      <c r="Q296" s="15"/>
      <c r="R296" s="15"/>
      <c r="S296" s="15"/>
      <c r="T296" s="15"/>
      <c r="U296" s="15"/>
      <c r="V296" s="15"/>
      <c r="W296" s="15"/>
      <c r="X296" s="15"/>
      <c r="Y296" s="15"/>
      <c r="Z296" s="15"/>
    </row>
    <row r="297" spans="14:26" ht="15.75" customHeight="1">
      <c r="N297" s="15"/>
      <c r="O297" s="15"/>
      <c r="P297" s="15"/>
      <c r="Q297" s="15"/>
      <c r="R297" s="15"/>
      <c r="S297" s="15"/>
      <c r="T297" s="15"/>
      <c r="U297" s="15"/>
      <c r="V297" s="15"/>
      <c r="W297" s="15"/>
      <c r="X297" s="15"/>
      <c r="Y297" s="15"/>
      <c r="Z297" s="15"/>
    </row>
    <row r="298" spans="14:26" ht="15.75" customHeight="1">
      <c r="N298" s="15"/>
      <c r="O298" s="15"/>
      <c r="P298" s="15"/>
      <c r="Q298" s="15"/>
      <c r="R298" s="15"/>
      <c r="S298" s="15"/>
      <c r="T298" s="15"/>
      <c r="U298" s="15"/>
      <c r="V298" s="15"/>
      <c r="W298" s="15"/>
      <c r="X298" s="15"/>
      <c r="Y298" s="15"/>
      <c r="Z298" s="15"/>
    </row>
    <row r="299" spans="14:26" ht="15.75" customHeight="1">
      <c r="N299" s="15"/>
      <c r="O299" s="15"/>
      <c r="P299" s="15"/>
      <c r="Q299" s="15"/>
      <c r="R299" s="15"/>
      <c r="S299" s="15"/>
      <c r="T299" s="15"/>
      <c r="U299" s="15"/>
      <c r="V299" s="15"/>
      <c r="W299" s="15"/>
      <c r="X299" s="15"/>
      <c r="Y299" s="15"/>
      <c r="Z299" s="15"/>
    </row>
    <row r="300" spans="14:26" ht="15.75" customHeight="1">
      <c r="N300" s="15"/>
      <c r="O300" s="15"/>
      <c r="P300" s="15"/>
      <c r="Q300" s="15"/>
      <c r="R300" s="15"/>
      <c r="S300" s="15"/>
      <c r="T300" s="15"/>
      <c r="U300" s="15"/>
      <c r="V300" s="15"/>
      <c r="W300" s="15"/>
      <c r="X300" s="15"/>
      <c r="Y300" s="15"/>
      <c r="Z300" s="15"/>
    </row>
    <row r="301" spans="14:26" ht="15.75" customHeight="1">
      <c r="N301" s="15"/>
      <c r="O301" s="15"/>
      <c r="P301" s="15"/>
      <c r="Q301" s="15"/>
      <c r="R301" s="15"/>
      <c r="S301" s="15"/>
      <c r="T301" s="15"/>
      <c r="U301" s="15"/>
      <c r="V301" s="15"/>
      <c r="W301" s="15"/>
      <c r="X301" s="15"/>
      <c r="Y301" s="15"/>
      <c r="Z301" s="15"/>
    </row>
    <row r="302" spans="14:26" ht="15.75" customHeight="1">
      <c r="N302" s="15"/>
      <c r="O302" s="15"/>
      <c r="P302" s="15"/>
      <c r="Q302" s="15"/>
      <c r="R302" s="15"/>
      <c r="S302" s="15"/>
      <c r="T302" s="15"/>
      <c r="U302" s="15"/>
      <c r="V302" s="15"/>
      <c r="W302" s="15"/>
      <c r="X302" s="15"/>
      <c r="Y302" s="15"/>
      <c r="Z302" s="15"/>
    </row>
    <row r="303" spans="14:26" ht="15.75" customHeight="1">
      <c r="N303" s="15"/>
      <c r="O303" s="15"/>
      <c r="P303" s="15"/>
      <c r="Q303" s="15"/>
      <c r="R303" s="15"/>
      <c r="S303" s="15"/>
      <c r="T303" s="15"/>
      <c r="U303" s="15"/>
      <c r="V303" s="15"/>
      <c r="W303" s="15"/>
      <c r="X303" s="15"/>
      <c r="Y303" s="15"/>
      <c r="Z303" s="15"/>
    </row>
    <row r="304" spans="14:26" ht="15.75" customHeight="1">
      <c r="N304" s="15"/>
      <c r="O304" s="15"/>
      <c r="P304" s="15"/>
      <c r="Q304" s="15"/>
      <c r="R304" s="15"/>
      <c r="S304" s="15"/>
      <c r="T304" s="15"/>
      <c r="U304" s="15"/>
      <c r="V304" s="15"/>
      <c r="W304" s="15"/>
      <c r="X304" s="15"/>
      <c r="Y304" s="15"/>
      <c r="Z304" s="15"/>
    </row>
    <row r="305" spans="14:26" ht="15.75" customHeight="1">
      <c r="N305" s="15"/>
      <c r="O305" s="15"/>
      <c r="P305" s="15"/>
      <c r="Q305" s="15"/>
      <c r="R305" s="15"/>
      <c r="S305" s="15"/>
      <c r="T305" s="15"/>
      <c r="U305" s="15"/>
      <c r="V305" s="15"/>
      <c r="W305" s="15"/>
      <c r="X305" s="15"/>
      <c r="Y305" s="15"/>
      <c r="Z305" s="15"/>
    </row>
    <row r="306" spans="14:26" ht="15.75" customHeight="1">
      <c r="N306" s="15"/>
      <c r="O306" s="15"/>
      <c r="P306" s="15"/>
      <c r="Q306" s="15"/>
      <c r="R306" s="15"/>
      <c r="S306" s="15"/>
      <c r="T306" s="15"/>
      <c r="U306" s="15"/>
      <c r="V306" s="15"/>
      <c r="W306" s="15"/>
      <c r="X306" s="15"/>
      <c r="Y306" s="15"/>
      <c r="Z306" s="15"/>
    </row>
    <row r="307" spans="14:26" ht="15.75" customHeight="1">
      <c r="N307" s="15"/>
      <c r="O307" s="15"/>
      <c r="P307" s="15"/>
      <c r="Q307" s="15"/>
      <c r="R307" s="15"/>
      <c r="S307" s="15"/>
      <c r="T307" s="15"/>
      <c r="U307" s="15"/>
      <c r="V307" s="15"/>
      <c r="W307" s="15"/>
      <c r="X307" s="15"/>
      <c r="Y307" s="15"/>
      <c r="Z307" s="15"/>
    </row>
    <row r="308" spans="14:26" ht="15.75" customHeight="1">
      <c r="N308" s="15"/>
      <c r="O308" s="15"/>
      <c r="P308" s="15"/>
      <c r="Q308" s="15"/>
      <c r="R308" s="15"/>
      <c r="S308" s="15"/>
      <c r="T308" s="15"/>
      <c r="U308" s="15"/>
      <c r="V308" s="15"/>
      <c r="W308" s="15"/>
      <c r="X308" s="15"/>
      <c r="Y308" s="15"/>
      <c r="Z308" s="15"/>
    </row>
    <row r="309" spans="14:26" ht="15.75" customHeight="1">
      <c r="N309" s="15"/>
      <c r="O309" s="15"/>
      <c r="P309" s="15"/>
      <c r="Q309" s="15"/>
      <c r="R309" s="15"/>
      <c r="S309" s="15"/>
      <c r="T309" s="15"/>
      <c r="U309" s="15"/>
      <c r="V309" s="15"/>
      <c r="W309" s="15"/>
      <c r="X309" s="15"/>
      <c r="Y309" s="15"/>
      <c r="Z309" s="15"/>
    </row>
    <row r="310" spans="14:26" ht="15.75" customHeight="1">
      <c r="N310" s="15"/>
      <c r="O310" s="15"/>
      <c r="P310" s="15"/>
      <c r="Q310" s="15"/>
      <c r="R310" s="15"/>
      <c r="S310" s="15"/>
      <c r="T310" s="15"/>
      <c r="U310" s="15"/>
      <c r="V310" s="15"/>
      <c r="W310" s="15"/>
      <c r="X310" s="15"/>
      <c r="Y310" s="15"/>
      <c r="Z310" s="15"/>
    </row>
    <row r="311" spans="14:26" ht="15.75" customHeight="1">
      <c r="N311" s="15"/>
      <c r="O311" s="15"/>
      <c r="P311" s="15"/>
      <c r="Q311" s="15"/>
      <c r="R311" s="15"/>
      <c r="S311" s="15"/>
      <c r="T311" s="15"/>
      <c r="U311" s="15"/>
      <c r="V311" s="15"/>
      <c r="W311" s="15"/>
      <c r="X311" s="15"/>
      <c r="Y311" s="15"/>
      <c r="Z311" s="15"/>
    </row>
    <row r="312" spans="14:26" ht="15.75" customHeight="1">
      <c r="N312" s="15"/>
      <c r="O312" s="15"/>
      <c r="P312" s="15"/>
      <c r="Q312" s="15"/>
      <c r="R312" s="15"/>
      <c r="S312" s="15"/>
      <c r="T312" s="15"/>
      <c r="U312" s="15"/>
      <c r="V312" s="15"/>
      <c r="W312" s="15"/>
      <c r="X312" s="15"/>
      <c r="Y312" s="15"/>
      <c r="Z312" s="15"/>
    </row>
    <row r="313" spans="14:26" ht="15.75" customHeight="1">
      <c r="N313" s="15"/>
      <c r="O313" s="15"/>
      <c r="P313" s="15"/>
      <c r="Q313" s="15"/>
      <c r="R313" s="15"/>
      <c r="S313" s="15"/>
      <c r="T313" s="15"/>
      <c r="U313" s="15"/>
      <c r="V313" s="15"/>
      <c r="W313" s="15"/>
      <c r="X313" s="15"/>
      <c r="Y313" s="15"/>
      <c r="Z313" s="15"/>
    </row>
    <row r="314" spans="14:26" ht="15.75" customHeight="1">
      <c r="N314" s="15"/>
      <c r="O314" s="15"/>
      <c r="P314" s="15"/>
      <c r="Q314" s="15"/>
      <c r="R314" s="15"/>
      <c r="S314" s="15"/>
      <c r="T314" s="15"/>
      <c r="U314" s="15"/>
      <c r="V314" s="15"/>
      <c r="W314" s="15"/>
      <c r="X314" s="15"/>
      <c r="Y314" s="15"/>
      <c r="Z314" s="15"/>
    </row>
    <row r="315" spans="14:26" ht="15.75" customHeight="1">
      <c r="N315" s="15"/>
      <c r="O315" s="15"/>
      <c r="P315" s="15"/>
      <c r="Q315" s="15"/>
      <c r="R315" s="15"/>
      <c r="S315" s="15"/>
      <c r="T315" s="15"/>
      <c r="U315" s="15"/>
      <c r="V315" s="15"/>
      <c r="W315" s="15"/>
      <c r="X315" s="15"/>
      <c r="Y315" s="15"/>
      <c r="Z315" s="15"/>
    </row>
    <row r="316" spans="14:26" ht="15.75" customHeight="1">
      <c r="N316" s="15"/>
      <c r="O316" s="15"/>
      <c r="P316" s="15"/>
      <c r="Q316" s="15"/>
      <c r="R316" s="15"/>
      <c r="S316" s="15"/>
      <c r="T316" s="15"/>
      <c r="U316" s="15"/>
      <c r="V316" s="15"/>
      <c r="W316" s="15"/>
      <c r="X316" s="15"/>
      <c r="Y316" s="15"/>
      <c r="Z316" s="15"/>
    </row>
    <row r="317" spans="14:26" ht="15.75" customHeight="1">
      <c r="N317" s="15"/>
      <c r="O317" s="15"/>
      <c r="P317" s="15"/>
      <c r="Q317" s="15"/>
      <c r="R317" s="15"/>
      <c r="S317" s="15"/>
      <c r="T317" s="15"/>
      <c r="U317" s="15"/>
      <c r="V317" s="15"/>
      <c r="W317" s="15"/>
      <c r="X317" s="15"/>
      <c r="Y317" s="15"/>
      <c r="Z317" s="15"/>
    </row>
    <row r="318" spans="14:26" ht="15.75" customHeight="1">
      <c r="N318" s="15"/>
      <c r="O318" s="15"/>
      <c r="P318" s="15"/>
      <c r="Q318" s="15"/>
      <c r="R318" s="15"/>
      <c r="S318" s="15"/>
      <c r="T318" s="15"/>
      <c r="U318" s="15"/>
      <c r="V318" s="15"/>
      <c r="W318" s="15"/>
      <c r="X318" s="15"/>
      <c r="Y318" s="15"/>
      <c r="Z318" s="15"/>
    </row>
    <row r="319" spans="14:26" ht="15.75" customHeight="1">
      <c r="N319" s="15"/>
      <c r="O319" s="15"/>
      <c r="P319" s="15"/>
      <c r="Q319" s="15"/>
      <c r="R319" s="15"/>
      <c r="S319" s="15"/>
      <c r="T319" s="15"/>
      <c r="U319" s="15"/>
      <c r="V319" s="15"/>
      <c r="W319" s="15"/>
      <c r="X319" s="15"/>
      <c r="Y319" s="15"/>
      <c r="Z319" s="15"/>
    </row>
    <row r="320" spans="14:26" ht="15.75" customHeight="1">
      <c r="N320" s="15"/>
      <c r="O320" s="15"/>
      <c r="P320" s="15"/>
      <c r="Q320" s="15"/>
      <c r="R320" s="15"/>
      <c r="S320" s="15"/>
      <c r="T320" s="15"/>
      <c r="U320" s="15"/>
      <c r="V320" s="15"/>
      <c r="W320" s="15"/>
      <c r="X320" s="15"/>
      <c r="Y320" s="15"/>
      <c r="Z320" s="15"/>
    </row>
    <row r="321" spans="14:26" ht="15.75" customHeight="1">
      <c r="N321" s="15"/>
      <c r="O321" s="15"/>
      <c r="P321" s="15"/>
      <c r="Q321" s="15"/>
      <c r="R321" s="15"/>
      <c r="S321" s="15"/>
      <c r="T321" s="15"/>
      <c r="U321" s="15"/>
      <c r="V321" s="15"/>
      <c r="W321" s="15"/>
      <c r="X321" s="15"/>
      <c r="Y321" s="15"/>
      <c r="Z321" s="15"/>
    </row>
    <row r="322" spans="14:26" ht="15.75" customHeight="1">
      <c r="N322" s="15"/>
      <c r="O322" s="15"/>
      <c r="P322" s="15"/>
      <c r="Q322" s="15"/>
      <c r="R322" s="15"/>
      <c r="S322" s="15"/>
      <c r="T322" s="15"/>
      <c r="U322" s="15"/>
      <c r="V322" s="15"/>
      <c r="W322" s="15"/>
      <c r="X322" s="15"/>
      <c r="Y322" s="15"/>
      <c r="Z322" s="15"/>
    </row>
    <row r="323" spans="14:26" ht="15.75" customHeight="1">
      <c r="N323" s="15"/>
      <c r="O323" s="15"/>
      <c r="P323" s="15"/>
      <c r="Q323" s="15"/>
      <c r="R323" s="15"/>
      <c r="S323" s="15"/>
      <c r="T323" s="15"/>
      <c r="U323" s="15"/>
      <c r="V323" s="15"/>
      <c r="W323" s="15"/>
      <c r="X323" s="15"/>
      <c r="Y323" s="15"/>
      <c r="Z323" s="15"/>
    </row>
    <row r="324" spans="14:26" ht="15.75" customHeight="1">
      <c r="N324" s="15"/>
      <c r="O324" s="15"/>
      <c r="P324" s="15"/>
      <c r="Q324" s="15"/>
      <c r="R324" s="15"/>
      <c r="S324" s="15"/>
      <c r="T324" s="15"/>
      <c r="U324" s="15"/>
      <c r="V324" s="15"/>
      <c r="W324" s="15"/>
      <c r="X324" s="15"/>
      <c r="Y324" s="15"/>
      <c r="Z324" s="15"/>
    </row>
    <row r="325" spans="14:26" ht="15.75" customHeight="1">
      <c r="N325" s="15"/>
      <c r="O325" s="15"/>
      <c r="P325" s="15"/>
      <c r="Q325" s="15"/>
      <c r="R325" s="15"/>
      <c r="S325" s="15"/>
      <c r="T325" s="15"/>
      <c r="U325" s="15"/>
      <c r="V325" s="15"/>
      <c r="W325" s="15"/>
      <c r="X325" s="15"/>
      <c r="Y325" s="15"/>
      <c r="Z325" s="15"/>
    </row>
    <row r="326" spans="14:26" ht="15.75" customHeight="1">
      <c r="N326" s="15"/>
      <c r="O326" s="15"/>
      <c r="P326" s="15"/>
      <c r="Q326" s="15"/>
      <c r="R326" s="15"/>
      <c r="S326" s="15"/>
      <c r="T326" s="15"/>
      <c r="U326" s="15"/>
      <c r="V326" s="15"/>
      <c r="W326" s="15"/>
      <c r="X326" s="15"/>
      <c r="Y326" s="15"/>
      <c r="Z326" s="15"/>
    </row>
    <row r="327" spans="14:26" ht="15.75" customHeight="1">
      <c r="N327" s="15"/>
      <c r="O327" s="15"/>
      <c r="P327" s="15"/>
      <c r="Q327" s="15"/>
      <c r="R327" s="15"/>
      <c r="S327" s="15"/>
      <c r="T327" s="15"/>
      <c r="U327" s="15"/>
      <c r="V327" s="15"/>
      <c r="W327" s="15"/>
      <c r="X327" s="15"/>
      <c r="Y327" s="15"/>
      <c r="Z327" s="15"/>
    </row>
    <row r="328" spans="14:26" ht="15.75" customHeight="1">
      <c r="N328" s="15"/>
      <c r="O328" s="15"/>
      <c r="P328" s="15"/>
      <c r="Q328" s="15"/>
      <c r="R328" s="15"/>
      <c r="S328" s="15"/>
      <c r="T328" s="15"/>
      <c r="U328" s="15"/>
      <c r="V328" s="15"/>
      <c r="W328" s="15"/>
      <c r="X328" s="15"/>
      <c r="Y328" s="15"/>
      <c r="Z328" s="15"/>
    </row>
    <row r="329" spans="14:26" ht="15.75" customHeight="1">
      <c r="N329" s="15"/>
      <c r="O329" s="15"/>
      <c r="P329" s="15"/>
      <c r="Q329" s="15"/>
      <c r="R329" s="15"/>
      <c r="S329" s="15"/>
      <c r="T329" s="15"/>
      <c r="U329" s="15"/>
      <c r="V329" s="15"/>
      <c r="W329" s="15"/>
      <c r="X329" s="15"/>
      <c r="Y329" s="15"/>
      <c r="Z329" s="15"/>
    </row>
    <row r="330" spans="14:26" ht="15.75" customHeight="1">
      <c r="N330" s="15"/>
      <c r="O330" s="15"/>
      <c r="P330" s="15"/>
      <c r="Q330" s="15"/>
      <c r="R330" s="15"/>
      <c r="S330" s="15"/>
      <c r="T330" s="15"/>
      <c r="U330" s="15"/>
      <c r="V330" s="15"/>
      <c r="W330" s="15"/>
      <c r="X330" s="15"/>
      <c r="Y330" s="15"/>
      <c r="Z330" s="15"/>
    </row>
    <row r="331" spans="14:26" ht="15.75" customHeight="1">
      <c r="N331" s="15"/>
      <c r="O331" s="15"/>
      <c r="P331" s="15"/>
      <c r="Q331" s="15"/>
      <c r="R331" s="15"/>
      <c r="S331" s="15"/>
      <c r="T331" s="15"/>
      <c r="U331" s="15"/>
      <c r="V331" s="15"/>
      <c r="W331" s="15"/>
      <c r="X331" s="15"/>
      <c r="Y331" s="15"/>
      <c r="Z331" s="15"/>
    </row>
    <row r="332" spans="14:26" ht="15.75" customHeight="1">
      <c r="N332" s="15"/>
      <c r="O332" s="15"/>
      <c r="P332" s="15"/>
      <c r="Q332" s="15"/>
      <c r="R332" s="15"/>
      <c r="S332" s="15"/>
      <c r="T332" s="15"/>
      <c r="U332" s="15"/>
      <c r="V332" s="15"/>
      <c r="W332" s="15"/>
      <c r="X332" s="15"/>
      <c r="Y332" s="15"/>
      <c r="Z332" s="15"/>
    </row>
    <row r="333" spans="14:26" ht="15.75" customHeight="1">
      <c r="N333" s="15"/>
      <c r="O333" s="15"/>
      <c r="P333" s="15"/>
      <c r="Q333" s="15"/>
      <c r="R333" s="15"/>
      <c r="S333" s="15"/>
      <c r="T333" s="15"/>
      <c r="U333" s="15"/>
      <c r="V333" s="15"/>
      <c r="W333" s="15"/>
      <c r="X333" s="15"/>
      <c r="Y333" s="15"/>
      <c r="Z333" s="15"/>
    </row>
    <row r="334" spans="14:26" ht="15.75" customHeight="1">
      <c r="N334" s="15"/>
      <c r="O334" s="15"/>
      <c r="P334" s="15"/>
      <c r="Q334" s="15"/>
      <c r="R334" s="15"/>
      <c r="S334" s="15"/>
      <c r="T334" s="15"/>
      <c r="U334" s="15"/>
      <c r="V334" s="15"/>
      <c r="W334" s="15"/>
      <c r="X334" s="15"/>
      <c r="Y334" s="15"/>
      <c r="Z334" s="15"/>
    </row>
    <row r="335" spans="14:26" ht="15.75" customHeight="1">
      <c r="N335" s="15"/>
      <c r="O335" s="15"/>
      <c r="P335" s="15"/>
      <c r="Q335" s="15"/>
      <c r="R335" s="15"/>
      <c r="S335" s="15"/>
      <c r="T335" s="15"/>
      <c r="U335" s="15"/>
      <c r="V335" s="15"/>
      <c r="W335" s="15"/>
      <c r="X335" s="15"/>
      <c r="Y335" s="15"/>
      <c r="Z335" s="15"/>
    </row>
    <row r="336" spans="14:26" ht="15.75" customHeight="1">
      <c r="N336" s="15"/>
      <c r="O336" s="15"/>
      <c r="P336" s="15"/>
      <c r="Q336" s="15"/>
      <c r="R336" s="15"/>
      <c r="S336" s="15"/>
      <c r="T336" s="15"/>
      <c r="U336" s="15"/>
      <c r="V336" s="15"/>
      <c r="W336" s="15"/>
      <c r="X336" s="15"/>
      <c r="Y336" s="15"/>
      <c r="Z336" s="15"/>
    </row>
    <row r="337" spans="14:26" ht="15.75" customHeight="1">
      <c r="N337" s="15"/>
      <c r="O337" s="15"/>
      <c r="P337" s="15"/>
      <c r="Q337" s="15"/>
      <c r="R337" s="15"/>
      <c r="S337" s="15"/>
      <c r="T337" s="15"/>
      <c r="U337" s="15"/>
      <c r="V337" s="15"/>
      <c r="W337" s="15"/>
      <c r="X337" s="15"/>
      <c r="Y337" s="15"/>
      <c r="Z337" s="15"/>
    </row>
    <row r="338" spans="14:26" ht="15.75" customHeight="1">
      <c r="N338" s="15"/>
      <c r="O338" s="15"/>
      <c r="P338" s="15"/>
      <c r="Q338" s="15"/>
      <c r="R338" s="15"/>
      <c r="S338" s="15"/>
      <c r="T338" s="15"/>
      <c r="U338" s="15"/>
      <c r="V338" s="15"/>
      <c r="W338" s="15"/>
      <c r="X338" s="15"/>
      <c r="Y338" s="15"/>
      <c r="Z338" s="15"/>
    </row>
    <row r="339" spans="14:26" ht="15.75" customHeight="1">
      <c r="N339" s="15"/>
      <c r="O339" s="15"/>
      <c r="P339" s="15"/>
      <c r="Q339" s="15"/>
      <c r="R339" s="15"/>
      <c r="S339" s="15"/>
      <c r="T339" s="15"/>
      <c r="U339" s="15"/>
      <c r="V339" s="15"/>
      <c r="W339" s="15"/>
      <c r="X339" s="15"/>
      <c r="Y339" s="15"/>
      <c r="Z339" s="15"/>
    </row>
    <row r="340" spans="14:26" ht="15.75" customHeight="1">
      <c r="N340" s="15"/>
      <c r="O340" s="15"/>
      <c r="P340" s="15"/>
      <c r="Q340" s="15"/>
      <c r="R340" s="15"/>
      <c r="S340" s="15"/>
      <c r="T340" s="15"/>
      <c r="U340" s="15"/>
      <c r="V340" s="15"/>
      <c r="W340" s="15"/>
      <c r="X340" s="15"/>
      <c r="Y340" s="15"/>
      <c r="Z340" s="15"/>
    </row>
    <row r="341" spans="14:26" ht="15.75" customHeight="1">
      <c r="N341" s="15"/>
      <c r="O341" s="15"/>
      <c r="P341" s="15"/>
      <c r="Q341" s="15"/>
      <c r="R341" s="15"/>
      <c r="S341" s="15"/>
      <c r="T341" s="15"/>
      <c r="U341" s="15"/>
      <c r="V341" s="15"/>
      <c r="W341" s="15"/>
      <c r="X341" s="15"/>
      <c r="Y341" s="15"/>
      <c r="Z341" s="15"/>
    </row>
    <row r="342" spans="14:26" ht="15.75" customHeight="1">
      <c r="N342" s="15"/>
      <c r="O342" s="15"/>
      <c r="P342" s="15"/>
      <c r="Q342" s="15"/>
      <c r="R342" s="15"/>
      <c r="S342" s="15"/>
      <c r="T342" s="15"/>
      <c r="U342" s="15"/>
      <c r="V342" s="15"/>
      <c r="W342" s="15"/>
      <c r="X342" s="15"/>
      <c r="Y342" s="15"/>
      <c r="Z342" s="15"/>
    </row>
    <row r="343" spans="14:26" ht="15.75" customHeight="1">
      <c r="N343" s="15"/>
      <c r="O343" s="15"/>
      <c r="P343" s="15"/>
      <c r="Q343" s="15"/>
      <c r="R343" s="15"/>
      <c r="S343" s="15"/>
      <c r="T343" s="15"/>
      <c r="U343" s="15"/>
      <c r="V343" s="15"/>
      <c r="W343" s="15"/>
      <c r="X343" s="15"/>
      <c r="Y343" s="15"/>
      <c r="Z343" s="15"/>
    </row>
    <row r="344" spans="14:26" ht="15.75" customHeight="1">
      <c r="N344" s="15"/>
      <c r="O344" s="15"/>
      <c r="P344" s="15"/>
      <c r="Q344" s="15"/>
      <c r="R344" s="15"/>
      <c r="S344" s="15"/>
      <c r="T344" s="15"/>
      <c r="U344" s="15"/>
      <c r="V344" s="15"/>
      <c r="W344" s="15"/>
      <c r="X344" s="15"/>
      <c r="Y344" s="15"/>
      <c r="Z344" s="15"/>
    </row>
    <row r="345" spans="14:26" ht="15.75" customHeight="1">
      <c r="N345" s="15"/>
      <c r="O345" s="15"/>
      <c r="P345" s="15"/>
      <c r="Q345" s="15"/>
      <c r="R345" s="15"/>
      <c r="S345" s="15"/>
      <c r="T345" s="15"/>
      <c r="U345" s="15"/>
      <c r="V345" s="15"/>
      <c r="W345" s="15"/>
      <c r="X345" s="15"/>
      <c r="Y345" s="15"/>
      <c r="Z345" s="15"/>
    </row>
    <row r="346" spans="14:26" ht="15.75" customHeight="1">
      <c r="N346" s="15"/>
      <c r="O346" s="15"/>
      <c r="P346" s="15"/>
      <c r="Q346" s="15"/>
      <c r="R346" s="15"/>
      <c r="S346" s="15"/>
      <c r="T346" s="15"/>
      <c r="U346" s="15"/>
      <c r="V346" s="15"/>
      <c r="W346" s="15"/>
      <c r="X346" s="15"/>
      <c r="Y346" s="15"/>
      <c r="Z346" s="15"/>
    </row>
    <row r="347" spans="14:26" ht="15.75" customHeight="1">
      <c r="N347" s="15"/>
      <c r="O347" s="15"/>
      <c r="P347" s="15"/>
      <c r="Q347" s="15"/>
      <c r="R347" s="15"/>
      <c r="S347" s="15"/>
      <c r="T347" s="15"/>
      <c r="U347" s="15"/>
      <c r="V347" s="15"/>
      <c r="W347" s="15"/>
      <c r="X347" s="15"/>
      <c r="Y347" s="15"/>
      <c r="Z347" s="15"/>
    </row>
    <row r="348" spans="14:26" ht="15.75" customHeight="1">
      <c r="N348" s="15"/>
      <c r="O348" s="15"/>
      <c r="P348" s="15"/>
      <c r="Q348" s="15"/>
      <c r="R348" s="15"/>
      <c r="S348" s="15"/>
      <c r="T348" s="15"/>
      <c r="U348" s="15"/>
      <c r="V348" s="15"/>
      <c r="W348" s="15"/>
      <c r="X348" s="15"/>
      <c r="Y348" s="15"/>
      <c r="Z348" s="15"/>
    </row>
    <row r="349" spans="14:26" ht="15.75" customHeight="1">
      <c r="N349" s="15"/>
      <c r="O349" s="15"/>
      <c r="P349" s="15"/>
      <c r="Q349" s="15"/>
      <c r="R349" s="15"/>
      <c r="S349" s="15"/>
      <c r="T349" s="15"/>
      <c r="U349" s="15"/>
      <c r="V349" s="15"/>
      <c r="W349" s="15"/>
      <c r="X349" s="15"/>
      <c r="Y349" s="15"/>
      <c r="Z349" s="15"/>
    </row>
    <row r="350" spans="14:26" ht="15.75" customHeight="1">
      <c r="N350" s="15"/>
      <c r="O350" s="15"/>
      <c r="P350" s="15"/>
      <c r="Q350" s="15"/>
      <c r="R350" s="15"/>
      <c r="S350" s="15"/>
      <c r="T350" s="15"/>
      <c r="U350" s="15"/>
      <c r="V350" s="15"/>
      <c r="W350" s="15"/>
      <c r="X350" s="15"/>
      <c r="Y350" s="15"/>
      <c r="Z350" s="15"/>
    </row>
    <row r="351" spans="14:26" ht="15.75" customHeight="1">
      <c r="N351" s="15"/>
      <c r="O351" s="15"/>
      <c r="P351" s="15"/>
      <c r="Q351" s="15"/>
      <c r="R351" s="15"/>
      <c r="S351" s="15"/>
      <c r="T351" s="15"/>
      <c r="U351" s="15"/>
      <c r="V351" s="15"/>
      <c r="W351" s="15"/>
      <c r="X351" s="15"/>
      <c r="Y351" s="15"/>
      <c r="Z351" s="15"/>
    </row>
    <row r="352" spans="14:26" ht="15.75" customHeight="1">
      <c r="N352" s="15"/>
      <c r="O352" s="15"/>
      <c r="P352" s="15"/>
      <c r="Q352" s="15"/>
      <c r="R352" s="15"/>
      <c r="S352" s="15"/>
      <c r="T352" s="15"/>
      <c r="U352" s="15"/>
      <c r="V352" s="15"/>
      <c r="W352" s="15"/>
      <c r="X352" s="15"/>
      <c r="Y352" s="15"/>
      <c r="Z352" s="15"/>
    </row>
    <row r="353" spans="14:26" ht="15.75" customHeight="1">
      <c r="N353" s="15"/>
      <c r="O353" s="15"/>
      <c r="P353" s="15"/>
      <c r="Q353" s="15"/>
      <c r="R353" s="15"/>
      <c r="S353" s="15"/>
      <c r="T353" s="15"/>
      <c r="U353" s="15"/>
      <c r="V353" s="15"/>
      <c r="W353" s="15"/>
      <c r="X353" s="15"/>
      <c r="Y353" s="15"/>
      <c r="Z353" s="15"/>
    </row>
    <row r="354" spans="14:26" ht="15.75" customHeight="1">
      <c r="N354" s="15"/>
      <c r="O354" s="15"/>
      <c r="P354" s="15"/>
      <c r="Q354" s="15"/>
      <c r="R354" s="15"/>
      <c r="S354" s="15"/>
      <c r="T354" s="15"/>
      <c r="U354" s="15"/>
      <c r="V354" s="15"/>
      <c r="W354" s="15"/>
      <c r="X354" s="15"/>
      <c r="Y354" s="15"/>
      <c r="Z354" s="15"/>
    </row>
    <row r="355" spans="14:26" ht="15.75" customHeight="1">
      <c r="N355" s="15"/>
      <c r="O355" s="15"/>
      <c r="P355" s="15"/>
      <c r="Q355" s="15"/>
      <c r="R355" s="15"/>
      <c r="S355" s="15"/>
      <c r="T355" s="15"/>
      <c r="U355" s="15"/>
      <c r="V355" s="15"/>
      <c r="W355" s="15"/>
      <c r="X355" s="15"/>
      <c r="Y355" s="15"/>
      <c r="Z355" s="15"/>
    </row>
    <row r="356" spans="14:26" ht="15.75" customHeight="1">
      <c r="N356" s="15"/>
      <c r="O356" s="15"/>
      <c r="P356" s="15"/>
      <c r="Q356" s="15"/>
      <c r="R356" s="15"/>
      <c r="S356" s="15"/>
      <c r="T356" s="15"/>
      <c r="U356" s="15"/>
      <c r="V356" s="15"/>
      <c r="W356" s="15"/>
      <c r="X356" s="15"/>
      <c r="Y356" s="15"/>
      <c r="Z356" s="15"/>
    </row>
    <row r="357" spans="14:26" ht="15.75" customHeight="1">
      <c r="N357" s="15"/>
      <c r="O357" s="15"/>
      <c r="P357" s="15"/>
      <c r="Q357" s="15"/>
      <c r="R357" s="15"/>
      <c r="S357" s="15"/>
      <c r="T357" s="15"/>
      <c r="U357" s="15"/>
      <c r="V357" s="15"/>
      <c r="W357" s="15"/>
      <c r="X357" s="15"/>
      <c r="Y357" s="15"/>
      <c r="Z357" s="15"/>
    </row>
    <row r="358" spans="14:26" ht="15.75" customHeight="1">
      <c r="N358" s="15"/>
      <c r="O358" s="15"/>
      <c r="P358" s="15"/>
      <c r="Q358" s="15"/>
      <c r="R358" s="15"/>
      <c r="S358" s="15"/>
      <c r="T358" s="15"/>
      <c r="U358" s="15"/>
      <c r="V358" s="15"/>
      <c r="W358" s="15"/>
      <c r="X358" s="15"/>
      <c r="Y358" s="15"/>
      <c r="Z358" s="15"/>
    </row>
    <row r="359" spans="14:26" ht="15.75" customHeight="1">
      <c r="N359" s="15"/>
      <c r="O359" s="15"/>
      <c r="P359" s="15"/>
      <c r="Q359" s="15"/>
      <c r="R359" s="15"/>
      <c r="S359" s="15"/>
      <c r="T359" s="15"/>
      <c r="U359" s="15"/>
      <c r="V359" s="15"/>
      <c r="W359" s="15"/>
      <c r="X359" s="15"/>
      <c r="Y359" s="15"/>
      <c r="Z359" s="15"/>
    </row>
    <row r="360" spans="14:26" ht="15.75" customHeight="1">
      <c r="N360" s="15"/>
      <c r="O360" s="15"/>
      <c r="P360" s="15"/>
      <c r="Q360" s="15"/>
      <c r="R360" s="15"/>
      <c r="S360" s="15"/>
      <c r="T360" s="15"/>
      <c r="U360" s="15"/>
      <c r="V360" s="15"/>
      <c r="W360" s="15"/>
      <c r="X360" s="15"/>
      <c r="Y360" s="15"/>
      <c r="Z360" s="15"/>
    </row>
    <row r="361" spans="14:26" ht="15.75" customHeight="1">
      <c r="N361" s="15"/>
      <c r="O361" s="15"/>
      <c r="P361" s="15"/>
      <c r="Q361" s="15"/>
      <c r="R361" s="15"/>
      <c r="S361" s="15"/>
      <c r="T361" s="15"/>
      <c r="U361" s="15"/>
      <c r="V361" s="15"/>
      <c r="W361" s="15"/>
      <c r="X361" s="15"/>
      <c r="Y361" s="15"/>
      <c r="Z361" s="15"/>
    </row>
    <row r="362" spans="14:26" ht="15.75" customHeight="1">
      <c r="N362" s="15"/>
      <c r="O362" s="15"/>
      <c r="P362" s="15"/>
      <c r="Q362" s="15"/>
      <c r="R362" s="15"/>
      <c r="S362" s="15"/>
      <c r="T362" s="15"/>
      <c r="U362" s="15"/>
      <c r="V362" s="15"/>
      <c r="W362" s="15"/>
      <c r="X362" s="15"/>
      <c r="Y362" s="15"/>
      <c r="Z362" s="15"/>
    </row>
    <row r="363" spans="14:26" ht="15.75" customHeight="1">
      <c r="N363" s="15"/>
      <c r="O363" s="15"/>
      <c r="P363" s="15"/>
      <c r="Q363" s="15"/>
      <c r="R363" s="15"/>
      <c r="S363" s="15"/>
      <c r="T363" s="15"/>
      <c r="U363" s="15"/>
      <c r="V363" s="15"/>
      <c r="W363" s="15"/>
      <c r="X363" s="15"/>
      <c r="Y363" s="15"/>
      <c r="Z363" s="15"/>
    </row>
    <row r="364" spans="14:26" ht="15.75" customHeight="1">
      <c r="N364" s="15"/>
      <c r="O364" s="15"/>
      <c r="P364" s="15"/>
      <c r="Q364" s="15"/>
      <c r="R364" s="15"/>
      <c r="S364" s="15"/>
      <c r="T364" s="15"/>
      <c r="U364" s="15"/>
      <c r="V364" s="15"/>
      <c r="W364" s="15"/>
      <c r="X364" s="15"/>
      <c r="Y364" s="15"/>
      <c r="Z364" s="15"/>
    </row>
    <row r="365" spans="14:26" ht="15.75" customHeight="1">
      <c r="N365" s="15"/>
      <c r="O365" s="15"/>
      <c r="P365" s="15"/>
      <c r="Q365" s="15"/>
      <c r="R365" s="15"/>
      <c r="S365" s="15"/>
      <c r="T365" s="15"/>
      <c r="U365" s="15"/>
      <c r="V365" s="15"/>
      <c r="W365" s="15"/>
      <c r="X365" s="15"/>
      <c r="Y365" s="15"/>
      <c r="Z365" s="15"/>
    </row>
    <row r="366" spans="14:26" ht="15.75" customHeight="1">
      <c r="N366" s="15"/>
      <c r="O366" s="15"/>
      <c r="P366" s="15"/>
      <c r="Q366" s="15"/>
      <c r="R366" s="15"/>
      <c r="S366" s="15"/>
      <c r="T366" s="15"/>
      <c r="U366" s="15"/>
      <c r="V366" s="15"/>
      <c r="W366" s="15"/>
      <c r="X366" s="15"/>
      <c r="Y366" s="15"/>
      <c r="Z366" s="15"/>
    </row>
    <row r="367" spans="14:26" ht="15.75" customHeight="1">
      <c r="N367" s="15"/>
      <c r="O367" s="15"/>
      <c r="P367" s="15"/>
      <c r="Q367" s="15"/>
      <c r="R367" s="15"/>
      <c r="S367" s="15"/>
      <c r="T367" s="15"/>
      <c r="U367" s="15"/>
      <c r="V367" s="15"/>
      <c r="W367" s="15"/>
      <c r="X367" s="15"/>
      <c r="Y367" s="15"/>
      <c r="Z367" s="15"/>
    </row>
    <row r="368" spans="14:26" ht="15.75" customHeight="1">
      <c r="N368" s="15"/>
      <c r="O368" s="15"/>
      <c r="P368" s="15"/>
      <c r="Q368" s="15"/>
      <c r="R368" s="15"/>
      <c r="S368" s="15"/>
      <c r="T368" s="15"/>
      <c r="U368" s="15"/>
      <c r="V368" s="15"/>
      <c r="W368" s="15"/>
      <c r="X368" s="15"/>
      <c r="Y368" s="15"/>
      <c r="Z368" s="15"/>
    </row>
    <row r="369" spans="14:26" ht="15.75" customHeight="1">
      <c r="N369" s="15"/>
      <c r="O369" s="15"/>
      <c r="P369" s="15"/>
      <c r="Q369" s="15"/>
      <c r="R369" s="15"/>
      <c r="S369" s="15"/>
      <c r="T369" s="15"/>
      <c r="U369" s="15"/>
      <c r="V369" s="15"/>
      <c r="W369" s="15"/>
      <c r="X369" s="15"/>
      <c r="Y369" s="15"/>
      <c r="Z369" s="15"/>
    </row>
    <row r="370" spans="14:26" ht="15.75" customHeight="1">
      <c r="N370" s="15"/>
      <c r="O370" s="15"/>
      <c r="P370" s="15"/>
      <c r="Q370" s="15"/>
      <c r="R370" s="15"/>
      <c r="S370" s="15"/>
      <c r="T370" s="15"/>
      <c r="U370" s="15"/>
      <c r="V370" s="15"/>
      <c r="W370" s="15"/>
      <c r="X370" s="15"/>
      <c r="Y370" s="15"/>
      <c r="Z370" s="15"/>
    </row>
    <row r="371" spans="14:26" ht="15.75" customHeight="1">
      <c r="N371" s="15"/>
      <c r="O371" s="15"/>
      <c r="P371" s="15"/>
      <c r="Q371" s="15"/>
      <c r="R371" s="15"/>
      <c r="S371" s="15"/>
      <c r="T371" s="15"/>
      <c r="U371" s="15"/>
      <c r="V371" s="15"/>
      <c r="W371" s="15"/>
      <c r="X371" s="15"/>
      <c r="Y371" s="15"/>
      <c r="Z371" s="15"/>
    </row>
    <row r="372" spans="14:26" ht="15.75" customHeight="1">
      <c r="N372" s="15"/>
      <c r="O372" s="15"/>
      <c r="P372" s="15"/>
      <c r="Q372" s="15"/>
      <c r="R372" s="15"/>
      <c r="S372" s="15"/>
      <c r="T372" s="15"/>
      <c r="U372" s="15"/>
      <c r="V372" s="15"/>
      <c r="W372" s="15"/>
      <c r="X372" s="15"/>
      <c r="Y372" s="15"/>
      <c r="Z372" s="15"/>
    </row>
    <row r="373" spans="14:26" ht="15.75" customHeight="1">
      <c r="N373" s="15"/>
      <c r="O373" s="15"/>
      <c r="P373" s="15"/>
      <c r="Q373" s="15"/>
      <c r="R373" s="15"/>
      <c r="S373" s="15"/>
      <c r="T373" s="15"/>
      <c r="U373" s="15"/>
      <c r="V373" s="15"/>
      <c r="W373" s="15"/>
      <c r="X373" s="15"/>
      <c r="Y373" s="15"/>
      <c r="Z373" s="15"/>
    </row>
    <row r="374" spans="14:26" ht="15.75" customHeight="1">
      <c r="N374" s="15"/>
      <c r="O374" s="15"/>
      <c r="P374" s="15"/>
      <c r="Q374" s="15"/>
      <c r="R374" s="15"/>
      <c r="S374" s="15"/>
      <c r="T374" s="15"/>
      <c r="U374" s="15"/>
      <c r="V374" s="15"/>
      <c r="W374" s="15"/>
      <c r="X374" s="15"/>
      <c r="Y374" s="15"/>
      <c r="Z374" s="15"/>
    </row>
    <row r="375" spans="14:26" ht="15.75" customHeight="1">
      <c r="N375" s="15"/>
      <c r="O375" s="15"/>
      <c r="P375" s="15"/>
      <c r="Q375" s="15"/>
      <c r="R375" s="15"/>
      <c r="S375" s="15"/>
      <c r="T375" s="15"/>
      <c r="U375" s="15"/>
      <c r="V375" s="15"/>
      <c r="W375" s="15"/>
      <c r="X375" s="15"/>
      <c r="Y375" s="15"/>
      <c r="Z375" s="15"/>
    </row>
    <row r="376" spans="14:26" ht="15.75" customHeight="1">
      <c r="N376" s="15"/>
      <c r="O376" s="15"/>
      <c r="P376" s="15"/>
      <c r="Q376" s="15"/>
      <c r="R376" s="15"/>
      <c r="S376" s="15"/>
      <c r="T376" s="15"/>
      <c r="U376" s="15"/>
      <c r="V376" s="15"/>
      <c r="W376" s="15"/>
      <c r="X376" s="15"/>
      <c r="Y376" s="15"/>
      <c r="Z376" s="15"/>
    </row>
    <row r="377" spans="14:26" ht="15.75" customHeight="1">
      <c r="N377" s="15"/>
      <c r="O377" s="15"/>
      <c r="P377" s="15"/>
      <c r="Q377" s="15"/>
      <c r="R377" s="15"/>
      <c r="S377" s="15"/>
      <c r="T377" s="15"/>
      <c r="U377" s="15"/>
      <c r="V377" s="15"/>
      <c r="W377" s="15"/>
      <c r="X377" s="15"/>
      <c r="Y377" s="15"/>
      <c r="Z377" s="15"/>
    </row>
    <row r="378" spans="14:26" ht="15.75" customHeight="1">
      <c r="N378" s="15"/>
      <c r="O378" s="15"/>
      <c r="P378" s="15"/>
      <c r="Q378" s="15"/>
      <c r="R378" s="15"/>
      <c r="S378" s="15"/>
      <c r="T378" s="15"/>
      <c r="U378" s="15"/>
      <c r="V378" s="15"/>
      <c r="W378" s="15"/>
      <c r="X378" s="15"/>
      <c r="Y378" s="15"/>
      <c r="Z378" s="15"/>
    </row>
    <row r="379" spans="14:26" ht="15.75" customHeight="1">
      <c r="N379" s="15"/>
      <c r="O379" s="15"/>
      <c r="P379" s="15"/>
      <c r="Q379" s="15"/>
      <c r="R379" s="15"/>
      <c r="S379" s="15"/>
      <c r="T379" s="15"/>
      <c r="U379" s="15"/>
      <c r="V379" s="15"/>
      <c r="W379" s="15"/>
      <c r="X379" s="15"/>
      <c r="Y379" s="15"/>
      <c r="Z379" s="15"/>
    </row>
    <row r="380" spans="14:26" ht="15.75" customHeight="1">
      <c r="N380" s="15"/>
      <c r="O380" s="15"/>
      <c r="P380" s="15"/>
      <c r="Q380" s="15"/>
      <c r="R380" s="15"/>
      <c r="S380" s="15"/>
      <c r="T380" s="15"/>
      <c r="U380" s="15"/>
      <c r="V380" s="15"/>
      <c r="W380" s="15"/>
      <c r="X380" s="15"/>
      <c r="Y380" s="15"/>
      <c r="Z380" s="15"/>
    </row>
    <row r="381" spans="14:26" ht="15.75" customHeight="1">
      <c r="N381" s="15"/>
      <c r="O381" s="15"/>
      <c r="P381" s="15"/>
      <c r="Q381" s="15"/>
      <c r="R381" s="15"/>
      <c r="S381" s="15"/>
      <c r="T381" s="15"/>
      <c r="U381" s="15"/>
      <c r="V381" s="15"/>
      <c r="W381" s="15"/>
      <c r="X381" s="15"/>
      <c r="Y381" s="15"/>
      <c r="Z381" s="15"/>
    </row>
    <row r="382" spans="14:26" ht="15.75" customHeight="1">
      <c r="N382" s="15"/>
      <c r="O382" s="15"/>
      <c r="P382" s="15"/>
      <c r="Q382" s="15"/>
      <c r="R382" s="15"/>
      <c r="S382" s="15"/>
      <c r="T382" s="15"/>
      <c r="U382" s="15"/>
      <c r="V382" s="15"/>
      <c r="W382" s="15"/>
      <c r="X382" s="15"/>
      <c r="Y382" s="15"/>
      <c r="Z382" s="15"/>
    </row>
    <row r="383" spans="14:26" ht="15.75" customHeight="1">
      <c r="N383" s="15"/>
      <c r="O383" s="15"/>
      <c r="P383" s="15"/>
      <c r="Q383" s="15"/>
      <c r="R383" s="15"/>
      <c r="S383" s="15"/>
      <c r="T383" s="15"/>
      <c r="U383" s="15"/>
      <c r="V383" s="15"/>
      <c r="W383" s="15"/>
      <c r="X383" s="15"/>
      <c r="Y383" s="15"/>
      <c r="Z383" s="15"/>
    </row>
    <row r="384" spans="14:26" ht="15.75" customHeight="1">
      <c r="N384" s="15"/>
      <c r="O384" s="15"/>
      <c r="P384" s="15"/>
      <c r="Q384" s="15"/>
      <c r="R384" s="15"/>
      <c r="S384" s="15"/>
      <c r="T384" s="15"/>
      <c r="U384" s="15"/>
      <c r="V384" s="15"/>
      <c r="W384" s="15"/>
      <c r="X384" s="15"/>
      <c r="Y384" s="15"/>
      <c r="Z384" s="15"/>
    </row>
    <row r="385" spans="14:26" ht="15.75" customHeight="1">
      <c r="N385" s="15"/>
      <c r="O385" s="15"/>
      <c r="P385" s="15"/>
      <c r="Q385" s="15"/>
      <c r="R385" s="15"/>
      <c r="S385" s="15"/>
      <c r="T385" s="15"/>
      <c r="U385" s="15"/>
      <c r="V385" s="15"/>
      <c r="W385" s="15"/>
      <c r="X385" s="15"/>
      <c r="Y385" s="15"/>
      <c r="Z385" s="15"/>
    </row>
    <row r="386" spans="14:26" ht="15.75" customHeight="1">
      <c r="N386" s="15"/>
      <c r="O386" s="15"/>
      <c r="P386" s="15"/>
      <c r="Q386" s="15"/>
      <c r="R386" s="15"/>
      <c r="S386" s="15"/>
      <c r="T386" s="15"/>
      <c r="U386" s="15"/>
      <c r="V386" s="15"/>
      <c r="W386" s="15"/>
      <c r="X386" s="15"/>
      <c r="Y386" s="15"/>
      <c r="Z386" s="15"/>
    </row>
    <row r="387" spans="14:26" ht="15.75" customHeight="1">
      <c r="N387" s="15"/>
      <c r="O387" s="15"/>
      <c r="P387" s="15"/>
      <c r="Q387" s="15"/>
      <c r="R387" s="15"/>
      <c r="S387" s="15"/>
      <c r="T387" s="15"/>
      <c r="U387" s="15"/>
      <c r="V387" s="15"/>
      <c r="W387" s="15"/>
      <c r="X387" s="15"/>
      <c r="Y387" s="15"/>
      <c r="Z387" s="15"/>
    </row>
    <row r="388" spans="14:26" ht="15.75" customHeight="1">
      <c r="N388" s="15"/>
      <c r="O388" s="15"/>
      <c r="P388" s="15"/>
      <c r="Q388" s="15"/>
      <c r="R388" s="15"/>
      <c r="S388" s="15"/>
      <c r="T388" s="15"/>
      <c r="U388" s="15"/>
      <c r="V388" s="15"/>
      <c r="W388" s="15"/>
      <c r="X388" s="15"/>
      <c r="Y388" s="15"/>
      <c r="Z388" s="15"/>
    </row>
    <row r="389" spans="14:26" ht="15.75" customHeight="1">
      <c r="N389" s="15"/>
      <c r="O389" s="15"/>
      <c r="P389" s="15"/>
      <c r="Q389" s="15"/>
      <c r="R389" s="15"/>
      <c r="S389" s="15"/>
      <c r="T389" s="15"/>
      <c r="U389" s="15"/>
      <c r="V389" s="15"/>
      <c r="W389" s="15"/>
      <c r="X389" s="15"/>
      <c r="Y389" s="15"/>
      <c r="Z389" s="15"/>
    </row>
    <row r="390" spans="14:26" ht="15.75" customHeight="1">
      <c r="N390" s="15"/>
      <c r="O390" s="15"/>
      <c r="P390" s="15"/>
      <c r="Q390" s="15"/>
      <c r="R390" s="15"/>
      <c r="S390" s="15"/>
      <c r="T390" s="15"/>
      <c r="U390" s="15"/>
      <c r="V390" s="15"/>
      <c r="W390" s="15"/>
      <c r="X390" s="15"/>
      <c r="Y390" s="15"/>
      <c r="Z390" s="15"/>
    </row>
    <row r="391" spans="14:26" ht="15.75" customHeight="1">
      <c r="N391" s="15"/>
      <c r="O391" s="15"/>
      <c r="P391" s="15"/>
      <c r="Q391" s="15"/>
      <c r="R391" s="15"/>
      <c r="S391" s="15"/>
      <c r="T391" s="15"/>
      <c r="U391" s="15"/>
      <c r="V391" s="15"/>
      <c r="W391" s="15"/>
      <c r="X391" s="15"/>
      <c r="Y391" s="15"/>
      <c r="Z391" s="15"/>
    </row>
    <row r="392" spans="14:26" ht="15.75" customHeight="1">
      <c r="N392" s="15"/>
      <c r="O392" s="15"/>
      <c r="P392" s="15"/>
      <c r="Q392" s="15"/>
      <c r="R392" s="15"/>
      <c r="S392" s="15"/>
      <c r="T392" s="15"/>
      <c r="U392" s="15"/>
      <c r="V392" s="15"/>
      <c r="W392" s="15"/>
      <c r="X392" s="15"/>
      <c r="Y392" s="15"/>
      <c r="Z392" s="15"/>
    </row>
    <row r="393" spans="14:26" ht="15.75" customHeight="1">
      <c r="N393" s="15"/>
      <c r="O393" s="15"/>
      <c r="P393" s="15"/>
      <c r="Q393" s="15"/>
      <c r="R393" s="15"/>
      <c r="S393" s="15"/>
      <c r="T393" s="15"/>
      <c r="U393" s="15"/>
      <c r="V393" s="15"/>
      <c r="W393" s="15"/>
      <c r="X393" s="15"/>
      <c r="Y393" s="15"/>
      <c r="Z393" s="15"/>
    </row>
    <row r="394" spans="14:26" ht="15.75" customHeight="1">
      <c r="N394" s="15"/>
      <c r="O394" s="15"/>
      <c r="P394" s="15"/>
      <c r="Q394" s="15"/>
      <c r="R394" s="15"/>
      <c r="S394" s="15"/>
      <c r="T394" s="15"/>
      <c r="U394" s="15"/>
      <c r="V394" s="15"/>
      <c r="W394" s="15"/>
      <c r="X394" s="15"/>
      <c r="Y394" s="15"/>
      <c r="Z394" s="15"/>
    </row>
    <row r="395" spans="14:26" ht="15.75" customHeight="1">
      <c r="N395" s="15"/>
      <c r="O395" s="15"/>
      <c r="P395" s="15"/>
      <c r="Q395" s="15"/>
      <c r="R395" s="15"/>
      <c r="S395" s="15"/>
      <c r="T395" s="15"/>
      <c r="U395" s="15"/>
      <c r="V395" s="15"/>
      <c r="W395" s="15"/>
      <c r="X395" s="15"/>
      <c r="Y395" s="15"/>
      <c r="Z395" s="15"/>
    </row>
    <row r="396" spans="14:26" ht="15.75" customHeight="1">
      <c r="N396" s="15"/>
      <c r="O396" s="15"/>
      <c r="P396" s="15"/>
      <c r="Q396" s="15"/>
      <c r="R396" s="15"/>
      <c r="S396" s="15"/>
      <c r="T396" s="15"/>
      <c r="U396" s="15"/>
      <c r="V396" s="15"/>
      <c r="W396" s="15"/>
      <c r="X396" s="15"/>
      <c r="Y396" s="15"/>
      <c r="Z396" s="15"/>
    </row>
    <row r="397" spans="14:26" ht="15.75" customHeight="1">
      <c r="N397" s="15"/>
      <c r="O397" s="15"/>
      <c r="P397" s="15"/>
      <c r="Q397" s="15"/>
      <c r="R397" s="15"/>
      <c r="S397" s="15"/>
      <c r="T397" s="15"/>
      <c r="U397" s="15"/>
      <c r="V397" s="15"/>
      <c r="W397" s="15"/>
      <c r="X397" s="15"/>
      <c r="Y397" s="15"/>
      <c r="Z397" s="15"/>
    </row>
    <row r="398" spans="14:26" ht="15.75" customHeight="1">
      <c r="N398" s="15"/>
      <c r="O398" s="15"/>
      <c r="P398" s="15"/>
      <c r="Q398" s="15"/>
      <c r="R398" s="15"/>
      <c r="S398" s="15"/>
      <c r="T398" s="15"/>
      <c r="U398" s="15"/>
      <c r="V398" s="15"/>
      <c r="W398" s="15"/>
      <c r="X398" s="15"/>
      <c r="Y398" s="15"/>
      <c r="Z398" s="15"/>
    </row>
    <row r="399" spans="14:26" ht="15.75" customHeight="1">
      <c r="N399" s="15"/>
      <c r="O399" s="15"/>
      <c r="P399" s="15"/>
      <c r="Q399" s="15"/>
      <c r="R399" s="15"/>
      <c r="S399" s="15"/>
      <c r="T399" s="15"/>
      <c r="U399" s="15"/>
      <c r="V399" s="15"/>
      <c r="W399" s="15"/>
      <c r="X399" s="15"/>
      <c r="Y399" s="15"/>
      <c r="Z399" s="15"/>
    </row>
    <row r="400" spans="14:26" ht="15.75" customHeight="1">
      <c r="N400" s="15"/>
      <c r="O400" s="15"/>
      <c r="P400" s="15"/>
      <c r="Q400" s="15"/>
      <c r="R400" s="15"/>
      <c r="S400" s="15"/>
      <c r="T400" s="15"/>
      <c r="U400" s="15"/>
      <c r="V400" s="15"/>
      <c r="W400" s="15"/>
      <c r="X400" s="15"/>
      <c r="Y400" s="15"/>
      <c r="Z400" s="15"/>
    </row>
    <row r="401" spans="14:26" ht="15.75" customHeight="1">
      <c r="N401" s="15"/>
      <c r="O401" s="15"/>
      <c r="P401" s="15"/>
      <c r="Q401" s="15"/>
      <c r="R401" s="15"/>
      <c r="S401" s="15"/>
      <c r="T401" s="15"/>
      <c r="U401" s="15"/>
      <c r="V401" s="15"/>
      <c r="W401" s="15"/>
      <c r="X401" s="15"/>
      <c r="Y401" s="15"/>
      <c r="Z401" s="15"/>
    </row>
    <row r="402" spans="14:26" ht="15.75" customHeight="1">
      <c r="N402" s="15"/>
      <c r="O402" s="15"/>
      <c r="P402" s="15"/>
      <c r="Q402" s="15"/>
      <c r="R402" s="15"/>
      <c r="S402" s="15"/>
      <c r="T402" s="15"/>
      <c r="U402" s="15"/>
      <c r="V402" s="15"/>
      <c r="W402" s="15"/>
      <c r="X402" s="15"/>
      <c r="Y402" s="15"/>
      <c r="Z402" s="15"/>
    </row>
    <row r="403" spans="14:26" ht="15.75" customHeight="1">
      <c r="N403" s="15"/>
      <c r="O403" s="15"/>
      <c r="P403" s="15"/>
      <c r="Q403" s="15"/>
      <c r="R403" s="15"/>
      <c r="S403" s="15"/>
      <c r="T403" s="15"/>
      <c r="U403" s="15"/>
      <c r="V403" s="15"/>
      <c r="W403" s="15"/>
      <c r="X403" s="15"/>
      <c r="Y403" s="15"/>
      <c r="Z403" s="15"/>
    </row>
    <row r="404" spans="14:26" ht="15.75" customHeight="1">
      <c r="N404" s="15"/>
      <c r="O404" s="15"/>
      <c r="P404" s="15"/>
      <c r="Q404" s="15"/>
      <c r="R404" s="15"/>
      <c r="S404" s="15"/>
      <c r="T404" s="15"/>
      <c r="U404" s="15"/>
      <c r="V404" s="15"/>
      <c r="W404" s="15"/>
      <c r="X404" s="15"/>
      <c r="Y404" s="15"/>
      <c r="Z404" s="15"/>
    </row>
    <row r="405" spans="14:26" ht="15.75" customHeight="1">
      <c r="N405" s="15"/>
      <c r="O405" s="15"/>
      <c r="P405" s="15"/>
      <c r="Q405" s="15"/>
      <c r="R405" s="15"/>
      <c r="S405" s="15"/>
      <c r="T405" s="15"/>
      <c r="U405" s="15"/>
      <c r="V405" s="15"/>
      <c r="W405" s="15"/>
      <c r="X405" s="15"/>
      <c r="Y405" s="15"/>
      <c r="Z405" s="15"/>
    </row>
    <row r="406" spans="14:26" ht="15.75" customHeight="1">
      <c r="N406" s="15"/>
      <c r="O406" s="15"/>
      <c r="P406" s="15"/>
      <c r="Q406" s="15"/>
      <c r="R406" s="15"/>
      <c r="S406" s="15"/>
      <c r="T406" s="15"/>
      <c r="U406" s="15"/>
      <c r="V406" s="15"/>
      <c r="W406" s="15"/>
      <c r="X406" s="15"/>
      <c r="Y406" s="15"/>
      <c r="Z406" s="15"/>
    </row>
    <row r="407" spans="14:26" ht="15.75" customHeight="1">
      <c r="N407" s="15"/>
      <c r="O407" s="15"/>
      <c r="P407" s="15"/>
      <c r="Q407" s="15"/>
      <c r="R407" s="15"/>
      <c r="S407" s="15"/>
      <c r="T407" s="15"/>
      <c r="U407" s="15"/>
      <c r="V407" s="15"/>
      <c r="W407" s="15"/>
      <c r="X407" s="15"/>
      <c r="Y407" s="15"/>
      <c r="Z407" s="15"/>
    </row>
    <row r="408" spans="14:26" ht="15.75" customHeight="1">
      <c r="N408" s="15"/>
      <c r="O408" s="15"/>
      <c r="P408" s="15"/>
      <c r="Q408" s="15"/>
      <c r="R408" s="15"/>
      <c r="S408" s="15"/>
      <c r="T408" s="15"/>
      <c r="U408" s="15"/>
      <c r="V408" s="15"/>
      <c r="W408" s="15"/>
      <c r="X408" s="15"/>
      <c r="Y408" s="15"/>
      <c r="Z408" s="15"/>
    </row>
    <row r="409" spans="14:26" ht="15.75" customHeight="1">
      <c r="N409" s="15"/>
      <c r="O409" s="15"/>
      <c r="P409" s="15"/>
      <c r="Q409" s="15"/>
      <c r="R409" s="15"/>
      <c r="S409" s="15"/>
      <c r="T409" s="15"/>
      <c r="U409" s="15"/>
      <c r="V409" s="15"/>
      <c r="W409" s="15"/>
      <c r="X409" s="15"/>
      <c r="Y409" s="15"/>
      <c r="Z409" s="15"/>
    </row>
    <row r="410" spans="14:26" ht="15.75" customHeight="1">
      <c r="N410" s="15"/>
      <c r="O410" s="15"/>
      <c r="P410" s="15"/>
      <c r="Q410" s="15"/>
      <c r="R410" s="15"/>
      <c r="S410" s="15"/>
      <c r="T410" s="15"/>
      <c r="U410" s="15"/>
      <c r="V410" s="15"/>
      <c r="W410" s="15"/>
      <c r="X410" s="15"/>
      <c r="Y410" s="15"/>
      <c r="Z410" s="15"/>
    </row>
    <row r="411" spans="14:26" ht="15.75" customHeight="1">
      <c r="N411" s="15"/>
      <c r="O411" s="15"/>
      <c r="P411" s="15"/>
      <c r="Q411" s="15"/>
      <c r="R411" s="15"/>
      <c r="S411" s="15"/>
      <c r="T411" s="15"/>
      <c r="U411" s="15"/>
      <c r="V411" s="15"/>
      <c r="W411" s="15"/>
      <c r="X411" s="15"/>
      <c r="Y411" s="15"/>
      <c r="Z411" s="15"/>
    </row>
    <row r="412" spans="14:26" ht="15.75" customHeight="1">
      <c r="N412" s="15"/>
      <c r="O412" s="15"/>
      <c r="P412" s="15"/>
      <c r="Q412" s="15"/>
      <c r="R412" s="15"/>
      <c r="S412" s="15"/>
      <c r="T412" s="15"/>
      <c r="U412" s="15"/>
      <c r="V412" s="15"/>
      <c r="W412" s="15"/>
      <c r="X412" s="15"/>
      <c r="Y412" s="15"/>
      <c r="Z412" s="15"/>
    </row>
    <row r="413" spans="14:26" ht="15.75" customHeight="1">
      <c r="N413" s="15"/>
      <c r="O413" s="15"/>
      <c r="P413" s="15"/>
      <c r="Q413" s="15"/>
      <c r="R413" s="15"/>
      <c r="S413" s="15"/>
      <c r="T413" s="15"/>
      <c r="U413" s="15"/>
      <c r="V413" s="15"/>
      <c r="W413" s="15"/>
      <c r="X413" s="15"/>
      <c r="Y413" s="15"/>
      <c r="Z413" s="15"/>
    </row>
    <row r="414" spans="14:26" ht="15.75" customHeight="1">
      <c r="N414" s="15"/>
      <c r="O414" s="15"/>
      <c r="P414" s="15"/>
      <c r="Q414" s="15"/>
      <c r="R414" s="15"/>
      <c r="S414" s="15"/>
      <c r="T414" s="15"/>
      <c r="U414" s="15"/>
      <c r="V414" s="15"/>
      <c r="W414" s="15"/>
      <c r="X414" s="15"/>
      <c r="Y414" s="15"/>
      <c r="Z414" s="15"/>
    </row>
    <row r="415" spans="14:26" ht="15.75" customHeight="1">
      <c r="N415" s="15"/>
      <c r="O415" s="15"/>
      <c r="P415" s="15"/>
      <c r="Q415" s="15"/>
      <c r="R415" s="15"/>
      <c r="S415" s="15"/>
      <c r="T415" s="15"/>
      <c r="U415" s="15"/>
      <c r="V415" s="15"/>
      <c r="W415" s="15"/>
      <c r="X415" s="15"/>
      <c r="Y415" s="15"/>
      <c r="Z415" s="15"/>
    </row>
    <row r="416" spans="14:26" ht="15.75" customHeight="1">
      <c r="N416" s="15"/>
      <c r="O416" s="15"/>
      <c r="P416" s="15"/>
      <c r="Q416" s="15"/>
      <c r="R416" s="15"/>
      <c r="S416" s="15"/>
      <c r="T416" s="15"/>
      <c r="U416" s="15"/>
      <c r="V416" s="15"/>
      <c r="W416" s="15"/>
      <c r="X416" s="15"/>
      <c r="Y416" s="15"/>
      <c r="Z416" s="15"/>
    </row>
    <row r="417" spans="14:26" ht="15.75" customHeight="1">
      <c r="N417" s="15"/>
      <c r="O417" s="15"/>
      <c r="P417" s="15"/>
      <c r="Q417" s="15"/>
      <c r="R417" s="15"/>
      <c r="S417" s="15"/>
      <c r="T417" s="15"/>
      <c r="U417" s="15"/>
      <c r="V417" s="15"/>
      <c r="W417" s="15"/>
      <c r="X417" s="15"/>
      <c r="Y417" s="15"/>
      <c r="Z417" s="15"/>
    </row>
    <row r="418" spans="14:26" ht="15.75" customHeight="1">
      <c r="N418" s="15"/>
      <c r="O418" s="15"/>
      <c r="P418" s="15"/>
      <c r="Q418" s="15"/>
      <c r="R418" s="15"/>
      <c r="S418" s="15"/>
      <c r="T418" s="15"/>
      <c r="U418" s="15"/>
      <c r="V418" s="15"/>
      <c r="W418" s="15"/>
      <c r="X418" s="15"/>
      <c r="Y418" s="15"/>
      <c r="Z418" s="15"/>
    </row>
    <row r="419" spans="14:26" ht="15.75" customHeight="1">
      <c r="N419" s="15"/>
      <c r="O419" s="15"/>
      <c r="P419" s="15"/>
      <c r="Q419" s="15"/>
      <c r="R419" s="15"/>
      <c r="S419" s="15"/>
      <c r="T419" s="15"/>
      <c r="U419" s="15"/>
      <c r="V419" s="15"/>
      <c r="W419" s="15"/>
      <c r="X419" s="15"/>
      <c r="Y419" s="15"/>
      <c r="Z419" s="15"/>
    </row>
    <row r="420" spans="14:26" ht="15.75" customHeight="1">
      <c r="N420" s="15"/>
      <c r="O420" s="15"/>
      <c r="P420" s="15"/>
      <c r="Q420" s="15"/>
      <c r="R420" s="15"/>
      <c r="S420" s="15"/>
      <c r="T420" s="15"/>
      <c r="U420" s="15"/>
      <c r="V420" s="15"/>
      <c r="W420" s="15"/>
      <c r="X420" s="15"/>
      <c r="Y420" s="15"/>
      <c r="Z420" s="15"/>
    </row>
    <row r="421" spans="14:26" ht="15.75" customHeight="1">
      <c r="N421" s="15"/>
      <c r="O421" s="15"/>
      <c r="P421" s="15"/>
      <c r="Q421" s="15"/>
      <c r="R421" s="15"/>
      <c r="S421" s="15"/>
      <c r="T421" s="15"/>
      <c r="U421" s="15"/>
      <c r="V421" s="15"/>
      <c r="W421" s="15"/>
      <c r="X421" s="15"/>
      <c r="Y421" s="15"/>
      <c r="Z421" s="15"/>
    </row>
    <row r="422" spans="14:26" ht="15.75" customHeight="1">
      <c r="N422" s="15"/>
      <c r="O422" s="15"/>
      <c r="P422" s="15"/>
      <c r="Q422" s="15"/>
      <c r="R422" s="15"/>
      <c r="S422" s="15"/>
      <c r="T422" s="15"/>
      <c r="U422" s="15"/>
      <c r="V422" s="15"/>
      <c r="W422" s="15"/>
      <c r="X422" s="15"/>
      <c r="Y422" s="15"/>
      <c r="Z422" s="15"/>
    </row>
    <row r="423" spans="14:26" ht="15.75" customHeight="1">
      <c r="N423" s="15"/>
      <c r="O423" s="15"/>
      <c r="P423" s="15"/>
      <c r="Q423" s="15"/>
      <c r="R423" s="15"/>
      <c r="S423" s="15"/>
      <c r="T423" s="15"/>
      <c r="U423" s="15"/>
      <c r="V423" s="15"/>
      <c r="W423" s="15"/>
      <c r="X423" s="15"/>
      <c r="Y423" s="15"/>
      <c r="Z423" s="15"/>
    </row>
    <row r="424" spans="14:26" ht="15.75" customHeight="1">
      <c r="N424" s="15"/>
      <c r="O424" s="15"/>
      <c r="P424" s="15"/>
      <c r="Q424" s="15"/>
      <c r="R424" s="15"/>
      <c r="S424" s="15"/>
      <c r="T424" s="15"/>
      <c r="U424" s="15"/>
      <c r="V424" s="15"/>
      <c r="W424" s="15"/>
      <c r="X424" s="15"/>
      <c r="Y424" s="15"/>
      <c r="Z424" s="15"/>
    </row>
    <row r="425" spans="14:26" ht="15.75" customHeight="1">
      <c r="N425" s="15"/>
      <c r="O425" s="15"/>
      <c r="P425" s="15"/>
      <c r="Q425" s="15"/>
      <c r="R425" s="15"/>
      <c r="S425" s="15"/>
      <c r="T425" s="15"/>
      <c r="U425" s="15"/>
      <c r="V425" s="15"/>
      <c r="W425" s="15"/>
      <c r="X425" s="15"/>
      <c r="Y425" s="15"/>
      <c r="Z425" s="15"/>
    </row>
    <row r="426" spans="14:26" ht="15.75" customHeight="1">
      <c r="N426" s="15"/>
      <c r="O426" s="15"/>
      <c r="P426" s="15"/>
      <c r="Q426" s="15"/>
      <c r="R426" s="15"/>
      <c r="S426" s="15"/>
      <c r="T426" s="15"/>
      <c r="U426" s="15"/>
      <c r="V426" s="15"/>
      <c r="W426" s="15"/>
      <c r="X426" s="15"/>
      <c r="Y426" s="15"/>
      <c r="Z426" s="15"/>
    </row>
    <row r="427" spans="14:26" ht="15.75" customHeight="1">
      <c r="N427" s="15"/>
      <c r="O427" s="15"/>
      <c r="P427" s="15"/>
      <c r="Q427" s="15"/>
      <c r="R427" s="15"/>
      <c r="S427" s="15"/>
      <c r="T427" s="15"/>
      <c r="U427" s="15"/>
      <c r="V427" s="15"/>
      <c r="W427" s="15"/>
      <c r="X427" s="15"/>
      <c r="Y427" s="15"/>
      <c r="Z427" s="15"/>
    </row>
    <row r="428" spans="14:26" ht="15.75" customHeight="1">
      <c r="N428" s="15"/>
      <c r="O428" s="15"/>
      <c r="P428" s="15"/>
      <c r="Q428" s="15"/>
      <c r="R428" s="15"/>
      <c r="S428" s="15"/>
      <c r="T428" s="15"/>
      <c r="U428" s="15"/>
      <c r="V428" s="15"/>
      <c r="W428" s="15"/>
      <c r="X428" s="15"/>
      <c r="Y428" s="15"/>
      <c r="Z428" s="15"/>
    </row>
    <row r="429" spans="14:26" ht="15.75" customHeight="1">
      <c r="N429" s="15"/>
      <c r="O429" s="15"/>
      <c r="P429" s="15"/>
      <c r="Q429" s="15"/>
      <c r="R429" s="15"/>
      <c r="S429" s="15"/>
      <c r="T429" s="15"/>
      <c r="U429" s="15"/>
      <c r="V429" s="15"/>
      <c r="W429" s="15"/>
      <c r="X429" s="15"/>
      <c r="Y429" s="15"/>
      <c r="Z429" s="15"/>
    </row>
    <row r="430" spans="14:26" ht="15.75" customHeight="1">
      <c r="N430" s="15"/>
      <c r="O430" s="15"/>
      <c r="P430" s="15"/>
      <c r="Q430" s="15"/>
      <c r="R430" s="15"/>
      <c r="S430" s="15"/>
      <c r="T430" s="15"/>
      <c r="U430" s="15"/>
      <c r="V430" s="15"/>
      <c r="W430" s="15"/>
      <c r="X430" s="15"/>
      <c r="Y430" s="15"/>
      <c r="Z430" s="15"/>
    </row>
    <row r="431" spans="14:26" ht="15.75" customHeight="1">
      <c r="N431" s="15"/>
      <c r="O431" s="15"/>
      <c r="P431" s="15"/>
      <c r="Q431" s="15"/>
      <c r="R431" s="15"/>
      <c r="S431" s="15"/>
      <c r="T431" s="15"/>
      <c r="U431" s="15"/>
      <c r="V431" s="15"/>
      <c r="W431" s="15"/>
      <c r="X431" s="15"/>
      <c r="Y431" s="15"/>
      <c r="Z431" s="15"/>
    </row>
    <row r="432" spans="14:26" ht="15.75" customHeight="1">
      <c r="N432" s="15"/>
      <c r="O432" s="15"/>
      <c r="P432" s="15"/>
      <c r="Q432" s="15"/>
      <c r="R432" s="15"/>
      <c r="S432" s="15"/>
      <c r="T432" s="15"/>
      <c r="U432" s="15"/>
      <c r="V432" s="15"/>
      <c r="W432" s="15"/>
      <c r="X432" s="15"/>
      <c r="Y432" s="15"/>
      <c r="Z432" s="15"/>
    </row>
    <row r="433" spans="14:26" ht="15.75" customHeight="1">
      <c r="N433" s="15"/>
      <c r="O433" s="15"/>
      <c r="P433" s="15"/>
      <c r="Q433" s="15"/>
      <c r="R433" s="15"/>
      <c r="S433" s="15"/>
      <c r="T433" s="15"/>
      <c r="U433" s="15"/>
      <c r="V433" s="15"/>
      <c r="W433" s="15"/>
      <c r="X433" s="15"/>
      <c r="Y433" s="15"/>
      <c r="Z433" s="15"/>
    </row>
    <row r="434" spans="14:26" ht="15.75" customHeight="1">
      <c r="N434" s="15"/>
      <c r="O434" s="15"/>
      <c r="P434" s="15"/>
      <c r="Q434" s="15"/>
      <c r="R434" s="15"/>
      <c r="S434" s="15"/>
      <c r="T434" s="15"/>
      <c r="U434" s="15"/>
      <c r="V434" s="15"/>
      <c r="W434" s="15"/>
      <c r="X434" s="15"/>
      <c r="Y434" s="15"/>
      <c r="Z434" s="15"/>
    </row>
    <row r="435" spans="14:26" ht="15.75" customHeight="1">
      <c r="N435" s="15"/>
      <c r="O435" s="15"/>
      <c r="P435" s="15"/>
      <c r="Q435" s="15"/>
      <c r="R435" s="15"/>
      <c r="S435" s="15"/>
      <c r="T435" s="15"/>
      <c r="U435" s="15"/>
      <c r="V435" s="15"/>
      <c r="W435" s="15"/>
      <c r="X435" s="15"/>
      <c r="Y435" s="15"/>
      <c r="Z435" s="15"/>
    </row>
    <row r="436" spans="14:26" ht="15.75" customHeight="1">
      <c r="N436" s="15"/>
      <c r="O436" s="15"/>
      <c r="P436" s="15"/>
      <c r="Q436" s="15"/>
      <c r="R436" s="15"/>
      <c r="S436" s="15"/>
      <c r="T436" s="15"/>
      <c r="U436" s="15"/>
      <c r="V436" s="15"/>
      <c r="W436" s="15"/>
      <c r="X436" s="15"/>
      <c r="Y436" s="15"/>
      <c r="Z436" s="15"/>
    </row>
    <row r="437" spans="14:26" ht="15.75" customHeight="1">
      <c r="N437" s="15"/>
      <c r="O437" s="15"/>
      <c r="P437" s="15"/>
      <c r="Q437" s="15"/>
      <c r="R437" s="15"/>
      <c r="S437" s="15"/>
      <c r="T437" s="15"/>
      <c r="U437" s="15"/>
      <c r="V437" s="15"/>
      <c r="W437" s="15"/>
      <c r="X437" s="15"/>
      <c r="Y437" s="15"/>
      <c r="Z437" s="15"/>
    </row>
    <row r="438" spans="14:26" ht="15.75" customHeight="1">
      <c r="N438" s="15"/>
      <c r="O438" s="15"/>
      <c r="P438" s="15"/>
      <c r="Q438" s="15"/>
      <c r="R438" s="15"/>
      <c r="S438" s="15"/>
      <c r="T438" s="15"/>
      <c r="U438" s="15"/>
      <c r="V438" s="15"/>
      <c r="W438" s="15"/>
      <c r="X438" s="15"/>
      <c r="Y438" s="15"/>
      <c r="Z438" s="15"/>
    </row>
    <row r="439" spans="14:26" ht="15.75" customHeight="1">
      <c r="N439" s="15"/>
      <c r="O439" s="15"/>
      <c r="P439" s="15"/>
      <c r="Q439" s="15"/>
      <c r="R439" s="15"/>
      <c r="S439" s="15"/>
      <c r="T439" s="15"/>
      <c r="U439" s="15"/>
      <c r="V439" s="15"/>
      <c r="W439" s="15"/>
      <c r="X439" s="15"/>
      <c r="Y439" s="15"/>
      <c r="Z439" s="15"/>
    </row>
    <row r="440" spans="14:26" ht="15.75" customHeight="1">
      <c r="N440" s="15"/>
      <c r="O440" s="15"/>
      <c r="P440" s="15"/>
      <c r="Q440" s="15"/>
      <c r="R440" s="15"/>
      <c r="S440" s="15"/>
      <c r="T440" s="15"/>
      <c r="U440" s="15"/>
      <c r="V440" s="15"/>
      <c r="W440" s="15"/>
      <c r="X440" s="15"/>
      <c r="Y440" s="15"/>
      <c r="Z440" s="15"/>
    </row>
    <row r="441" spans="14:26" ht="15.75" customHeight="1">
      <c r="N441" s="15"/>
      <c r="O441" s="15"/>
      <c r="P441" s="15"/>
      <c r="Q441" s="15"/>
      <c r="R441" s="15"/>
      <c r="S441" s="15"/>
      <c r="T441" s="15"/>
      <c r="U441" s="15"/>
      <c r="V441" s="15"/>
      <c r="W441" s="15"/>
      <c r="X441" s="15"/>
      <c r="Y441" s="15"/>
      <c r="Z441" s="15"/>
    </row>
    <row r="442" spans="14:26" ht="15.75" customHeight="1">
      <c r="N442" s="15"/>
      <c r="O442" s="15"/>
      <c r="P442" s="15"/>
      <c r="Q442" s="15"/>
      <c r="R442" s="15"/>
      <c r="S442" s="15"/>
      <c r="T442" s="15"/>
      <c r="U442" s="15"/>
      <c r="V442" s="15"/>
      <c r="W442" s="15"/>
      <c r="X442" s="15"/>
      <c r="Y442" s="15"/>
      <c r="Z442" s="15"/>
    </row>
    <row r="443" spans="14:26" ht="15.75" customHeight="1">
      <c r="N443" s="15"/>
      <c r="O443" s="15"/>
      <c r="P443" s="15"/>
      <c r="Q443" s="15"/>
      <c r="R443" s="15"/>
      <c r="S443" s="15"/>
      <c r="T443" s="15"/>
      <c r="U443" s="15"/>
      <c r="V443" s="15"/>
      <c r="W443" s="15"/>
      <c r="X443" s="15"/>
      <c r="Y443" s="15"/>
      <c r="Z443" s="15"/>
    </row>
    <row r="444" spans="14:26" ht="15.75" customHeight="1">
      <c r="N444" s="15"/>
      <c r="O444" s="15"/>
      <c r="P444" s="15"/>
      <c r="Q444" s="15"/>
      <c r="R444" s="15"/>
      <c r="S444" s="15"/>
      <c r="T444" s="15"/>
      <c r="U444" s="15"/>
      <c r="V444" s="15"/>
      <c r="W444" s="15"/>
      <c r="X444" s="15"/>
      <c r="Y444" s="15"/>
      <c r="Z444" s="15"/>
    </row>
    <row r="445" spans="14:26" ht="15.75" customHeight="1">
      <c r="N445" s="15"/>
      <c r="O445" s="15"/>
      <c r="P445" s="15"/>
      <c r="Q445" s="15"/>
      <c r="R445" s="15"/>
      <c r="S445" s="15"/>
      <c r="T445" s="15"/>
      <c r="U445" s="15"/>
      <c r="V445" s="15"/>
      <c r="W445" s="15"/>
      <c r="X445" s="15"/>
      <c r="Y445" s="15"/>
      <c r="Z445" s="15"/>
    </row>
    <row r="446" spans="14:26" ht="15.75" customHeight="1">
      <c r="N446" s="15"/>
      <c r="O446" s="15"/>
      <c r="P446" s="15"/>
      <c r="Q446" s="15"/>
      <c r="R446" s="15"/>
      <c r="S446" s="15"/>
      <c r="T446" s="15"/>
      <c r="U446" s="15"/>
      <c r="V446" s="15"/>
      <c r="W446" s="15"/>
      <c r="X446" s="15"/>
      <c r="Y446" s="15"/>
      <c r="Z446" s="15"/>
    </row>
    <row r="447" spans="14:26" ht="15.75" customHeight="1">
      <c r="N447" s="15"/>
      <c r="O447" s="15"/>
      <c r="P447" s="15"/>
      <c r="Q447" s="15"/>
      <c r="R447" s="15"/>
      <c r="S447" s="15"/>
      <c r="T447" s="15"/>
      <c r="U447" s="15"/>
      <c r="V447" s="15"/>
      <c r="W447" s="15"/>
      <c r="X447" s="15"/>
      <c r="Y447" s="15"/>
      <c r="Z447" s="15"/>
    </row>
    <row r="448" spans="14:26" ht="15.75" customHeight="1">
      <c r="N448" s="15"/>
      <c r="O448" s="15"/>
      <c r="P448" s="15"/>
      <c r="Q448" s="15"/>
      <c r="R448" s="15"/>
      <c r="S448" s="15"/>
      <c r="T448" s="15"/>
      <c r="U448" s="15"/>
      <c r="V448" s="15"/>
      <c r="W448" s="15"/>
      <c r="X448" s="15"/>
      <c r="Y448" s="15"/>
      <c r="Z448" s="15"/>
    </row>
    <row r="449" spans="14:26" ht="15.75" customHeight="1">
      <c r="N449" s="15"/>
      <c r="O449" s="15"/>
      <c r="P449" s="15"/>
      <c r="Q449" s="15"/>
      <c r="R449" s="15"/>
      <c r="S449" s="15"/>
      <c r="T449" s="15"/>
      <c r="U449" s="15"/>
      <c r="V449" s="15"/>
      <c r="W449" s="15"/>
      <c r="X449" s="15"/>
      <c r="Y449" s="15"/>
      <c r="Z449" s="15"/>
    </row>
    <row r="450" spans="14:26" ht="15.75" customHeight="1">
      <c r="N450" s="15"/>
      <c r="O450" s="15"/>
      <c r="P450" s="15"/>
      <c r="Q450" s="15"/>
      <c r="R450" s="15"/>
      <c r="S450" s="15"/>
      <c r="T450" s="15"/>
      <c r="U450" s="15"/>
      <c r="V450" s="15"/>
      <c r="W450" s="15"/>
      <c r="X450" s="15"/>
      <c r="Y450" s="15"/>
      <c r="Z450" s="15"/>
    </row>
    <row r="451" spans="14:26" ht="15.75" customHeight="1">
      <c r="N451" s="15"/>
      <c r="O451" s="15"/>
      <c r="P451" s="15"/>
      <c r="Q451" s="15"/>
      <c r="R451" s="15"/>
      <c r="S451" s="15"/>
      <c r="T451" s="15"/>
      <c r="U451" s="15"/>
      <c r="V451" s="15"/>
      <c r="W451" s="15"/>
      <c r="X451" s="15"/>
      <c r="Y451" s="15"/>
      <c r="Z451" s="15"/>
    </row>
    <row r="452" spans="14:26" ht="15.75" customHeight="1">
      <c r="N452" s="15"/>
      <c r="O452" s="15"/>
      <c r="P452" s="15"/>
      <c r="Q452" s="15"/>
      <c r="R452" s="15"/>
      <c r="S452" s="15"/>
      <c r="T452" s="15"/>
      <c r="U452" s="15"/>
      <c r="V452" s="15"/>
      <c r="W452" s="15"/>
      <c r="X452" s="15"/>
      <c r="Y452" s="15"/>
      <c r="Z452" s="15"/>
    </row>
    <row r="453" spans="14:26" ht="15.75" customHeight="1">
      <c r="N453" s="15"/>
      <c r="O453" s="15"/>
      <c r="P453" s="15"/>
      <c r="Q453" s="15"/>
      <c r="R453" s="15"/>
      <c r="S453" s="15"/>
      <c r="T453" s="15"/>
      <c r="U453" s="15"/>
      <c r="V453" s="15"/>
      <c r="W453" s="15"/>
      <c r="X453" s="15"/>
      <c r="Y453" s="15"/>
      <c r="Z453" s="15"/>
    </row>
    <row r="454" spans="14:26" ht="15.75" customHeight="1">
      <c r="N454" s="15"/>
      <c r="O454" s="15"/>
      <c r="P454" s="15"/>
      <c r="Q454" s="15"/>
      <c r="R454" s="15"/>
      <c r="S454" s="15"/>
      <c r="T454" s="15"/>
      <c r="U454" s="15"/>
      <c r="V454" s="15"/>
      <c r="W454" s="15"/>
      <c r="X454" s="15"/>
      <c r="Y454" s="15"/>
      <c r="Z454" s="15"/>
    </row>
    <row r="455" spans="14:26" ht="15.75" customHeight="1">
      <c r="N455" s="15"/>
      <c r="O455" s="15"/>
      <c r="P455" s="15"/>
      <c r="Q455" s="15"/>
      <c r="R455" s="15"/>
      <c r="S455" s="15"/>
      <c r="T455" s="15"/>
      <c r="U455" s="15"/>
      <c r="V455" s="15"/>
      <c r="W455" s="15"/>
      <c r="X455" s="15"/>
      <c r="Y455" s="15"/>
      <c r="Z455" s="15"/>
    </row>
    <row r="456" spans="14:26" ht="15.75" customHeight="1">
      <c r="N456" s="15"/>
      <c r="O456" s="15"/>
      <c r="P456" s="15"/>
      <c r="Q456" s="15"/>
      <c r="R456" s="15"/>
      <c r="S456" s="15"/>
      <c r="T456" s="15"/>
      <c r="U456" s="15"/>
      <c r="V456" s="15"/>
      <c r="W456" s="15"/>
      <c r="X456" s="15"/>
      <c r="Y456" s="15"/>
      <c r="Z456" s="15"/>
    </row>
    <row r="457" spans="14:26" ht="15.75" customHeight="1">
      <c r="N457" s="15"/>
      <c r="O457" s="15"/>
      <c r="P457" s="15"/>
      <c r="Q457" s="15"/>
      <c r="R457" s="15"/>
      <c r="S457" s="15"/>
      <c r="T457" s="15"/>
      <c r="U457" s="15"/>
      <c r="V457" s="15"/>
      <c r="W457" s="15"/>
      <c r="X457" s="15"/>
      <c r="Y457" s="15"/>
      <c r="Z457" s="15"/>
    </row>
    <row r="458" spans="14:26" ht="15.75" customHeight="1">
      <c r="N458" s="15"/>
      <c r="O458" s="15"/>
      <c r="P458" s="15"/>
      <c r="Q458" s="15"/>
      <c r="R458" s="15"/>
      <c r="S458" s="15"/>
      <c r="T458" s="15"/>
      <c r="U458" s="15"/>
      <c r="V458" s="15"/>
      <c r="W458" s="15"/>
      <c r="X458" s="15"/>
      <c r="Y458" s="15"/>
      <c r="Z458" s="15"/>
    </row>
    <row r="459" spans="14:26" ht="15.75" customHeight="1">
      <c r="N459" s="15"/>
      <c r="O459" s="15"/>
      <c r="P459" s="15"/>
      <c r="Q459" s="15"/>
      <c r="R459" s="15"/>
      <c r="S459" s="15"/>
      <c r="T459" s="15"/>
      <c r="U459" s="15"/>
      <c r="V459" s="15"/>
      <c r="W459" s="15"/>
      <c r="X459" s="15"/>
      <c r="Y459" s="15"/>
      <c r="Z459" s="15"/>
    </row>
    <row r="460" spans="14:26" ht="15.75" customHeight="1">
      <c r="N460" s="15"/>
      <c r="O460" s="15"/>
      <c r="P460" s="15"/>
      <c r="Q460" s="15"/>
      <c r="R460" s="15"/>
      <c r="S460" s="15"/>
      <c r="T460" s="15"/>
      <c r="U460" s="15"/>
      <c r="V460" s="15"/>
      <c r="W460" s="15"/>
      <c r="X460" s="15"/>
      <c r="Y460" s="15"/>
      <c r="Z460" s="15"/>
    </row>
    <row r="461" spans="14:26" ht="15.75" customHeight="1">
      <c r="N461" s="15"/>
      <c r="O461" s="15"/>
      <c r="P461" s="15"/>
      <c r="Q461" s="15"/>
      <c r="R461" s="15"/>
      <c r="S461" s="15"/>
      <c r="T461" s="15"/>
      <c r="U461" s="15"/>
      <c r="V461" s="15"/>
      <c r="W461" s="15"/>
      <c r="X461" s="15"/>
      <c r="Y461" s="15"/>
      <c r="Z461" s="15"/>
    </row>
    <row r="462" spans="14:26" ht="15.75" customHeight="1">
      <c r="N462" s="15"/>
      <c r="O462" s="15"/>
      <c r="P462" s="15"/>
      <c r="Q462" s="15"/>
      <c r="R462" s="15"/>
      <c r="S462" s="15"/>
      <c r="T462" s="15"/>
      <c r="U462" s="15"/>
      <c r="V462" s="15"/>
      <c r="W462" s="15"/>
      <c r="X462" s="15"/>
      <c r="Y462" s="15"/>
      <c r="Z462" s="15"/>
    </row>
    <row r="463" spans="14:26" ht="15.75" customHeight="1">
      <c r="N463" s="15"/>
      <c r="O463" s="15"/>
      <c r="P463" s="15"/>
      <c r="Q463" s="15"/>
      <c r="R463" s="15"/>
      <c r="S463" s="15"/>
      <c r="T463" s="15"/>
      <c r="U463" s="15"/>
      <c r="V463" s="15"/>
      <c r="W463" s="15"/>
      <c r="X463" s="15"/>
      <c r="Y463" s="15"/>
      <c r="Z463" s="15"/>
    </row>
    <row r="464" spans="14:26" ht="15.75" customHeight="1">
      <c r="N464" s="15"/>
      <c r="O464" s="15"/>
      <c r="P464" s="15"/>
      <c r="Q464" s="15"/>
      <c r="R464" s="15"/>
      <c r="S464" s="15"/>
      <c r="T464" s="15"/>
      <c r="U464" s="15"/>
      <c r="V464" s="15"/>
      <c r="W464" s="15"/>
      <c r="X464" s="15"/>
      <c r="Y464" s="15"/>
      <c r="Z464" s="15"/>
    </row>
    <row r="465" spans="14:26" ht="15.75" customHeight="1">
      <c r="N465" s="15"/>
      <c r="O465" s="15"/>
      <c r="P465" s="15"/>
      <c r="Q465" s="15"/>
      <c r="R465" s="15"/>
      <c r="S465" s="15"/>
      <c r="T465" s="15"/>
      <c r="U465" s="15"/>
      <c r="V465" s="15"/>
      <c r="W465" s="15"/>
      <c r="X465" s="15"/>
      <c r="Y465" s="15"/>
      <c r="Z465" s="15"/>
    </row>
    <row r="466" spans="14:26" ht="15.75" customHeight="1">
      <c r="N466" s="15"/>
      <c r="O466" s="15"/>
      <c r="P466" s="15"/>
      <c r="Q466" s="15"/>
      <c r="R466" s="15"/>
      <c r="S466" s="15"/>
      <c r="T466" s="15"/>
      <c r="U466" s="15"/>
      <c r="V466" s="15"/>
      <c r="W466" s="15"/>
      <c r="X466" s="15"/>
      <c r="Y466" s="15"/>
      <c r="Z466" s="15"/>
    </row>
    <row r="467" spans="14:26" ht="15.75" customHeight="1">
      <c r="N467" s="15"/>
      <c r="O467" s="15"/>
      <c r="P467" s="15"/>
      <c r="Q467" s="15"/>
      <c r="R467" s="15"/>
      <c r="S467" s="15"/>
      <c r="T467" s="15"/>
      <c r="U467" s="15"/>
      <c r="V467" s="15"/>
      <c r="W467" s="15"/>
      <c r="X467" s="15"/>
      <c r="Y467" s="15"/>
      <c r="Z467" s="15"/>
    </row>
    <row r="468" spans="14:26" ht="15.75" customHeight="1">
      <c r="N468" s="15"/>
      <c r="O468" s="15"/>
      <c r="P468" s="15"/>
      <c r="Q468" s="15"/>
      <c r="R468" s="15"/>
      <c r="S468" s="15"/>
      <c r="T468" s="15"/>
      <c r="U468" s="15"/>
      <c r="V468" s="15"/>
      <c r="W468" s="15"/>
      <c r="X468" s="15"/>
      <c r="Y468" s="15"/>
      <c r="Z468" s="15"/>
    </row>
    <row r="469" spans="14:26" ht="15.75" customHeight="1">
      <c r="N469" s="15"/>
      <c r="O469" s="15"/>
      <c r="P469" s="15"/>
      <c r="Q469" s="15"/>
      <c r="R469" s="15"/>
      <c r="S469" s="15"/>
      <c r="T469" s="15"/>
      <c r="U469" s="15"/>
      <c r="V469" s="15"/>
      <c r="W469" s="15"/>
      <c r="X469" s="15"/>
      <c r="Y469" s="15"/>
      <c r="Z469" s="15"/>
    </row>
    <row r="470" spans="14:26" ht="15.75" customHeight="1">
      <c r="N470" s="15"/>
      <c r="O470" s="15"/>
      <c r="P470" s="15"/>
      <c r="Q470" s="15"/>
      <c r="R470" s="15"/>
      <c r="S470" s="15"/>
      <c r="T470" s="15"/>
      <c r="U470" s="15"/>
      <c r="V470" s="15"/>
      <c r="W470" s="15"/>
      <c r="X470" s="15"/>
      <c r="Y470" s="15"/>
      <c r="Z470" s="15"/>
    </row>
    <row r="471" spans="14:26" ht="15.75" customHeight="1">
      <c r="N471" s="15"/>
      <c r="O471" s="15"/>
      <c r="P471" s="15"/>
      <c r="Q471" s="15"/>
      <c r="R471" s="15"/>
      <c r="S471" s="15"/>
      <c r="T471" s="15"/>
      <c r="U471" s="15"/>
      <c r="V471" s="15"/>
      <c r="W471" s="15"/>
      <c r="X471" s="15"/>
      <c r="Y471" s="15"/>
      <c r="Z471" s="15"/>
    </row>
    <row r="472" spans="14:26" ht="15.75" customHeight="1">
      <c r="N472" s="15"/>
      <c r="O472" s="15"/>
      <c r="P472" s="15"/>
      <c r="Q472" s="15"/>
      <c r="R472" s="15"/>
      <c r="S472" s="15"/>
      <c r="T472" s="15"/>
      <c r="U472" s="15"/>
      <c r="V472" s="15"/>
      <c r="W472" s="15"/>
      <c r="X472" s="15"/>
      <c r="Y472" s="15"/>
      <c r="Z472" s="15"/>
    </row>
    <row r="473" spans="14:26" ht="15.75" customHeight="1">
      <c r="N473" s="15"/>
      <c r="O473" s="15"/>
      <c r="P473" s="15"/>
      <c r="Q473" s="15"/>
      <c r="R473" s="15"/>
      <c r="S473" s="15"/>
      <c r="T473" s="15"/>
      <c r="U473" s="15"/>
      <c r="V473" s="15"/>
      <c r="W473" s="15"/>
      <c r="X473" s="15"/>
      <c r="Y473" s="15"/>
      <c r="Z473" s="15"/>
    </row>
    <row r="474" spans="14:26" ht="15.75" customHeight="1">
      <c r="N474" s="15"/>
      <c r="O474" s="15"/>
      <c r="P474" s="15"/>
      <c r="Q474" s="15"/>
      <c r="R474" s="15"/>
      <c r="S474" s="15"/>
      <c r="T474" s="15"/>
      <c r="U474" s="15"/>
      <c r="V474" s="15"/>
      <c r="W474" s="15"/>
      <c r="X474" s="15"/>
      <c r="Y474" s="15"/>
      <c r="Z474" s="15"/>
    </row>
    <row r="475" spans="14:26" ht="15.75" customHeight="1">
      <c r="N475" s="15"/>
      <c r="O475" s="15"/>
      <c r="P475" s="15"/>
      <c r="Q475" s="15"/>
      <c r="R475" s="15"/>
      <c r="S475" s="15"/>
      <c r="T475" s="15"/>
      <c r="U475" s="15"/>
      <c r="V475" s="15"/>
      <c r="W475" s="15"/>
      <c r="X475" s="15"/>
      <c r="Y475" s="15"/>
      <c r="Z475" s="15"/>
    </row>
    <row r="476" spans="14:26" ht="15.75" customHeight="1">
      <c r="N476" s="15"/>
      <c r="O476" s="15"/>
      <c r="P476" s="15"/>
      <c r="Q476" s="15"/>
      <c r="R476" s="15"/>
      <c r="S476" s="15"/>
      <c r="T476" s="15"/>
      <c r="U476" s="15"/>
      <c r="V476" s="15"/>
      <c r="W476" s="15"/>
      <c r="X476" s="15"/>
      <c r="Y476" s="15"/>
      <c r="Z476" s="15"/>
    </row>
    <row r="477" spans="14:26" ht="15.75" customHeight="1">
      <c r="N477" s="15"/>
      <c r="O477" s="15"/>
      <c r="P477" s="15"/>
      <c r="Q477" s="15"/>
      <c r="R477" s="15"/>
      <c r="S477" s="15"/>
      <c r="T477" s="15"/>
      <c r="U477" s="15"/>
      <c r="V477" s="15"/>
      <c r="W477" s="15"/>
      <c r="X477" s="15"/>
      <c r="Y477" s="15"/>
      <c r="Z477" s="15"/>
    </row>
    <row r="478" spans="14:26" ht="15.75" customHeight="1">
      <c r="N478" s="15"/>
      <c r="O478" s="15"/>
      <c r="P478" s="15"/>
      <c r="Q478" s="15"/>
      <c r="R478" s="15"/>
      <c r="S478" s="15"/>
      <c r="T478" s="15"/>
      <c r="U478" s="15"/>
      <c r="V478" s="15"/>
      <c r="W478" s="15"/>
      <c r="X478" s="15"/>
      <c r="Y478" s="15"/>
      <c r="Z478" s="15"/>
    </row>
    <row r="479" spans="14:26" ht="15.75" customHeight="1">
      <c r="N479" s="15"/>
      <c r="O479" s="15"/>
      <c r="P479" s="15"/>
      <c r="Q479" s="15"/>
      <c r="R479" s="15"/>
      <c r="S479" s="15"/>
      <c r="T479" s="15"/>
      <c r="U479" s="15"/>
      <c r="V479" s="15"/>
      <c r="W479" s="15"/>
      <c r="X479" s="15"/>
      <c r="Y479" s="15"/>
      <c r="Z479" s="15"/>
    </row>
    <row r="480" spans="14:26" ht="15.75" customHeight="1">
      <c r="N480" s="15"/>
      <c r="O480" s="15"/>
      <c r="P480" s="15"/>
      <c r="Q480" s="15"/>
      <c r="R480" s="15"/>
      <c r="S480" s="15"/>
      <c r="T480" s="15"/>
      <c r="U480" s="15"/>
      <c r="V480" s="15"/>
      <c r="W480" s="15"/>
      <c r="X480" s="15"/>
      <c r="Y480" s="15"/>
      <c r="Z480" s="15"/>
    </row>
    <row r="481" spans="14:26" ht="15.75" customHeight="1">
      <c r="N481" s="15"/>
      <c r="O481" s="15"/>
      <c r="P481" s="15"/>
      <c r="Q481" s="15"/>
      <c r="R481" s="15"/>
      <c r="S481" s="15"/>
      <c r="T481" s="15"/>
      <c r="U481" s="15"/>
      <c r="V481" s="15"/>
      <c r="W481" s="15"/>
      <c r="X481" s="15"/>
      <c r="Y481" s="15"/>
      <c r="Z481" s="15"/>
    </row>
    <row r="482" spans="14:26" ht="15.75" customHeight="1">
      <c r="N482" s="15"/>
      <c r="O482" s="15"/>
      <c r="P482" s="15"/>
      <c r="Q482" s="15"/>
      <c r="R482" s="15"/>
      <c r="S482" s="15"/>
      <c r="T482" s="15"/>
      <c r="U482" s="15"/>
      <c r="V482" s="15"/>
      <c r="W482" s="15"/>
      <c r="X482" s="15"/>
      <c r="Y482" s="15"/>
      <c r="Z482" s="15"/>
    </row>
    <row r="483" spans="14:26" ht="15.75" customHeight="1">
      <c r="N483" s="15"/>
      <c r="O483" s="15"/>
      <c r="P483" s="15"/>
      <c r="Q483" s="15"/>
      <c r="R483" s="15"/>
      <c r="S483" s="15"/>
      <c r="T483" s="15"/>
      <c r="U483" s="15"/>
      <c r="V483" s="15"/>
      <c r="W483" s="15"/>
      <c r="X483" s="15"/>
      <c r="Y483" s="15"/>
      <c r="Z483" s="15"/>
    </row>
    <row r="484" spans="14:26" ht="15.75" customHeight="1">
      <c r="N484" s="15"/>
      <c r="O484" s="15"/>
      <c r="P484" s="15"/>
      <c r="Q484" s="15"/>
      <c r="R484" s="15"/>
      <c r="S484" s="15"/>
      <c r="T484" s="15"/>
      <c r="U484" s="15"/>
      <c r="V484" s="15"/>
      <c r="W484" s="15"/>
      <c r="X484" s="15"/>
      <c r="Y484" s="15"/>
      <c r="Z484" s="15"/>
    </row>
    <row r="485" spans="14:26" ht="15.75" customHeight="1">
      <c r="N485" s="15"/>
      <c r="O485" s="15"/>
      <c r="P485" s="15"/>
      <c r="Q485" s="15"/>
      <c r="R485" s="15"/>
      <c r="S485" s="15"/>
      <c r="T485" s="15"/>
      <c r="U485" s="15"/>
      <c r="V485" s="15"/>
      <c r="W485" s="15"/>
      <c r="X485" s="15"/>
      <c r="Y485" s="15"/>
      <c r="Z485" s="15"/>
    </row>
    <row r="486" spans="14:26" ht="15.75" customHeight="1">
      <c r="N486" s="15"/>
      <c r="O486" s="15"/>
      <c r="P486" s="15"/>
      <c r="Q486" s="15"/>
      <c r="R486" s="15"/>
      <c r="S486" s="15"/>
      <c r="T486" s="15"/>
      <c r="U486" s="15"/>
      <c r="V486" s="15"/>
      <c r="W486" s="15"/>
      <c r="X486" s="15"/>
      <c r="Y486" s="15"/>
      <c r="Z486" s="15"/>
    </row>
    <row r="487" spans="14:26" ht="15.75" customHeight="1">
      <c r="N487" s="15"/>
      <c r="O487" s="15"/>
      <c r="P487" s="15"/>
      <c r="Q487" s="15"/>
      <c r="R487" s="15"/>
      <c r="S487" s="15"/>
      <c r="T487" s="15"/>
      <c r="U487" s="15"/>
      <c r="V487" s="15"/>
      <c r="W487" s="15"/>
      <c r="X487" s="15"/>
      <c r="Y487" s="15"/>
      <c r="Z487" s="15"/>
    </row>
    <row r="488" spans="14:26" ht="15.75" customHeight="1">
      <c r="N488" s="15"/>
      <c r="O488" s="15"/>
      <c r="P488" s="15"/>
      <c r="Q488" s="15"/>
      <c r="R488" s="15"/>
      <c r="S488" s="15"/>
      <c r="T488" s="15"/>
      <c r="U488" s="15"/>
      <c r="V488" s="15"/>
      <c r="W488" s="15"/>
      <c r="X488" s="15"/>
      <c r="Y488" s="15"/>
      <c r="Z488" s="15"/>
    </row>
    <row r="489" spans="14:26" ht="15.75" customHeight="1">
      <c r="N489" s="15"/>
      <c r="O489" s="15"/>
      <c r="P489" s="15"/>
      <c r="Q489" s="15"/>
      <c r="R489" s="15"/>
      <c r="S489" s="15"/>
      <c r="T489" s="15"/>
      <c r="U489" s="15"/>
      <c r="V489" s="15"/>
      <c r="W489" s="15"/>
      <c r="X489" s="15"/>
      <c r="Y489" s="15"/>
      <c r="Z489" s="15"/>
    </row>
    <row r="490" spans="14:26" ht="15.75" customHeight="1">
      <c r="N490" s="15"/>
      <c r="O490" s="15"/>
      <c r="P490" s="15"/>
      <c r="Q490" s="15"/>
      <c r="R490" s="15"/>
      <c r="S490" s="15"/>
      <c r="T490" s="15"/>
      <c r="U490" s="15"/>
      <c r="V490" s="15"/>
      <c r="W490" s="15"/>
      <c r="X490" s="15"/>
      <c r="Y490" s="15"/>
      <c r="Z490" s="15"/>
    </row>
    <row r="491" spans="14:26" ht="15.75" customHeight="1">
      <c r="N491" s="15"/>
      <c r="O491" s="15"/>
      <c r="P491" s="15"/>
      <c r="Q491" s="15"/>
      <c r="R491" s="15"/>
      <c r="S491" s="15"/>
      <c r="T491" s="15"/>
      <c r="U491" s="15"/>
      <c r="V491" s="15"/>
      <c r="W491" s="15"/>
      <c r="X491" s="15"/>
      <c r="Y491" s="15"/>
      <c r="Z491" s="15"/>
    </row>
    <row r="492" spans="14:26" ht="15.75" customHeight="1">
      <c r="N492" s="15"/>
      <c r="O492" s="15"/>
      <c r="P492" s="15"/>
      <c r="Q492" s="15"/>
      <c r="R492" s="15"/>
      <c r="S492" s="15"/>
      <c r="T492" s="15"/>
      <c r="U492" s="15"/>
      <c r="V492" s="15"/>
      <c r="W492" s="15"/>
      <c r="X492" s="15"/>
      <c r="Y492" s="15"/>
      <c r="Z492" s="15"/>
    </row>
    <row r="493" spans="14:26" ht="15.75" customHeight="1">
      <c r="N493" s="15"/>
      <c r="O493" s="15"/>
      <c r="P493" s="15"/>
      <c r="Q493" s="15"/>
      <c r="R493" s="15"/>
      <c r="S493" s="15"/>
      <c r="T493" s="15"/>
      <c r="U493" s="15"/>
      <c r="V493" s="15"/>
      <c r="W493" s="15"/>
      <c r="X493" s="15"/>
      <c r="Y493" s="15"/>
      <c r="Z493" s="15"/>
    </row>
    <row r="494" spans="14:26" ht="15.75" customHeight="1">
      <c r="N494" s="15"/>
      <c r="O494" s="15"/>
      <c r="P494" s="15"/>
      <c r="Q494" s="15"/>
      <c r="R494" s="15"/>
      <c r="S494" s="15"/>
      <c r="T494" s="15"/>
      <c r="U494" s="15"/>
      <c r="V494" s="15"/>
      <c r="W494" s="15"/>
      <c r="X494" s="15"/>
      <c r="Y494" s="15"/>
      <c r="Z494" s="15"/>
    </row>
    <row r="495" spans="14:26" ht="15.75" customHeight="1">
      <c r="N495" s="15"/>
      <c r="O495" s="15"/>
      <c r="P495" s="15"/>
      <c r="Q495" s="15"/>
      <c r="R495" s="15"/>
      <c r="S495" s="15"/>
      <c r="T495" s="15"/>
      <c r="U495" s="15"/>
      <c r="V495" s="15"/>
      <c r="W495" s="15"/>
      <c r="X495" s="15"/>
      <c r="Y495" s="15"/>
      <c r="Z495" s="15"/>
    </row>
    <row r="496" spans="14:26" ht="15.75" customHeight="1">
      <c r="N496" s="15"/>
      <c r="O496" s="15"/>
      <c r="P496" s="15"/>
      <c r="Q496" s="15"/>
      <c r="R496" s="15"/>
      <c r="S496" s="15"/>
      <c r="T496" s="15"/>
      <c r="U496" s="15"/>
      <c r="V496" s="15"/>
      <c r="W496" s="15"/>
      <c r="X496" s="15"/>
      <c r="Y496" s="15"/>
      <c r="Z496" s="15"/>
    </row>
    <row r="497" spans="14:26" ht="15.75" customHeight="1">
      <c r="N497" s="15"/>
      <c r="O497" s="15"/>
      <c r="P497" s="15"/>
      <c r="Q497" s="15"/>
      <c r="R497" s="15"/>
      <c r="S497" s="15"/>
      <c r="T497" s="15"/>
      <c r="U497" s="15"/>
      <c r="V497" s="15"/>
      <c r="W497" s="15"/>
      <c r="X497" s="15"/>
      <c r="Y497" s="15"/>
      <c r="Z497" s="15"/>
    </row>
    <row r="498" spans="14:26" ht="15.75" customHeight="1">
      <c r="N498" s="15"/>
      <c r="O498" s="15"/>
      <c r="P498" s="15"/>
      <c r="Q498" s="15"/>
      <c r="R498" s="15"/>
      <c r="S498" s="15"/>
      <c r="T498" s="15"/>
      <c r="U498" s="15"/>
      <c r="V498" s="15"/>
      <c r="W498" s="15"/>
      <c r="X498" s="15"/>
      <c r="Y498" s="15"/>
      <c r="Z498" s="15"/>
    </row>
    <row r="499" spans="14:26" ht="15.75" customHeight="1">
      <c r="N499" s="15"/>
      <c r="O499" s="15"/>
      <c r="P499" s="15"/>
      <c r="Q499" s="15"/>
      <c r="R499" s="15"/>
      <c r="S499" s="15"/>
      <c r="T499" s="15"/>
      <c r="U499" s="15"/>
      <c r="V499" s="15"/>
      <c r="W499" s="15"/>
      <c r="X499" s="15"/>
      <c r="Y499" s="15"/>
      <c r="Z499" s="15"/>
    </row>
    <row r="500" spans="14:26" ht="15.75" customHeight="1">
      <c r="N500" s="15"/>
      <c r="O500" s="15"/>
      <c r="P500" s="15"/>
      <c r="Q500" s="15"/>
      <c r="R500" s="15"/>
      <c r="S500" s="15"/>
      <c r="T500" s="15"/>
      <c r="U500" s="15"/>
      <c r="V500" s="15"/>
      <c r="W500" s="15"/>
      <c r="X500" s="15"/>
      <c r="Y500" s="15"/>
      <c r="Z500" s="15"/>
    </row>
    <row r="501" spans="14:26" ht="15.75" customHeight="1">
      <c r="N501" s="15"/>
      <c r="O501" s="15"/>
      <c r="P501" s="15"/>
      <c r="Q501" s="15"/>
      <c r="R501" s="15"/>
      <c r="S501" s="15"/>
      <c r="T501" s="15"/>
      <c r="U501" s="15"/>
      <c r="V501" s="15"/>
      <c r="W501" s="15"/>
      <c r="X501" s="15"/>
      <c r="Y501" s="15"/>
      <c r="Z501" s="15"/>
    </row>
    <row r="502" spans="14:26" ht="15.75" customHeight="1">
      <c r="N502" s="15"/>
      <c r="O502" s="15"/>
      <c r="P502" s="15"/>
      <c r="Q502" s="15"/>
      <c r="R502" s="15"/>
      <c r="S502" s="15"/>
      <c r="T502" s="15"/>
      <c r="U502" s="15"/>
      <c r="V502" s="15"/>
      <c r="W502" s="15"/>
      <c r="X502" s="15"/>
      <c r="Y502" s="15"/>
      <c r="Z502" s="15"/>
    </row>
    <row r="503" spans="14:26" ht="15.75" customHeight="1">
      <c r="N503" s="15"/>
      <c r="O503" s="15"/>
      <c r="P503" s="15"/>
      <c r="Q503" s="15"/>
      <c r="R503" s="15"/>
      <c r="S503" s="15"/>
      <c r="T503" s="15"/>
      <c r="U503" s="15"/>
      <c r="V503" s="15"/>
      <c r="W503" s="15"/>
      <c r="X503" s="15"/>
      <c r="Y503" s="15"/>
      <c r="Z503" s="15"/>
    </row>
    <row r="504" spans="14:26" ht="15.75" customHeight="1">
      <c r="N504" s="15"/>
      <c r="O504" s="15"/>
      <c r="P504" s="15"/>
      <c r="Q504" s="15"/>
      <c r="R504" s="15"/>
      <c r="S504" s="15"/>
      <c r="T504" s="15"/>
      <c r="U504" s="15"/>
      <c r="V504" s="15"/>
      <c r="W504" s="15"/>
      <c r="X504" s="15"/>
      <c r="Y504" s="15"/>
      <c r="Z504" s="15"/>
    </row>
    <row r="505" spans="14:26" ht="15.75" customHeight="1">
      <c r="N505" s="15"/>
      <c r="O505" s="15"/>
      <c r="P505" s="15"/>
      <c r="Q505" s="15"/>
      <c r="R505" s="15"/>
      <c r="S505" s="15"/>
      <c r="T505" s="15"/>
      <c r="U505" s="15"/>
      <c r="V505" s="15"/>
      <c r="W505" s="15"/>
      <c r="X505" s="15"/>
      <c r="Y505" s="15"/>
      <c r="Z505" s="15"/>
    </row>
    <row r="506" spans="14:26" ht="15.75" customHeight="1">
      <c r="N506" s="15"/>
      <c r="O506" s="15"/>
      <c r="P506" s="15"/>
      <c r="Q506" s="15"/>
      <c r="R506" s="15"/>
      <c r="S506" s="15"/>
      <c r="T506" s="15"/>
      <c r="U506" s="15"/>
      <c r="V506" s="15"/>
      <c r="W506" s="15"/>
      <c r="X506" s="15"/>
      <c r="Y506" s="15"/>
      <c r="Z506" s="15"/>
    </row>
    <row r="507" spans="14:26" ht="15.75" customHeight="1">
      <c r="N507" s="15"/>
      <c r="O507" s="15"/>
      <c r="P507" s="15"/>
      <c r="Q507" s="15"/>
      <c r="R507" s="15"/>
      <c r="S507" s="15"/>
      <c r="T507" s="15"/>
      <c r="U507" s="15"/>
      <c r="V507" s="15"/>
      <c r="W507" s="15"/>
      <c r="X507" s="15"/>
      <c r="Y507" s="15"/>
      <c r="Z507" s="15"/>
    </row>
    <row r="508" spans="14:26" ht="15.75" customHeight="1">
      <c r="N508" s="15"/>
      <c r="O508" s="15"/>
      <c r="P508" s="15"/>
      <c r="Q508" s="15"/>
      <c r="R508" s="15"/>
      <c r="S508" s="15"/>
      <c r="T508" s="15"/>
      <c r="U508" s="15"/>
      <c r="V508" s="15"/>
      <c r="W508" s="15"/>
      <c r="X508" s="15"/>
      <c r="Y508" s="15"/>
      <c r="Z508" s="15"/>
    </row>
    <row r="509" spans="14:26" ht="15.75" customHeight="1">
      <c r="N509" s="15"/>
      <c r="O509" s="15"/>
      <c r="P509" s="15"/>
      <c r="Q509" s="15"/>
      <c r="R509" s="15"/>
      <c r="S509" s="15"/>
      <c r="T509" s="15"/>
      <c r="U509" s="15"/>
      <c r="V509" s="15"/>
      <c r="W509" s="15"/>
      <c r="X509" s="15"/>
      <c r="Y509" s="15"/>
      <c r="Z509" s="15"/>
    </row>
    <row r="510" spans="14:26" ht="15.75" customHeight="1">
      <c r="N510" s="15"/>
      <c r="O510" s="15"/>
      <c r="P510" s="15"/>
      <c r="Q510" s="15"/>
      <c r="R510" s="15"/>
      <c r="S510" s="15"/>
      <c r="T510" s="15"/>
      <c r="U510" s="15"/>
      <c r="V510" s="15"/>
      <c r="W510" s="15"/>
      <c r="X510" s="15"/>
      <c r="Y510" s="15"/>
      <c r="Z510" s="15"/>
    </row>
    <row r="511" spans="14:26" ht="15.75" customHeight="1">
      <c r="N511" s="15"/>
      <c r="O511" s="15"/>
      <c r="P511" s="15"/>
      <c r="Q511" s="15"/>
      <c r="R511" s="15"/>
      <c r="S511" s="15"/>
      <c r="T511" s="15"/>
      <c r="U511" s="15"/>
      <c r="V511" s="15"/>
      <c r="W511" s="15"/>
      <c r="X511" s="15"/>
      <c r="Y511" s="15"/>
      <c r="Z511" s="15"/>
    </row>
    <row r="512" spans="14:26" ht="15.75" customHeight="1">
      <c r="N512" s="15"/>
      <c r="O512" s="15"/>
      <c r="P512" s="15"/>
      <c r="Q512" s="15"/>
      <c r="R512" s="15"/>
      <c r="S512" s="15"/>
      <c r="T512" s="15"/>
      <c r="U512" s="15"/>
      <c r="V512" s="15"/>
      <c r="W512" s="15"/>
      <c r="X512" s="15"/>
      <c r="Y512" s="15"/>
      <c r="Z512" s="15"/>
    </row>
    <row r="513" spans="14:26" ht="15.75" customHeight="1">
      <c r="N513" s="15"/>
      <c r="O513" s="15"/>
      <c r="P513" s="15"/>
      <c r="Q513" s="15"/>
      <c r="R513" s="15"/>
      <c r="S513" s="15"/>
      <c r="T513" s="15"/>
      <c r="U513" s="15"/>
      <c r="V513" s="15"/>
      <c r="W513" s="15"/>
      <c r="X513" s="15"/>
      <c r="Y513" s="15"/>
      <c r="Z513" s="15"/>
    </row>
    <row r="514" spans="14:26" ht="15.75" customHeight="1">
      <c r="N514" s="15"/>
      <c r="O514" s="15"/>
      <c r="P514" s="15"/>
      <c r="Q514" s="15"/>
      <c r="R514" s="15"/>
      <c r="S514" s="15"/>
      <c r="T514" s="15"/>
      <c r="U514" s="15"/>
      <c r="V514" s="15"/>
      <c r="W514" s="15"/>
      <c r="X514" s="15"/>
      <c r="Y514" s="15"/>
      <c r="Z514" s="15"/>
    </row>
    <row r="515" spans="14:26" ht="15.75" customHeight="1">
      <c r="N515" s="15"/>
      <c r="O515" s="15"/>
      <c r="P515" s="15"/>
      <c r="Q515" s="15"/>
      <c r="R515" s="15"/>
      <c r="S515" s="15"/>
      <c r="T515" s="15"/>
      <c r="U515" s="15"/>
      <c r="V515" s="15"/>
      <c r="W515" s="15"/>
      <c r="X515" s="15"/>
      <c r="Y515" s="15"/>
      <c r="Z515" s="15"/>
    </row>
    <row r="516" spans="14:26" ht="15.75" customHeight="1">
      <c r="N516" s="15"/>
      <c r="O516" s="15"/>
      <c r="P516" s="15"/>
      <c r="Q516" s="15"/>
      <c r="R516" s="15"/>
      <c r="S516" s="15"/>
      <c r="T516" s="15"/>
      <c r="U516" s="15"/>
      <c r="V516" s="15"/>
      <c r="W516" s="15"/>
      <c r="X516" s="15"/>
      <c r="Y516" s="15"/>
      <c r="Z516" s="15"/>
    </row>
    <row r="517" spans="14:26" ht="15.75" customHeight="1">
      <c r="N517" s="15"/>
      <c r="O517" s="15"/>
      <c r="P517" s="15"/>
      <c r="Q517" s="15"/>
      <c r="R517" s="15"/>
      <c r="S517" s="15"/>
      <c r="T517" s="15"/>
      <c r="U517" s="15"/>
      <c r="V517" s="15"/>
      <c r="W517" s="15"/>
      <c r="X517" s="15"/>
      <c r="Y517" s="15"/>
      <c r="Z517" s="15"/>
    </row>
    <row r="518" spans="14:26" ht="15.75" customHeight="1">
      <c r="N518" s="15"/>
      <c r="O518" s="15"/>
      <c r="P518" s="15"/>
      <c r="Q518" s="15"/>
      <c r="R518" s="15"/>
      <c r="S518" s="15"/>
      <c r="T518" s="15"/>
      <c r="U518" s="15"/>
      <c r="V518" s="15"/>
      <c r="W518" s="15"/>
      <c r="X518" s="15"/>
      <c r="Y518" s="15"/>
      <c r="Z518" s="15"/>
    </row>
    <row r="519" spans="14:26" ht="15.75" customHeight="1">
      <c r="N519" s="15"/>
      <c r="O519" s="15"/>
      <c r="P519" s="15"/>
      <c r="Q519" s="15"/>
      <c r="R519" s="15"/>
      <c r="S519" s="15"/>
      <c r="T519" s="15"/>
      <c r="U519" s="15"/>
      <c r="V519" s="15"/>
      <c r="W519" s="15"/>
      <c r="X519" s="15"/>
      <c r="Y519" s="15"/>
      <c r="Z519" s="15"/>
    </row>
    <row r="520" spans="14:26" ht="15.75" customHeight="1">
      <c r="N520" s="15"/>
      <c r="O520" s="15"/>
      <c r="P520" s="15"/>
      <c r="Q520" s="15"/>
      <c r="R520" s="15"/>
      <c r="S520" s="15"/>
      <c r="T520" s="15"/>
      <c r="U520" s="15"/>
      <c r="V520" s="15"/>
      <c r="W520" s="15"/>
      <c r="X520" s="15"/>
      <c r="Y520" s="15"/>
      <c r="Z520" s="15"/>
    </row>
    <row r="521" spans="14:26" ht="15.75" customHeight="1">
      <c r="N521" s="15"/>
      <c r="O521" s="15"/>
      <c r="P521" s="15"/>
      <c r="Q521" s="15"/>
      <c r="R521" s="15"/>
      <c r="S521" s="15"/>
      <c r="T521" s="15"/>
      <c r="U521" s="15"/>
      <c r="V521" s="15"/>
      <c r="W521" s="15"/>
      <c r="X521" s="15"/>
      <c r="Y521" s="15"/>
      <c r="Z521" s="15"/>
    </row>
    <row r="522" spans="14:26" ht="15.75" customHeight="1">
      <c r="N522" s="15"/>
      <c r="O522" s="15"/>
      <c r="P522" s="15"/>
      <c r="Q522" s="15"/>
      <c r="R522" s="15"/>
      <c r="S522" s="15"/>
      <c r="T522" s="15"/>
      <c r="U522" s="15"/>
      <c r="V522" s="15"/>
      <c r="W522" s="15"/>
      <c r="X522" s="15"/>
      <c r="Y522" s="15"/>
      <c r="Z522" s="15"/>
    </row>
    <row r="523" spans="14:26" ht="15.75" customHeight="1">
      <c r="N523" s="15"/>
      <c r="O523" s="15"/>
      <c r="P523" s="15"/>
      <c r="Q523" s="15"/>
      <c r="R523" s="15"/>
      <c r="S523" s="15"/>
      <c r="T523" s="15"/>
      <c r="U523" s="15"/>
      <c r="V523" s="15"/>
      <c r="W523" s="15"/>
      <c r="X523" s="15"/>
      <c r="Y523" s="15"/>
      <c r="Z523" s="15"/>
    </row>
    <row r="524" spans="14:26" ht="15.75" customHeight="1">
      <c r="N524" s="15"/>
      <c r="O524" s="15"/>
      <c r="P524" s="15"/>
      <c r="Q524" s="15"/>
      <c r="R524" s="15"/>
      <c r="S524" s="15"/>
      <c r="T524" s="15"/>
      <c r="U524" s="15"/>
      <c r="V524" s="15"/>
      <c r="W524" s="15"/>
      <c r="X524" s="15"/>
      <c r="Y524" s="15"/>
      <c r="Z524" s="15"/>
    </row>
    <row r="525" spans="14:26" ht="15.75" customHeight="1">
      <c r="N525" s="15"/>
      <c r="O525" s="15"/>
      <c r="P525" s="15"/>
      <c r="Q525" s="15"/>
      <c r="R525" s="15"/>
      <c r="S525" s="15"/>
      <c r="T525" s="15"/>
      <c r="U525" s="15"/>
      <c r="V525" s="15"/>
      <c r="W525" s="15"/>
      <c r="X525" s="15"/>
      <c r="Y525" s="15"/>
      <c r="Z525" s="15"/>
    </row>
    <row r="526" spans="14:26" ht="15.75" customHeight="1">
      <c r="N526" s="15"/>
      <c r="O526" s="15"/>
      <c r="P526" s="15"/>
      <c r="Q526" s="15"/>
      <c r="R526" s="15"/>
      <c r="S526" s="15"/>
      <c r="T526" s="15"/>
      <c r="U526" s="15"/>
      <c r="V526" s="15"/>
      <c r="W526" s="15"/>
      <c r="X526" s="15"/>
      <c r="Y526" s="15"/>
      <c r="Z526" s="15"/>
    </row>
    <row r="527" spans="14:26" ht="15.75" customHeight="1">
      <c r="N527" s="15"/>
      <c r="O527" s="15"/>
      <c r="P527" s="15"/>
      <c r="Q527" s="15"/>
      <c r="R527" s="15"/>
      <c r="S527" s="15"/>
      <c r="T527" s="15"/>
      <c r="U527" s="15"/>
      <c r="V527" s="15"/>
      <c r="W527" s="15"/>
      <c r="X527" s="15"/>
      <c r="Y527" s="15"/>
      <c r="Z527" s="15"/>
    </row>
    <row r="528" spans="14:26" ht="15.75" customHeight="1">
      <c r="N528" s="15"/>
      <c r="O528" s="15"/>
      <c r="P528" s="15"/>
      <c r="Q528" s="15"/>
      <c r="R528" s="15"/>
      <c r="S528" s="15"/>
      <c r="T528" s="15"/>
      <c r="U528" s="15"/>
      <c r="V528" s="15"/>
      <c r="W528" s="15"/>
      <c r="X528" s="15"/>
      <c r="Y528" s="15"/>
      <c r="Z528" s="15"/>
    </row>
    <row r="529" spans="14:26" ht="15.75" customHeight="1">
      <c r="N529" s="15"/>
      <c r="O529" s="15"/>
      <c r="P529" s="15"/>
      <c r="Q529" s="15"/>
      <c r="R529" s="15"/>
      <c r="S529" s="15"/>
      <c r="T529" s="15"/>
      <c r="U529" s="15"/>
      <c r="V529" s="15"/>
      <c r="W529" s="15"/>
      <c r="X529" s="15"/>
      <c r="Y529" s="15"/>
      <c r="Z529" s="15"/>
    </row>
    <row r="530" spans="14:26" ht="15.75" customHeight="1">
      <c r="N530" s="15"/>
      <c r="O530" s="15"/>
      <c r="P530" s="15"/>
      <c r="Q530" s="15"/>
      <c r="R530" s="15"/>
      <c r="S530" s="15"/>
      <c r="T530" s="15"/>
      <c r="U530" s="15"/>
      <c r="V530" s="15"/>
      <c r="W530" s="15"/>
      <c r="X530" s="15"/>
      <c r="Y530" s="15"/>
      <c r="Z530" s="15"/>
    </row>
    <row r="531" spans="14:26" ht="15.75" customHeight="1">
      <c r="N531" s="15"/>
      <c r="O531" s="15"/>
      <c r="P531" s="15"/>
      <c r="Q531" s="15"/>
      <c r="R531" s="15"/>
      <c r="S531" s="15"/>
      <c r="T531" s="15"/>
      <c r="U531" s="15"/>
      <c r="V531" s="15"/>
      <c r="W531" s="15"/>
      <c r="X531" s="15"/>
      <c r="Y531" s="15"/>
      <c r="Z531" s="15"/>
    </row>
    <row r="532" spans="14:26" ht="15.75" customHeight="1">
      <c r="N532" s="15"/>
      <c r="O532" s="15"/>
      <c r="P532" s="15"/>
      <c r="Q532" s="15"/>
      <c r="R532" s="15"/>
      <c r="S532" s="15"/>
      <c r="T532" s="15"/>
      <c r="U532" s="15"/>
      <c r="V532" s="15"/>
      <c r="W532" s="15"/>
      <c r="X532" s="15"/>
      <c r="Y532" s="15"/>
      <c r="Z532" s="15"/>
    </row>
    <row r="533" spans="14:26" ht="15.75" customHeight="1">
      <c r="N533" s="15"/>
      <c r="O533" s="15"/>
      <c r="P533" s="15"/>
      <c r="Q533" s="15"/>
      <c r="R533" s="15"/>
      <c r="S533" s="15"/>
      <c r="T533" s="15"/>
      <c r="U533" s="15"/>
      <c r="V533" s="15"/>
      <c r="W533" s="15"/>
      <c r="X533" s="15"/>
      <c r="Y533" s="15"/>
      <c r="Z533" s="15"/>
    </row>
    <row r="534" spans="14:26" ht="15.75" customHeight="1">
      <c r="N534" s="15"/>
      <c r="O534" s="15"/>
      <c r="P534" s="15"/>
      <c r="Q534" s="15"/>
      <c r="R534" s="15"/>
      <c r="S534" s="15"/>
      <c r="T534" s="15"/>
      <c r="U534" s="15"/>
      <c r="V534" s="15"/>
      <c r="W534" s="15"/>
      <c r="X534" s="15"/>
      <c r="Y534" s="15"/>
      <c r="Z534" s="15"/>
    </row>
    <row r="535" spans="14:26" ht="15.75" customHeight="1">
      <c r="N535" s="15"/>
      <c r="O535" s="15"/>
      <c r="P535" s="15"/>
      <c r="Q535" s="15"/>
      <c r="R535" s="15"/>
      <c r="S535" s="15"/>
      <c r="T535" s="15"/>
      <c r="U535" s="15"/>
      <c r="V535" s="15"/>
      <c r="W535" s="15"/>
      <c r="X535" s="15"/>
      <c r="Y535" s="15"/>
      <c r="Z535" s="15"/>
    </row>
    <row r="536" spans="14:26" ht="15.75" customHeight="1">
      <c r="N536" s="15"/>
      <c r="O536" s="15"/>
      <c r="P536" s="15"/>
      <c r="Q536" s="15"/>
      <c r="R536" s="15"/>
      <c r="S536" s="15"/>
      <c r="T536" s="15"/>
      <c r="U536" s="15"/>
      <c r="V536" s="15"/>
      <c r="W536" s="15"/>
      <c r="X536" s="15"/>
      <c r="Y536" s="15"/>
      <c r="Z536" s="15"/>
    </row>
    <row r="537" spans="14:26" ht="15.75" customHeight="1">
      <c r="N537" s="15"/>
      <c r="O537" s="15"/>
      <c r="P537" s="15"/>
      <c r="Q537" s="15"/>
      <c r="R537" s="15"/>
      <c r="S537" s="15"/>
      <c r="T537" s="15"/>
      <c r="U537" s="15"/>
      <c r="V537" s="15"/>
      <c r="W537" s="15"/>
      <c r="X537" s="15"/>
      <c r="Y537" s="15"/>
      <c r="Z537" s="15"/>
    </row>
    <row r="538" spans="14:26" ht="15.75" customHeight="1">
      <c r="N538" s="15"/>
      <c r="O538" s="15"/>
      <c r="P538" s="15"/>
      <c r="Q538" s="15"/>
      <c r="R538" s="15"/>
      <c r="S538" s="15"/>
      <c r="T538" s="15"/>
      <c r="U538" s="15"/>
      <c r="V538" s="15"/>
      <c r="W538" s="15"/>
      <c r="X538" s="15"/>
      <c r="Y538" s="15"/>
      <c r="Z538" s="15"/>
    </row>
    <row r="539" spans="14:26" ht="15.75" customHeight="1">
      <c r="N539" s="15"/>
      <c r="O539" s="15"/>
      <c r="P539" s="15"/>
      <c r="Q539" s="15"/>
      <c r="R539" s="15"/>
      <c r="S539" s="15"/>
      <c r="T539" s="15"/>
      <c r="U539" s="15"/>
      <c r="V539" s="15"/>
      <c r="W539" s="15"/>
      <c r="X539" s="15"/>
      <c r="Y539" s="15"/>
      <c r="Z539" s="15"/>
    </row>
    <row r="540" spans="14:26" ht="15.75" customHeight="1">
      <c r="N540" s="15"/>
      <c r="O540" s="15"/>
      <c r="P540" s="15"/>
      <c r="Q540" s="15"/>
      <c r="R540" s="15"/>
      <c r="S540" s="15"/>
      <c r="T540" s="15"/>
      <c r="U540" s="15"/>
      <c r="V540" s="15"/>
      <c r="W540" s="15"/>
      <c r="X540" s="15"/>
      <c r="Y540" s="15"/>
      <c r="Z540" s="15"/>
    </row>
    <row r="541" spans="14:26" ht="15.75" customHeight="1">
      <c r="N541" s="15"/>
      <c r="O541" s="15"/>
      <c r="P541" s="15"/>
      <c r="Q541" s="15"/>
      <c r="R541" s="15"/>
      <c r="S541" s="15"/>
      <c r="T541" s="15"/>
      <c r="U541" s="15"/>
      <c r="V541" s="15"/>
      <c r="W541" s="15"/>
      <c r="X541" s="15"/>
      <c r="Y541" s="15"/>
      <c r="Z541" s="15"/>
    </row>
    <row r="542" spans="14:26" ht="15.75" customHeight="1">
      <c r="N542" s="15"/>
      <c r="O542" s="15"/>
      <c r="P542" s="15"/>
      <c r="Q542" s="15"/>
      <c r="R542" s="15"/>
      <c r="S542" s="15"/>
      <c r="T542" s="15"/>
      <c r="U542" s="15"/>
      <c r="V542" s="15"/>
      <c r="W542" s="15"/>
      <c r="X542" s="15"/>
      <c r="Y542" s="15"/>
      <c r="Z542" s="15"/>
    </row>
    <row r="543" spans="14:26" ht="15.75" customHeight="1">
      <c r="N543" s="15"/>
      <c r="O543" s="15"/>
      <c r="P543" s="15"/>
      <c r="Q543" s="15"/>
      <c r="R543" s="15"/>
      <c r="S543" s="15"/>
      <c r="T543" s="15"/>
      <c r="U543" s="15"/>
      <c r="V543" s="15"/>
      <c r="W543" s="15"/>
      <c r="X543" s="15"/>
      <c r="Y543" s="15"/>
      <c r="Z543" s="15"/>
    </row>
    <row r="544" spans="14:26" ht="15.75" customHeight="1">
      <c r="N544" s="15"/>
      <c r="O544" s="15"/>
      <c r="P544" s="15"/>
      <c r="Q544" s="15"/>
      <c r="R544" s="15"/>
      <c r="S544" s="15"/>
      <c r="T544" s="15"/>
      <c r="U544" s="15"/>
      <c r="V544" s="15"/>
      <c r="W544" s="15"/>
      <c r="X544" s="15"/>
      <c r="Y544" s="15"/>
      <c r="Z544" s="15"/>
    </row>
    <row r="545" spans="14:26" ht="15.75" customHeight="1">
      <c r="N545" s="15"/>
      <c r="O545" s="15"/>
      <c r="P545" s="15"/>
      <c r="Q545" s="15"/>
      <c r="R545" s="15"/>
      <c r="S545" s="15"/>
      <c r="T545" s="15"/>
      <c r="U545" s="15"/>
      <c r="V545" s="15"/>
      <c r="W545" s="15"/>
      <c r="X545" s="15"/>
      <c r="Y545" s="15"/>
      <c r="Z545" s="15"/>
    </row>
    <row r="546" spans="14:26" ht="15.75" customHeight="1">
      <c r="N546" s="15"/>
      <c r="O546" s="15"/>
      <c r="P546" s="15"/>
      <c r="Q546" s="15"/>
      <c r="R546" s="15"/>
      <c r="S546" s="15"/>
      <c r="T546" s="15"/>
      <c r="U546" s="15"/>
      <c r="V546" s="15"/>
      <c r="W546" s="15"/>
      <c r="X546" s="15"/>
      <c r="Y546" s="15"/>
      <c r="Z546" s="15"/>
    </row>
    <row r="547" spans="14:26" ht="15.75" customHeight="1">
      <c r="N547" s="15"/>
      <c r="O547" s="15"/>
      <c r="P547" s="15"/>
      <c r="Q547" s="15"/>
      <c r="R547" s="15"/>
      <c r="S547" s="15"/>
      <c r="T547" s="15"/>
      <c r="U547" s="15"/>
      <c r="V547" s="15"/>
      <c r="W547" s="15"/>
      <c r="X547" s="15"/>
      <c r="Y547" s="15"/>
      <c r="Z547" s="15"/>
    </row>
    <row r="548" spans="14:26" ht="15.75" customHeight="1">
      <c r="N548" s="15"/>
      <c r="O548" s="15"/>
      <c r="P548" s="15"/>
      <c r="Q548" s="15"/>
      <c r="R548" s="15"/>
      <c r="S548" s="15"/>
      <c r="T548" s="15"/>
      <c r="U548" s="15"/>
      <c r="V548" s="15"/>
      <c r="W548" s="15"/>
      <c r="X548" s="15"/>
      <c r="Y548" s="15"/>
      <c r="Z548" s="15"/>
    </row>
    <row r="549" spans="14:26" ht="15.75" customHeight="1">
      <c r="N549" s="15"/>
      <c r="O549" s="15"/>
      <c r="P549" s="15"/>
      <c r="Q549" s="15"/>
      <c r="R549" s="15"/>
      <c r="S549" s="15"/>
      <c r="T549" s="15"/>
      <c r="U549" s="15"/>
      <c r="V549" s="15"/>
      <c r="W549" s="15"/>
      <c r="X549" s="15"/>
      <c r="Y549" s="15"/>
      <c r="Z549" s="15"/>
    </row>
    <row r="550" spans="14:26" ht="15.75" customHeight="1">
      <c r="N550" s="15"/>
      <c r="O550" s="15"/>
      <c r="P550" s="15"/>
      <c r="Q550" s="15"/>
      <c r="R550" s="15"/>
      <c r="S550" s="15"/>
      <c r="T550" s="15"/>
      <c r="U550" s="15"/>
      <c r="V550" s="15"/>
      <c r="W550" s="15"/>
      <c r="X550" s="15"/>
      <c r="Y550" s="15"/>
      <c r="Z550" s="15"/>
    </row>
    <row r="551" spans="14:26" ht="15.75" customHeight="1">
      <c r="N551" s="15"/>
      <c r="O551" s="15"/>
      <c r="P551" s="15"/>
      <c r="Q551" s="15"/>
      <c r="R551" s="15"/>
      <c r="S551" s="15"/>
      <c r="T551" s="15"/>
      <c r="U551" s="15"/>
      <c r="V551" s="15"/>
      <c r="W551" s="15"/>
      <c r="X551" s="15"/>
      <c r="Y551" s="15"/>
      <c r="Z551" s="15"/>
    </row>
    <row r="552" spans="14:26" ht="15.75" customHeight="1">
      <c r="N552" s="15"/>
      <c r="O552" s="15"/>
      <c r="P552" s="15"/>
      <c r="Q552" s="15"/>
      <c r="R552" s="15"/>
      <c r="S552" s="15"/>
      <c r="T552" s="15"/>
      <c r="U552" s="15"/>
      <c r="V552" s="15"/>
      <c r="W552" s="15"/>
      <c r="X552" s="15"/>
      <c r="Y552" s="15"/>
      <c r="Z552" s="15"/>
    </row>
    <row r="553" spans="14:26" ht="15.75" customHeight="1">
      <c r="N553" s="15"/>
      <c r="O553" s="15"/>
      <c r="P553" s="15"/>
      <c r="Q553" s="15"/>
      <c r="R553" s="15"/>
      <c r="S553" s="15"/>
      <c r="T553" s="15"/>
      <c r="U553" s="15"/>
      <c r="V553" s="15"/>
      <c r="W553" s="15"/>
      <c r="X553" s="15"/>
      <c r="Y553" s="15"/>
      <c r="Z553" s="15"/>
    </row>
    <row r="554" spans="14:26" ht="15.75" customHeight="1">
      <c r="N554" s="15"/>
      <c r="O554" s="15"/>
      <c r="P554" s="15"/>
      <c r="Q554" s="15"/>
      <c r="R554" s="15"/>
      <c r="S554" s="15"/>
      <c r="T554" s="15"/>
      <c r="U554" s="15"/>
      <c r="V554" s="15"/>
      <c r="W554" s="15"/>
      <c r="X554" s="15"/>
      <c r="Y554" s="15"/>
      <c r="Z554" s="15"/>
    </row>
    <row r="555" spans="14:26" ht="15.75" customHeight="1">
      <c r="N555" s="15"/>
      <c r="O555" s="15"/>
      <c r="P555" s="15"/>
      <c r="Q555" s="15"/>
      <c r="R555" s="15"/>
      <c r="S555" s="15"/>
      <c r="T555" s="15"/>
      <c r="U555" s="15"/>
      <c r="V555" s="15"/>
      <c r="W555" s="15"/>
      <c r="X555" s="15"/>
      <c r="Y555" s="15"/>
      <c r="Z555" s="15"/>
    </row>
    <row r="556" spans="14:26" ht="15.75" customHeight="1">
      <c r="N556" s="15"/>
      <c r="O556" s="15"/>
      <c r="P556" s="15"/>
      <c r="Q556" s="15"/>
      <c r="R556" s="15"/>
      <c r="S556" s="15"/>
      <c r="T556" s="15"/>
      <c r="U556" s="15"/>
      <c r="V556" s="15"/>
      <c r="W556" s="15"/>
      <c r="X556" s="15"/>
      <c r="Y556" s="15"/>
      <c r="Z556" s="15"/>
    </row>
    <row r="557" spans="14:26" ht="15.75" customHeight="1">
      <c r="N557" s="15"/>
      <c r="O557" s="15"/>
      <c r="P557" s="15"/>
      <c r="Q557" s="15"/>
      <c r="R557" s="15"/>
      <c r="S557" s="15"/>
      <c r="T557" s="15"/>
      <c r="U557" s="15"/>
      <c r="V557" s="15"/>
      <c r="W557" s="15"/>
      <c r="X557" s="15"/>
      <c r="Y557" s="15"/>
      <c r="Z557" s="15"/>
    </row>
    <row r="558" spans="14:26" ht="15.75" customHeight="1">
      <c r="N558" s="15"/>
      <c r="O558" s="15"/>
      <c r="P558" s="15"/>
      <c r="Q558" s="15"/>
      <c r="R558" s="15"/>
      <c r="S558" s="15"/>
      <c r="T558" s="15"/>
      <c r="U558" s="15"/>
      <c r="V558" s="15"/>
      <c r="W558" s="15"/>
      <c r="X558" s="15"/>
      <c r="Y558" s="15"/>
      <c r="Z558" s="15"/>
    </row>
    <row r="559" spans="14:26" ht="15.75" customHeight="1">
      <c r="N559" s="15"/>
      <c r="O559" s="15"/>
      <c r="P559" s="15"/>
      <c r="Q559" s="15"/>
      <c r="R559" s="15"/>
      <c r="S559" s="15"/>
      <c r="T559" s="15"/>
      <c r="U559" s="15"/>
      <c r="V559" s="15"/>
      <c r="W559" s="15"/>
      <c r="X559" s="15"/>
      <c r="Y559" s="15"/>
      <c r="Z559" s="15"/>
    </row>
    <row r="560" spans="14:26" ht="15.75" customHeight="1">
      <c r="N560" s="15"/>
      <c r="O560" s="15"/>
      <c r="P560" s="15"/>
      <c r="Q560" s="15"/>
      <c r="R560" s="15"/>
      <c r="S560" s="15"/>
      <c r="T560" s="15"/>
      <c r="U560" s="15"/>
      <c r="V560" s="15"/>
      <c r="W560" s="15"/>
      <c r="X560" s="15"/>
      <c r="Y560" s="15"/>
      <c r="Z560" s="15"/>
    </row>
    <row r="561" spans="14:26" ht="15.75" customHeight="1">
      <c r="N561" s="15"/>
      <c r="O561" s="15"/>
      <c r="P561" s="15"/>
      <c r="Q561" s="15"/>
      <c r="R561" s="15"/>
      <c r="S561" s="15"/>
      <c r="T561" s="15"/>
      <c r="U561" s="15"/>
      <c r="V561" s="15"/>
      <c r="W561" s="15"/>
      <c r="X561" s="15"/>
      <c r="Y561" s="15"/>
      <c r="Z561" s="15"/>
    </row>
    <row r="562" spans="14:26" ht="15.75" customHeight="1">
      <c r="N562" s="15"/>
      <c r="O562" s="15"/>
      <c r="P562" s="15"/>
      <c r="Q562" s="15"/>
      <c r="R562" s="15"/>
      <c r="S562" s="15"/>
      <c r="T562" s="15"/>
      <c r="U562" s="15"/>
      <c r="V562" s="15"/>
      <c r="W562" s="15"/>
      <c r="X562" s="15"/>
      <c r="Y562" s="15"/>
      <c r="Z562" s="15"/>
    </row>
    <row r="563" spans="14:26" ht="15.75" customHeight="1">
      <c r="N563" s="15"/>
      <c r="O563" s="15"/>
      <c r="P563" s="15"/>
      <c r="Q563" s="15"/>
      <c r="R563" s="15"/>
      <c r="S563" s="15"/>
      <c r="T563" s="15"/>
      <c r="U563" s="15"/>
      <c r="V563" s="15"/>
      <c r="W563" s="15"/>
      <c r="X563" s="15"/>
      <c r="Y563" s="15"/>
      <c r="Z563" s="15"/>
    </row>
    <row r="564" spans="14:26" ht="15.75" customHeight="1">
      <c r="N564" s="15"/>
      <c r="O564" s="15"/>
      <c r="P564" s="15"/>
      <c r="Q564" s="15"/>
      <c r="R564" s="15"/>
      <c r="S564" s="15"/>
      <c r="T564" s="15"/>
      <c r="U564" s="15"/>
      <c r="V564" s="15"/>
      <c r="W564" s="15"/>
      <c r="X564" s="15"/>
      <c r="Y564" s="15"/>
      <c r="Z564" s="15"/>
    </row>
    <row r="565" spans="14:26" ht="15.75" customHeight="1">
      <c r="N565" s="15"/>
      <c r="O565" s="15"/>
      <c r="P565" s="15"/>
      <c r="Q565" s="15"/>
      <c r="R565" s="15"/>
      <c r="S565" s="15"/>
      <c r="T565" s="15"/>
      <c r="U565" s="15"/>
      <c r="V565" s="15"/>
      <c r="W565" s="15"/>
      <c r="X565" s="15"/>
      <c r="Y565" s="15"/>
      <c r="Z565" s="15"/>
    </row>
    <row r="566" spans="14:26" ht="15.75" customHeight="1">
      <c r="N566" s="15"/>
      <c r="O566" s="15"/>
      <c r="P566" s="15"/>
      <c r="Q566" s="15"/>
      <c r="R566" s="15"/>
      <c r="S566" s="15"/>
      <c r="T566" s="15"/>
      <c r="U566" s="15"/>
      <c r="V566" s="15"/>
      <c r="W566" s="15"/>
      <c r="X566" s="15"/>
      <c r="Y566" s="15"/>
      <c r="Z566" s="15"/>
    </row>
    <row r="567" spans="14:26" ht="15.75" customHeight="1">
      <c r="N567" s="15"/>
      <c r="O567" s="15"/>
      <c r="P567" s="15"/>
      <c r="Q567" s="15"/>
      <c r="R567" s="15"/>
      <c r="S567" s="15"/>
      <c r="T567" s="15"/>
      <c r="U567" s="15"/>
      <c r="V567" s="15"/>
      <c r="W567" s="15"/>
      <c r="X567" s="15"/>
      <c r="Y567" s="15"/>
      <c r="Z567" s="15"/>
    </row>
    <row r="568" spans="14:26" ht="15.75" customHeight="1">
      <c r="N568" s="15"/>
      <c r="O568" s="15"/>
      <c r="P568" s="15"/>
      <c r="Q568" s="15"/>
      <c r="R568" s="15"/>
      <c r="S568" s="15"/>
      <c r="T568" s="15"/>
      <c r="U568" s="15"/>
      <c r="V568" s="15"/>
      <c r="W568" s="15"/>
      <c r="X568" s="15"/>
      <c r="Y568" s="15"/>
      <c r="Z568" s="15"/>
    </row>
    <row r="569" spans="14:26" ht="15.75" customHeight="1">
      <c r="N569" s="15"/>
      <c r="O569" s="15"/>
      <c r="P569" s="15"/>
      <c r="Q569" s="15"/>
      <c r="R569" s="15"/>
      <c r="S569" s="15"/>
      <c r="T569" s="15"/>
      <c r="U569" s="15"/>
      <c r="V569" s="15"/>
      <c r="W569" s="15"/>
      <c r="X569" s="15"/>
      <c r="Y569" s="15"/>
      <c r="Z569" s="15"/>
    </row>
    <row r="570" spans="14:26" ht="15.75" customHeight="1">
      <c r="N570" s="15"/>
      <c r="O570" s="15"/>
      <c r="P570" s="15"/>
      <c r="Q570" s="15"/>
      <c r="R570" s="15"/>
      <c r="S570" s="15"/>
      <c r="T570" s="15"/>
      <c r="U570" s="15"/>
      <c r="V570" s="15"/>
      <c r="W570" s="15"/>
      <c r="X570" s="15"/>
      <c r="Y570" s="15"/>
      <c r="Z570" s="15"/>
    </row>
    <row r="571" spans="14:26" ht="15.75" customHeight="1">
      <c r="N571" s="15"/>
      <c r="O571" s="15"/>
      <c r="P571" s="15"/>
      <c r="Q571" s="15"/>
      <c r="R571" s="15"/>
      <c r="S571" s="15"/>
      <c r="T571" s="15"/>
      <c r="U571" s="15"/>
      <c r="V571" s="15"/>
      <c r="W571" s="15"/>
      <c r="X571" s="15"/>
      <c r="Y571" s="15"/>
      <c r="Z571" s="15"/>
    </row>
    <row r="572" spans="14:26" ht="15.75" customHeight="1">
      <c r="N572" s="15"/>
      <c r="O572" s="15"/>
      <c r="P572" s="15"/>
      <c r="Q572" s="15"/>
      <c r="R572" s="15"/>
      <c r="S572" s="15"/>
      <c r="T572" s="15"/>
      <c r="U572" s="15"/>
      <c r="V572" s="15"/>
      <c r="W572" s="15"/>
      <c r="X572" s="15"/>
      <c r="Y572" s="15"/>
      <c r="Z572" s="15"/>
    </row>
    <row r="573" spans="14:26" ht="15.75" customHeight="1">
      <c r="N573" s="15"/>
      <c r="O573" s="15"/>
      <c r="P573" s="15"/>
      <c r="Q573" s="15"/>
      <c r="R573" s="15"/>
      <c r="S573" s="15"/>
      <c r="T573" s="15"/>
      <c r="U573" s="15"/>
      <c r="V573" s="15"/>
      <c r="W573" s="15"/>
      <c r="X573" s="15"/>
      <c r="Y573" s="15"/>
      <c r="Z573" s="15"/>
    </row>
    <row r="574" spans="14:26" ht="15.75" customHeight="1">
      <c r="N574" s="15"/>
      <c r="O574" s="15"/>
      <c r="P574" s="15"/>
      <c r="Q574" s="15"/>
      <c r="R574" s="15"/>
      <c r="S574" s="15"/>
      <c r="T574" s="15"/>
      <c r="U574" s="15"/>
      <c r="V574" s="15"/>
      <c r="W574" s="15"/>
      <c r="X574" s="15"/>
      <c r="Y574" s="15"/>
      <c r="Z574" s="15"/>
    </row>
    <row r="575" spans="14:26" ht="15.75" customHeight="1">
      <c r="N575" s="15"/>
      <c r="O575" s="15"/>
      <c r="P575" s="15"/>
      <c r="Q575" s="15"/>
      <c r="R575" s="15"/>
      <c r="S575" s="15"/>
      <c r="T575" s="15"/>
      <c r="U575" s="15"/>
      <c r="V575" s="15"/>
      <c r="W575" s="15"/>
      <c r="X575" s="15"/>
      <c r="Y575" s="15"/>
      <c r="Z575" s="15"/>
    </row>
    <row r="576" spans="14:26" ht="15.75" customHeight="1">
      <c r="N576" s="15"/>
      <c r="O576" s="15"/>
      <c r="P576" s="15"/>
      <c r="Q576" s="15"/>
      <c r="R576" s="15"/>
      <c r="S576" s="15"/>
      <c r="T576" s="15"/>
      <c r="U576" s="15"/>
      <c r="V576" s="15"/>
      <c r="W576" s="15"/>
      <c r="X576" s="15"/>
      <c r="Y576" s="15"/>
      <c r="Z576" s="15"/>
    </row>
    <row r="577" spans="14:26" ht="15.75" customHeight="1">
      <c r="N577" s="15"/>
      <c r="O577" s="15"/>
      <c r="P577" s="15"/>
      <c r="Q577" s="15"/>
      <c r="R577" s="15"/>
      <c r="S577" s="15"/>
      <c r="T577" s="15"/>
      <c r="U577" s="15"/>
      <c r="V577" s="15"/>
      <c r="W577" s="15"/>
      <c r="X577" s="15"/>
      <c r="Y577" s="15"/>
      <c r="Z577" s="15"/>
    </row>
    <row r="578" spans="14:26" ht="15.75" customHeight="1">
      <c r="N578" s="15"/>
      <c r="O578" s="15"/>
      <c r="P578" s="15"/>
      <c r="Q578" s="15"/>
      <c r="R578" s="15"/>
      <c r="S578" s="15"/>
      <c r="T578" s="15"/>
      <c r="U578" s="15"/>
      <c r="V578" s="15"/>
      <c r="W578" s="15"/>
      <c r="X578" s="15"/>
      <c r="Y578" s="15"/>
      <c r="Z578" s="15"/>
    </row>
    <row r="579" spans="14:26" ht="15.75" customHeight="1">
      <c r="N579" s="15"/>
      <c r="O579" s="15"/>
      <c r="P579" s="15"/>
      <c r="Q579" s="15"/>
      <c r="R579" s="15"/>
      <c r="S579" s="15"/>
      <c r="T579" s="15"/>
      <c r="U579" s="15"/>
      <c r="V579" s="15"/>
      <c r="W579" s="15"/>
      <c r="X579" s="15"/>
      <c r="Y579" s="15"/>
      <c r="Z579" s="15"/>
    </row>
    <row r="580" spans="14:26" ht="15.75" customHeight="1">
      <c r="N580" s="15"/>
      <c r="O580" s="15"/>
      <c r="P580" s="15"/>
      <c r="Q580" s="15"/>
      <c r="R580" s="15"/>
      <c r="S580" s="15"/>
      <c r="T580" s="15"/>
      <c r="U580" s="15"/>
      <c r="V580" s="15"/>
      <c r="W580" s="15"/>
      <c r="X580" s="15"/>
      <c r="Y580" s="15"/>
      <c r="Z580" s="15"/>
    </row>
    <row r="581" spans="14:26" ht="15.75" customHeight="1">
      <c r="N581" s="15"/>
      <c r="O581" s="15"/>
      <c r="P581" s="15"/>
      <c r="Q581" s="15"/>
      <c r="R581" s="15"/>
      <c r="S581" s="15"/>
      <c r="T581" s="15"/>
      <c r="U581" s="15"/>
      <c r="V581" s="15"/>
      <c r="W581" s="15"/>
      <c r="X581" s="15"/>
      <c r="Y581" s="15"/>
      <c r="Z581" s="15"/>
    </row>
    <row r="582" spans="14:26" ht="15.75" customHeight="1">
      <c r="N582" s="15"/>
      <c r="O582" s="15"/>
      <c r="P582" s="15"/>
      <c r="Q582" s="15"/>
      <c r="R582" s="15"/>
      <c r="S582" s="15"/>
      <c r="T582" s="15"/>
      <c r="U582" s="15"/>
      <c r="V582" s="15"/>
      <c r="W582" s="15"/>
      <c r="X582" s="15"/>
      <c r="Y582" s="15"/>
      <c r="Z582" s="15"/>
    </row>
    <row r="583" spans="14:26" ht="15.75" customHeight="1">
      <c r="N583" s="15"/>
      <c r="O583" s="15"/>
      <c r="P583" s="15"/>
      <c r="Q583" s="15"/>
      <c r="R583" s="15"/>
      <c r="S583" s="15"/>
      <c r="T583" s="15"/>
      <c r="U583" s="15"/>
      <c r="V583" s="15"/>
      <c r="W583" s="15"/>
      <c r="X583" s="15"/>
      <c r="Y583" s="15"/>
      <c r="Z583" s="15"/>
    </row>
    <row r="584" spans="14:26" ht="15.75" customHeight="1">
      <c r="N584" s="15"/>
      <c r="O584" s="15"/>
      <c r="P584" s="15"/>
      <c r="Q584" s="15"/>
      <c r="R584" s="15"/>
      <c r="S584" s="15"/>
      <c r="T584" s="15"/>
      <c r="U584" s="15"/>
      <c r="V584" s="15"/>
      <c r="W584" s="15"/>
      <c r="X584" s="15"/>
      <c r="Y584" s="15"/>
      <c r="Z584" s="15"/>
    </row>
    <row r="585" spans="14:26" ht="15.75" customHeight="1">
      <c r="N585" s="15"/>
      <c r="O585" s="15"/>
      <c r="P585" s="15"/>
      <c r="Q585" s="15"/>
      <c r="R585" s="15"/>
      <c r="S585" s="15"/>
      <c r="T585" s="15"/>
      <c r="U585" s="15"/>
      <c r="V585" s="15"/>
      <c r="W585" s="15"/>
      <c r="X585" s="15"/>
      <c r="Y585" s="15"/>
      <c r="Z585" s="15"/>
    </row>
    <row r="586" spans="14:26" ht="15.75" customHeight="1">
      <c r="N586" s="15"/>
      <c r="O586" s="15"/>
      <c r="P586" s="15"/>
      <c r="Q586" s="15"/>
      <c r="R586" s="15"/>
      <c r="S586" s="15"/>
      <c r="T586" s="15"/>
      <c r="U586" s="15"/>
      <c r="V586" s="15"/>
      <c r="W586" s="15"/>
      <c r="X586" s="15"/>
      <c r="Y586" s="15"/>
      <c r="Z586" s="15"/>
    </row>
    <row r="587" spans="14:26" ht="15.75" customHeight="1">
      <c r="N587" s="15"/>
      <c r="O587" s="15"/>
      <c r="P587" s="15"/>
      <c r="Q587" s="15"/>
      <c r="R587" s="15"/>
      <c r="S587" s="15"/>
      <c r="T587" s="15"/>
      <c r="U587" s="15"/>
      <c r="V587" s="15"/>
      <c r="W587" s="15"/>
      <c r="X587" s="15"/>
      <c r="Y587" s="15"/>
      <c r="Z587" s="15"/>
    </row>
    <row r="588" spans="14:26" ht="15.75" customHeight="1">
      <c r="N588" s="15"/>
      <c r="O588" s="15"/>
      <c r="P588" s="15"/>
      <c r="Q588" s="15"/>
      <c r="R588" s="15"/>
      <c r="S588" s="15"/>
      <c r="T588" s="15"/>
      <c r="U588" s="15"/>
      <c r="V588" s="15"/>
      <c r="W588" s="15"/>
      <c r="X588" s="15"/>
      <c r="Y588" s="15"/>
      <c r="Z588" s="15"/>
    </row>
    <row r="589" spans="14:26" ht="15.75" customHeight="1">
      <c r="N589" s="15"/>
      <c r="O589" s="15"/>
      <c r="P589" s="15"/>
      <c r="Q589" s="15"/>
      <c r="R589" s="15"/>
      <c r="S589" s="15"/>
      <c r="T589" s="15"/>
      <c r="U589" s="15"/>
      <c r="V589" s="15"/>
      <c r="W589" s="15"/>
      <c r="X589" s="15"/>
      <c r="Y589" s="15"/>
      <c r="Z589" s="15"/>
    </row>
    <row r="590" spans="14:26" ht="15.75" customHeight="1">
      <c r="N590" s="15"/>
      <c r="O590" s="15"/>
      <c r="P590" s="15"/>
      <c r="Q590" s="15"/>
      <c r="R590" s="15"/>
      <c r="S590" s="15"/>
      <c r="T590" s="15"/>
      <c r="U590" s="15"/>
      <c r="V590" s="15"/>
      <c r="W590" s="15"/>
      <c r="X590" s="15"/>
      <c r="Y590" s="15"/>
      <c r="Z590" s="15"/>
    </row>
    <row r="591" spans="14:26" ht="15.75" customHeight="1">
      <c r="N591" s="15"/>
      <c r="O591" s="15"/>
      <c r="P591" s="15"/>
      <c r="Q591" s="15"/>
      <c r="R591" s="15"/>
      <c r="S591" s="15"/>
      <c r="T591" s="15"/>
      <c r="U591" s="15"/>
      <c r="V591" s="15"/>
      <c r="W591" s="15"/>
      <c r="X591" s="15"/>
      <c r="Y591" s="15"/>
      <c r="Z591" s="15"/>
    </row>
    <row r="592" spans="14:26" ht="15.75" customHeight="1">
      <c r="N592" s="15"/>
      <c r="O592" s="15"/>
      <c r="P592" s="15"/>
      <c r="Q592" s="15"/>
      <c r="R592" s="15"/>
      <c r="S592" s="15"/>
      <c r="T592" s="15"/>
      <c r="U592" s="15"/>
      <c r="V592" s="15"/>
      <c r="W592" s="15"/>
      <c r="X592" s="15"/>
      <c r="Y592" s="15"/>
      <c r="Z592" s="15"/>
    </row>
    <row r="593" spans="14:26" ht="15.75" customHeight="1">
      <c r="N593" s="15"/>
      <c r="O593" s="15"/>
      <c r="P593" s="15"/>
      <c r="Q593" s="15"/>
      <c r="R593" s="15"/>
      <c r="S593" s="15"/>
      <c r="T593" s="15"/>
      <c r="U593" s="15"/>
      <c r="V593" s="15"/>
      <c r="W593" s="15"/>
      <c r="X593" s="15"/>
      <c r="Y593" s="15"/>
      <c r="Z593" s="15"/>
    </row>
    <row r="594" spans="14:26" ht="15.75" customHeight="1">
      <c r="N594" s="15"/>
      <c r="O594" s="15"/>
      <c r="P594" s="15"/>
      <c r="Q594" s="15"/>
      <c r="R594" s="15"/>
      <c r="S594" s="15"/>
      <c r="T594" s="15"/>
      <c r="U594" s="15"/>
      <c r="V594" s="15"/>
      <c r="W594" s="15"/>
      <c r="X594" s="15"/>
      <c r="Y594" s="15"/>
      <c r="Z594" s="15"/>
    </row>
    <row r="595" spans="14:26" ht="15.75" customHeight="1">
      <c r="N595" s="15"/>
      <c r="O595" s="15"/>
      <c r="P595" s="15"/>
      <c r="Q595" s="15"/>
      <c r="R595" s="15"/>
      <c r="S595" s="15"/>
      <c r="T595" s="15"/>
      <c r="U595" s="15"/>
      <c r="V595" s="15"/>
      <c r="W595" s="15"/>
      <c r="X595" s="15"/>
      <c r="Y595" s="15"/>
      <c r="Z595" s="15"/>
    </row>
    <row r="596" spans="14:26" ht="15.75" customHeight="1">
      <c r="N596" s="15"/>
      <c r="O596" s="15"/>
      <c r="P596" s="15"/>
      <c r="Q596" s="15"/>
      <c r="R596" s="15"/>
      <c r="S596" s="15"/>
      <c r="T596" s="15"/>
      <c r="U596" s="15"/>
      <c r="V596" s="15"/>
      <c r="W596" s="15"/>
      <c r="X596" s="15"/>
      <c r="Y596" s="15"/>
      <c r="Z596" s="15"/>
    </row>
    <row r="597" spans="14:26" ht="15.75" customHeight="1">
      <c r="N597" s="15"/>
      <c r="O597" s="15"/>
      <c r="P597" s="15"/>
      <c r="Q597" s="15"/>
      <c r="R597" s="15"/>
      <c r="S597" s="15"/>
      <c r="T597" s="15"/>
      <c r="U597" s="15"/>
      <c r="V597" s="15"/>
      <c r="W597" s="15"/>
      <c r="X597" s="15"/>
      <c r="Y597" s="15"/>
      <c r="Z597" s="15"/>
    </row>
    <row r="598" spans="14:26" ht="15.75" customHeight="1">
      <c r="N598" s="15"/>
      <c r="O598" s="15"/>
      <c r="P598" s="15"/>
      <c r="Q598" s="15"/>
      <c r="R598" s="15"/>
      <c r="S598" s="15"/>
      <c r="T598" s="15"/>
      <c r="U598" s="15"/>
      <c r="V598" s="15"/>
      <c r="W598" s="15"/>
      <c r="X598" s="15"/>
      <c r="Y598" s="15"/>
      <c r="Z598" s="15"/>
    </row>
    <row r="599" spans="14:26" ht="15.75" customHeight="1">
      <c r="N599" s="15"/>
      <c r="O599" s="15"/>
      <c r="P599" s="15"/>
      <c r="Q599" s="15"/>
      <c r="R599" s="15"/>
      <c r="S599" s="15"/>
      <c r="T599" s="15"/>
      <c r="U599" s="15"/>
      <c r="V599" s="15"/>
      <c r="W599" s="15"/>
      <c r="X599" s="15"/>
      <c r="Y599" s="15"/>
      <c r="Z599" s="15"/>
    </row>
    <row r="600" spans="14:26" ht="15.75" customHeight="1">
      <c r="N600" s="15"/>
      <c r="O600" s="15"/>
      <c r="P600" s="15"/>
      <c r="Q600" s="15"/>
      <c r="R600" s="15"/>
      <c r="S600" s="15"/>
      <c r="T600" s="15"/>
      <c r="U600" s="15"/>
      <c r="V600" s="15"/>
      <c r="W600" s="15"/>
      <c r="X600" s="15"/>
      <c r="Y600" s="15"/>
      <c r="Z600" s="15"/>
    </row>
    <row r="601" spans="14:26" ht="15.75" customHeight="1">
      <c r="N601" s="15"/>
      <c r="O601" s="15"/>
      <c r="P601" s="15"/>
      <c r="Q601" s="15"/>
      <c r="R601" s="15"/>
      <c r="S601" s="15"/>
      <c r="T601" s="15"/>
      <c r="U601" s="15"/>
      <c r="V601" s="15"/>
      <c r="W601" s="15"/>
      <c r="X601" s="15"/>
      <c r="Y601" s="15"/>
      <c r="Z601" s="15"/>
    </row>
    <row r="602" spans="14:26" ht="15.75" customHeight="1">
      <c r="N602" s="15"/>
      <c r="O602" s="15"/>
      <c r="P602" s="15"/>
      <c r="Q602" s="15"/>
      <c r="R602" s="15"/>
      <c r="S602" s="15"/>
      <c r="T602" s="15"/>
      <c r="U602" s="15"/>
      <c r="V602" s="15"/>
      <c r="W602" s="15"/>
      <c r="X602" s="15"/>
      <c r="Y602" s="15"/>
      <c r="Z602" s="15"/>
    </row>
    <row r="603" spans="14:26" ht="15.75" customHeight="1">
      <c r="N603" s="15"/>
      <c r="O603" s="15"/>
      <c r="P603" s="15"/>
      <c r="Q603" s="15"/>
      <c r="R603" s="15"/>
      <c r="S603" s="15"/>
      <c r="T603" s="15"/>
      <c r="U603" s="15"/>
      <c r="V603" s="15"/>
      <c r="W603" s="15"/>
      <c r="X603" s="15"/>
      <c r="Y603" s="15"/>
      <c r="Z603" s="15"/>
    </row>
    <row r="604" spans="14:26" ht="15.75" customHeight="1">
      <c r="N604" s="15"/>
      <c r="O604" s="15"/>
      <c r="P604" s="15"/>
      <c r="Q604" s="15"/>
      <c r="R604" s="15"/>
      <c r="S604" s="15"/>
      <c r="T604" s="15"/>
      <c r="U604" s="15"/>
      <c r="V604" s="15"/>
      <c r="W604" s="15"/>
      <c r="X604" s="15"/>
      <c r="Y604" s="15"/>
      <c r="Z604" s="15"/>
    </row>
    <row r="605" spans="14:26" ht="15.75" customHeight="1">
      <c r="N605" s="15"/>
      <c r="O605" s="15"/>
      <c r="P605" s="15"/>
      <c r="Q605" s="15"/>
      <c r="R605" s="15"/>
      <c r="S605" s="15"/>
      <c r="T605" s="15"/>
      <c r="U605" s="15"/>
      <c r="V605" s="15"/>
      <c r="W605" s="15"/>
      <c r="X605" s="15"/>
      <c r="Y605" s="15"/>
      <c r="Z605" s="15"/>
    </row>
    <row r="606" spans="14:26" ht="15.75" customHeight="1">
      <c r="N606" s="15"/>
      <c r="O606" s="15"/>
      <c r="P606" s="15"/>
      <c r="Q606" s="15"/>
      <c r="R606" s="15"/>
      <c r="S606" s="15"/>
      <c r="T606" s="15"/>
      <c r="U606" s="15"/>
      <c r="V606" s="15"/>
      <c r="W606" s="15"/>
      <c r="X606" s="15"/>
      <c r="Y606" s="15"/>
      <c r="Z606" s="15"/>
    </row>
    <row r="607" spans="14:26" ht="15.75" customHeight="1">
      <c r="N607" s="15"/>
      <c r="O607" s="15"/>
      <c r="P607" s="15"/>
      <c r="Q607" s="15"/>
      <c r="R607" s="15"/>
      <c r="S607" s="15"/>
      <c r="T607" s="15"/>
      <c r="U607" s="15"/>
      <c r="V607" s="15"/>
      <c r="W607" s="15"/>
      <c r="X607" s="15"/>
      <c r="Y607" s="15"/>
      <c r="Z607" s="15"/>
    </row>
    <row r="608" spans="14:26" ht="15.75" customHeight="1">
      <c r="N608" s="15"/>
      <c r="O608" s="15"/>
      <c r="P608" s="15"/>
      <c r="Q608" s="15"/>
      <c r="R608" s="15"/>
      <c r="S608" s="15"/>
      <c r="T608" s="15"/>
      <c r="U608" s="15"/>
      <c r="V608" s="15"/>
      <c r="W608" s="15"/>
      <c r="X608" s="15"/>
      <c r="Y608" s="15"/>
      <c r="Z608" s="15"/>
    </row>
    <row r="609" spans="14:26" ht="15.75" customHeight="1">
      <c r="N609" s="15"/>
      <c r="O609" s="15"/>
      <c r="P609" s="15"/>
      <c r="Q609" s="15"/>
      <c r="R609" s="15"/>
      <c r="S609" s="15"/>
      <c r="T609" s="15"/>
      <c r="U609" s="15"/>
      <c r="V609" s="15"/>
      <c r="W609" s="15"/>
      <c r="X609" s="15"/>
      <c r="Y609" s="15"/>
      <c r="Z609" s="15"/>
    </row>
    <row r="610" spans="14:26" ht="15.75" customHeight="1">
      <c r="N610" s="15"/>
      <c r="O610" s="15"/>
      <c r="P610" s="15"/>
      <c r="Q610" s="15"/>
      <c r="R610" s="15"/>
      <c r="S610" s="15"/>
      <c r="T610" s="15"/>
      <c r="U610" s="15"/>
      <c r="V610" s="15"/>
      <c r="W610" s="15"/>
      <c r="X610" s="15"/>
      <c r="Y610" s="15"/>
      <c r="Z610" s="15"/>
    </row>
    <row r="611" spans="14:26" ht="15.75" customHeight="1">
      <c r="N611" s="15"/>
      <c r="O611" s="15"/>
      <c r="P611" s="15"/>
      <c r="Q611" s="15"/>
      <c r="R611" s="15"/>
      <c r="S611" s="15"/>
      <c r="T611" s="15"/>
      <c r="U611" s="15"/>
      <c r="V611" s="15"/>
      <c r="W611" s="15"/>
      <c r="X611" s="15"/>
      <c r="Y611" s="15"/>
      <c r="Z611" s="15"/>
    </row>
    <row r="612" spans="14:26" ht="15.75" customHeight="1">
      <c r="N612" s="15"/>
      <c r="O612" s="15"/>
      <c r="P612" s="15"/>
      <c r="Q612" s="15"/>
      <c r="R612" s="15"/>
      <c r="S612" s="15"/>
      <c r="T612" s="15"/>
      <c r="U612" s="15"/>
      <c r="V612" s="15"/>
      <c r="W612" s="15"/>
      <c r="X612" s="15"/>
      <c r="Y612" s="15"/>
      <c r="Z612" s="15"/>
    </row>
    <row r="613" spans="14:26" ht="15.75" customHeight="1">
      <c r="N613" s="15"/>
      <c r="O613" s="15"/>
      <c r="P613" s="15"/>
      <c r="Q613" s="15"/>
      <c r="R613" s="15"/>
      <c r="S613" s="15"/>
      <c r="T613" s="15"/>
      <c r="U613" s="15"/>
      <c r="V613" s="15"/>
      <c r="W613" s="15"/>
      <c r="X613" s="15"/>
      <c r="Y613" s="15"/>
      <c r="Z613" s="15"/>
    </row>
    <row r="614" spans="14:26" ht="15.75" customHeight="1">
      <c r="N614" s="15"/>
      <c r="O614" s="15"/>
      <c r="P614" s="15"/>
      <c r="Q614" s="15"/>
      <c r="R614" s="15"/>
      <c r="S614" s="15"/>
      <c r="T614" s="15"/>
      <c r="U614" s="15"/>
      <c r="V614" s="15"/>
      <c r="W614" s="15"/>
      <c r="X614" s="15"/>
      <c r="Y614" s="15"/>
      <c r="Z614" s="15"/>
    </row>
    <row r="615" spans="14:26" ht="15.75" customHeight="1">
      <c r="N615" s="15"/>
      <c r="O615" s="15"/>
      <c r="P615" s="15"/>
      <c r="Q615" s="15"/>
      <c r="R615" s="15"/>
      <c r="S615" s="15"/>
      <c r="T615" s="15"/>
      <c r="U615" s="15"/>
      <c r="V615" s="15"/>
      <c r="W615" s="15"/>
      <c r="X615" s="15"/>
      <c r="Y615" s="15"/>
      <c r="Z615" s="15"/>
    </row>
    <row r="616" spans="14:26" ht="15.75" customHeight="1">
      <c r="N616" s="15"/>
      <c r="O616" s="15"/>
      <c r="P616" s="15"/>
      <c r="Q616" s="15"/>
      <c r="R616" s="15"/>
      <c r="S616" s="15"/>
      <c r="T616" s="15"/>
      <c r="U616" s="15"/>
      <c r="V616" s="15"/>
      <c r="W616" s="15"/>
      <c r="X616" s="15"/>
      <c r="Y616" s="15"/>
      <c r="Z616" s="15"/>
    </row>
    <row r="617" spans="14:26" ht="15.75" customHeight="1">
      <c r="N617" s="15"/>
      <c r="O617" s="15"/>
      <c r="P617" s="15"/>
      <c r="Q617" s="15"/>
      <c r="R617" s="15"/>
      <c r="S617" s="15"/>
      <c r="T617" s="15"/>
      <c r="U617" s="15"/>
      <c r="V617" s="15"/>
      <c r="W617" s="15"/>
      <c r="X617" s="15"/>
      <c r="Y617" s="15"/>
      <c r="Z617" s="15"/>
    </row>
    <row r="618" spans="14:26" ht="15.75" customHeight="1">
      <c r="N618" s="15"/>
      <c r="O618" s="15"/>
      <c r="P618" s="15"/>
      <c r="Q618" s="15"/>
      <c r="R618" s="15"/>
      <c r="S618" s="15"/>
      <c r="T618" s="15"/>
      <c r="U618" s="15"/>
      <c r="V618" s="15"/>
      <c r="W618" s="15"/>
      <c r="X618" s="15"/>
      <c r="Y618" s="15"/>
      <c r="Z618" s="15"/>
    </row>
    <row r="619" spans="14:26" ht="15.75" customHeight="1">
      <c r="N619" s="15"/>
      <c r="O619" s="15"/>
      <c r="P619" s="15"/>
      <c r="Q619" s="15"/>
      <c r="R619" s="15"/>
      <c r="S619" s="15"/>
      <c r="T619" s="15"/>
      <c r="U619" s="15"/>
      <c r="V619" s="15"/>
      <c r="W619" s="15"/>
      <c r="X619" s="15"/>
      <c r="Y619" s="15"/>
      <c r="Z619" s="15"/>
    </row>
    <row r="620" spans="14:26" ht="15.75" customHeight="1">
      <c r="N620" s="15"/>
      <c r="O620" s="15"/>
      <c r="P620" s="15"/>
      <c r="Q620" s="15"/>
      <c r="R620" s="15"/>
      <c r="S620" s="15"/>
      <c r="T620" s="15"/>
      <c r="U620" s="15"/>
      <c r="V620" s="15"/>
      <c r="W620" s="15"/>
      <c r="X620" s="15"/>
      <c r="Y620" s="15"/>
      <c r="Z620" s="15"/>
    </row>
    <row r="621" spans="14:26" ht="15.75" customHeight="1">
      <c r="N621" s="15"/>
      <c r="O621" s="15"/>
      <c r="P621" s="15"/>
      <c r="Q621" s="15"/>
      <c r="R621" s="15"/>
      <c r="S621" s="15"/>
      <c r="T621" s="15"/>
      <c r="U621" s="15"/>
      <c r="V621" s="15"/>
      <c r="W621" s="15"/>
      <c r="X621" s="15"/>
      <c r="Y621" s="15"/>
      <c r="Z621" s="15"/>
    </row>
    <row r="622" spans="14:26" ht="15.75" customHeight="1">
      <c r="N622" s="15"/>
      <c r="O622" s="15"/>
      <c r="P622" s="15"/>
      <c r="Q622" s="15"/>
      <c r="R622" s="15"/>
      <c r="S622" s="15"/>
      <c r="T622" s="15"/>
      <c r="U622" s="15"/>
      <c r="V622" s="15"/>
      <c r="W622" s="15"/>
      <c r="X622" s="15"/>
      <c r="Y622" s="15"/>
      <c r="Z622" s="15"/>
    </row>
    <row r="623" spans="14:26" ht="15.75" customHeight="1">
      <c r="N623" s="15"/>
      <c r="O623" s="15"/>
      <c r="P623" s="15"/>
      <c r="Q623" s="15"/>
      <c r="R623" s="15"/>
      <c r="S623" s="15"/>
      <c r="T623" s="15"/>
      <c r="U623" s="15"/>
      <c r="V623" s="15"/>
      <c r="W623" s="15"/>
      <c r="X623" s="15"/>
      <c r="Y623" s="15"/>
      <c r="Z623" s="15"/>
    </row>
    <row r="624" spans="14:26" ht="15.75" customHeight="1">
      <c r="N624" s="15"/>
      <c r="O624" s="15"/>
      <c r="P624" s="15"/>
      <c r="Q624" s="15"/>
      <c r="R624" s="15"/>
      <c r="S624" s="15"/>
      <c r="T624" s="15"/>
      <c r="U624" s="15"/>
      <c r="V624" s="15"/>
      <c r="W624" s="15"/>
      <c r="X624" s="15"/>
      <c r="Y624" s="15"/>
      <c r="Z624" s="15"/>
    </row>
    <row r="625" spans="14:26" ht="15.75" customHeight="1">
      <c r="N625" s="15"/>
      <c r="O625" s="15"/>
      <c r="P625" s="15"/>
      <c r="Q625" s="15"/>
      <c r="R625" s="15"/>
      <c r="S625" s="15"/>
      <c r="T625" s="15"/>
      <c r="U625" s="15"/>
      <c r="V625" s="15"/>
      <c r="W625" s="15"/>
      <c r="X625" s="15"/>
      <c r="Y625" s="15"/>
      <c r="Z625" s="15"/>
    </row>
    <row r="626" spans="14:26" ht="15.75" customHeight="1">
      <c r="N626" s="15"/>
      <c r="O626" s="15"/>
      <c r="P626" s="15"/>
      <c r="Q626" s="15"/>
      <c r="R626" s="15"/>
      <c r="S626" s="15"/>
      <c r="T626" s="15"/>
      <c r="U626" s="15"/>
      <c r="V626" s="15"/>
      <c r="W626" s="15"/>
      <c r="X626" s="15"/>
      <c r="Y626" s="15"/>
      <c r="Z626" s="15"/>
    </row>
    <row r="627" spans="14:26" ht="15.75" customHeight="1">
      <c r="N627" s="15"/>
      <c r="O627" s="15"/>
      <c r="P627" s="15"/>
      <c r="Q627" s="15"/>
      <c r="R627" s="15"/>
      <c r="S627" s="15"/>
      <c r="T627" s="15"/>
      <c r="U627" s="15"/>
      <c r="V627" s="15"/>
      <c r="W627" s="15"/>
      <c r="X627" s="15"/>
      <c r="Y627" s="15"/>
      <c r="Z627" s="15"/>
    </row>
    <row r="628" spans="14:26" ht="15.75" customHeight="1">
      <c r="N628" s="15"/>
      <c r="O628" s="15"/>
      <c r="P628" s="15"/>
      <c r="Q628" s="15"/>
      <c r="R628" s="15"/>
      <c r="S628" s="15"/>
      <c r="T628" s="15"/>
      <c r="U628" s="15"/>
      <c r="V628" s="15"/>
      <c r="W628" s="15"/>
      <c r="X628" s="15"/>
      <c r="Y628" s="15"/>
      <c r="Z628" s="15"/>
    </row>
    <row r="629" spans="14:26" ht="15.75" customHeight="1">
      <c r="N629" s="15"/>
      <c r="O629" s="15"/>
      <c r="P629" s="15"/>
      <c r="Q629" s="15"/>
      <c r="R629" s="15"/>
      <c r="S629" s="15"/>
      <c r="T629" s="15"/>
      <c r="U629" s="15"/>
      <c r="V629" s="15"/>
      <c r="W629" s="15"/>
      <c r="X629" s="15"/>
      <c r="Y629" s="15"/>
      <c r="Z629" s="15"/>
    </row>
    <row r="630" spans="14:26" ht="15.75" customHeight="1">
      <c r="N630" s="15"/>
      <c r="O630" s="15"/>
      <c r="P630" s="15"/>
      <c r="Q630" s="15"/>
      <c r="R630" s="15"/>
      <c r="S630" s="15"/>
      <c r="T630" s="15"/>
      <c r="U630" s="15"/>
      <c r="V630" s="15"/>
      <c r="W630" s="15"/>
      <c r="X630" s="15"/>
      <c r="Y630" s="15"/>
      <c r="Z630" s="15"/>
    </row>
    <row r="631" spans="14:26" ht="15.75" customHeight="1">
      <c r="N631" s="15"/>
      <c r="O631" s="15"/>
      <c r="P631" s="15"/>
      <c r="Q631" s="15"/>
      <c r="R631" s="15"/>
      <c r="S631" s="15"/>
      <c r="T631" s="15"/>
      <c r="U631" s="15"/>
      <c r="V631" s="15"/>
      <c r="W631" s="15"/>
      <c r="X631" s="15"/>
      <c r="Y631" s="15"/>
      <c r="Z631" s="15"/>
    </row>
    <row r="632" spans="14:26" ht="15.75" customHeight="1">
      <c r="N632" s="15"/>
      <c r="O632" s="15"/>
      <c r="P632" s="15"/>
      <c r="Q632" s="15"/>
      <c r="R632" s="15"/>
      <c r="S632" s="15"/>
      <c r="T632" s="15"/>
      <c r="U632" s="15"/>
      <c r="V632" s="15"/>
      <c r="W632" s="15"/>
      <c r="X632" s="15"/>
      <c r="Y632" s="15"/>
      <c r="Z632" s="15"/>
    </row>
    <row r="633" spans="14:26" ht="15.75" customHeight="1">
      <c r="N633" s="15"/>
      <c r="O633" s="15"/>
      <c r="P633" s="15"/>
      <c r="Q633" s="15"/>
      <c r="R633" s="15"/>
      <c r="S633" s="15"/>
      <c r="T633" s="15"/>
      <c r="U633" s="15"/>
      <c r="V633" s="15"/>
      <c r="W633" s="15"/>
      <c r="X633" s="15"/>
      <c r="Y633" s="15"/>
      <c r="Z633" s="15"/>
    </row>
    <row r="634" spans="14:26" ht="15.75" customHeight="1">
      <c r="N634" s="15"/>
      <c r="O634" s="15"/>
      <c r="P634" s="15"/>
      <c r="Q634" s="15"/>
      <c r="R634" s="15"/>
      <c r="S634" s="15"/>
      <c r="T634" s="15"/>
      <c r="U634" s="15"/>
      <c r="V634" s="15"/>
      <c r="W634" s="15"/>
      <c r="X634" s="15"/>
      <c r="Y634" s="15"/>
      <c r="Z634" s="15"/>
    </row>
    <row r="635" spans="14:26" ht="15.75" customHeight="1">
      <c r="N635" s="15"/>
      <c r="O635" s="15"/>
      <c r="P635" s="15"/>
      <c r="Q635" s="15"/>
      <c r="R635" s="15"/>
      <c r="S635" s="15"/>
      <c r="T635" s="15"/>
      <c r="U635" s="15"/>
      <c r="V635" s="15"/>
      <c r="W635" s="15"/>
      <c r="X635" s="15"/>
      <c r="Y635" s="15"/>
      <c r="Z635" s="15"/>
    </row>
    <row r="636" spans="14:26" ht="15.75" customHeight="1">
      <c r="N636" s="15"/>
      <c r="O636" s="15"/>
      <c r="P636" s="15"/>
      <c r="Q636" s="15"/>
      <c r="R636" s="15"/>
      <c r="S636" s="15"/>
      <c r="T636" s="15"/>
      <c r="U636" s="15"/>
      <c r="V636" s="15"/>
      <c r="W636" s="15"/>
      <c r="X636" s="15"/>
      <c r="Y636" s="15"/>
      <c r="Z636" s="15"/>
    </row>
    <row r="637" spans="14:26" ht="15.75" customHeight="1">
      <c r="N637" s="15"/>
      <c r="O637" s="15"/>
      <c r="P637" s="15"/>
      <c r="Q637" s="15"/>
      <c r="R637" s="15"/>
      <c r="S637" s="15"/>
      <c r="T637" s="15"/>
      <c r="U637" s="15"/>
      <c r="V637" s="15"/>
      <c r="W637" s="15"/>
      <c r="X637" s="15"/>
      <c r="Y637" s="15"/>
      <c r="Z637" s="15"/>
    </row>
    <row r="638" spans="14:26" ht="15.75" customHeight="1">
      <c r="N638" s="15"/>
      <c r="O638" s="15"/>
      <c r="P638" s="15"/>
      <c r="Q638" s="15"/>
      <c r="R638" s="15"/>
      <c r="S638" s="15"/>
      <c r="T638" s="15"/>
      <c r="U638" s="15"/>
      <c r="V638" s="15"/>
      <c r="W638" s="15"/>
      <c r="X638" s="15"/>
      <c r="Y638" s="15"/>
      <c r="Z638" s="15"/>
    </row>
    <row r="639" spans="14:26" ht="15.75" customHeight="1">
      <c r="N639" s="15"/>
      <c r="O639" s="15"/>
      <c r="P639" s="15"/>
      <c r="Q639" s="15"/>
      <c r="R639" s="15"/>
      <c r="S639" s="15"/>
      <c r="T639" s="15"/>
      <c r="U639" s="15"/>
      <c r="V639" s="15"/>
      <c r="W639" s="15"/>
      <c r="X639" s="15"/>
      <c r="Y639" s="15"/>
      <c r="Z639" s="15"/>
    </row>
    <row r="640" spans="14:26" ht="15.75" customHeight="1">
      <c r="N640" s="15"/>
      <c r="O640" s="15"/>
      <c r="P640" s="15"/>
      <c r="Q640" s="15"/>
      <c r="R640" s="15"/>
      <c r="S640" s="15"/>
      <c r="T640" s="15"/>
      <c r="U640" s="15"/>
      <c r="V640" s="15"/>
      <c r="W640" s="15"/>
      <c r="X640" s="15"/>
      <c r="Y640" s="15"/>
      <c r="Z640" s="15"/>
    </row>
    <row r="641" spans="14:26" ht="15.75" customHeight="1">
      <c r="N641" s="15"/>
      <c r="O641" s="15"/>
      <c r="P641" s="15"/>
      <c r="Q641" s="15"/>
      <c r="R641" s="15"/>
      <c r="S641" s="15"/>
      <c r="T641" s="15"/>
      <c r="U641" s="15"/>
      <c r="V641" s="15"/>
      <c r="W641" s="15"/>
      <c r="X641" s="15"/>
      <c r="Y641" s="15"/>
      <c r="Z641" s="15"/>
    </row>
    <row r="642" spans="14:26" ht="15.75" customHeight="1">
      <c r="N642" s="15"/>
      <c r="O642" s="15"/>
      <c r="P642" s="15"/>
      <c r="Q642" s="15"/>
      <c r="R642" s="15"/>
      <c r="S642" s="15"/>
      <c r="T642" s="15"/>
      <c r="U642" s="15"/>
      <c r="V642" s="15"/>
      <c r="W642" s="15"/>
      <c r="X642" s="15"/>
      <c r="Y642" s="15"/>
      <c r="Z642" s="15"/>
    </row>
    <row r="643" spans="14:26" ht="15.75" customHeight="1">
      <c r="N643" s="15"/>
      <c r="O643" s="15"/>
      <c r="P643" s="15"/>
      <c r="Q643" s="15"/>
      <c r="R643" s="15"/>
      <c r="S643" s="15"/>
      <c r="T643" s="15"/>
      <c r="U643" s="15"/>
      <c r="V643" s="15"/>
      <c r="W643" s="15"/>
      <c r="X643" s="15"/>
      <c r="Y643" s="15"/>
      <c r="Z643" s="15"/>
    </row>
    <row r="644" spans="14:26" ht="15.75" customHeight="1">
      <c r="N644" s="15"/>
      <c r="O644" s="15"/>
      <c r="P644" s="15"/>
      <c r="Q644" s="15"/>
      <c r="R644" s="15"/>
      <c r="S644" s="15"/>
      <c r="T644" s="15"/>
      <c r="U644" s="15"/>
      <c r="V644" s="15"/>
      <c r="W644" s="15"/>
      <c r="X644" s="15"/>
      <c r="Y644" s="15"/>
      <c r="Z644" s="15"/>
    </row>
    <row r="645" spans="14:26" ht="15.75" customHeight="1">
      <c r="N645" s="15"/>
      <c r="O645" s="15"/>
      <c r="P645" s="15"/>
      <c r="Q645" s="15"/>
      <c r="R645" s="15"/>
      <c r="S645" s="15"/>
      <c r="T645" s="15"/>
      <c r="U645" s="15"/>
      <c r="V645" s="15"/>
      <c r="W645" s="15"/>
      <c r="X645" s="15"/>
      <c r="Y645" s="15"/>
      <c r="Z645" s="15"/>
    </row>
    <row r="646" spans="14:26" ht="15.75" customHeight="1">
      <c r="N646" s="15"/>
      <c r="O646" s="15"/>
      <c r="P646" s="15"/>
      <c r="Q646" s="15"/>
      <c r="R646" s="15"/>
      <c r="S646" s="15"/>
      <c r="T646" s="15"/>
      <c r="U646" s="15"/>
      <c r="V646" s="15"/>
      <c r="W646" s="15"/>
      <c r="X646" s="15"/>
      <c r="Y646" s="15"/>
      <c r="Z646" s="15"/>
    </row>
    <row r="647" spans="14:26" ht="15.75" customHeight="1">
      <c r="N647" s="15"/>
      <c r="O647" s="15"/>
      <c r="P647" s="15"/>
      <c r="Q647" s="15"/>
      <c r="R647" s="15"/>
      <c r="S647" s="15"/>
      <c r="T647" s="15"/>
      <c r="U647" s="15"/>
      <c r="V647" s="15"/>
      <c r="W647" s="15"/>
      <c r="X647" s="15"/>
      <c r="Y647" s="15"/>
      <c r="Z647" s="15"/>
    </row>
    <row r="648" spans="14:26" ht="15.75" customHeight="1">
      <c r="N648" s="15"/>
      <c r="O648" s="15"/>
      <c r="P648" s="15"/>
      <c r="Q648" s="15"/>
      <c r="R648" s="15"/>
      <c r="S648" s="15"/>
      <c r="T648" s="15"/>
      <c r="U648" s="15"/>
      <c r="V648" s="15"/>
      <c r="W648" s="15"/>
      <c r="X648" s="15"/>
      <c r="Y648" s="15"/>
      <c r="Z648" s="15"/>
    </row>
    <row r="649" spans="14:26" ht="15.75" customHeight="1">
      <c r="N649" s="15"/>
      <c r="O649" s="15"/>
      <c r="P649" s="15"/>
      <c r="Q649" s="15"/>
      <c r="R649" s="15"/>
      <c r="S649" s="15"/>
      <c r="T649" s="15"/>
      <c r="U649" s="15"/>
      <c r="V649" s="15"/>
      <c r="W649" s="15"/>
      <c r="X649" s="15"/>
      <c r="Y649" s="15"/>
      <c r="Z649" s="15"/>
    </row>
    <row r="650" spans="14:26" ht="15.75" customHeight="1">
      <c r="N650" s="15"/>
      <c r="O650" s="15"/>
      <c r="P650" s="15"/>
      <c r="Q650" s="15"/>
      <c r="R650" s="15"/>
      <c r="S650" s="15"/>
      <c r="T650" s="15"/>
      <c r="U650" s="15"/>
      <c r="V650" s="15"/>
      <c r="W650" s="15"/>
      <c r="X650" s="15"/>
      <c r="Y650" s="15"/>
      <c r="Z650" s="15"/>
    </row>
    <row r="651" spans="14:26" ht="15.75" customHeight="1">
      <c r="N651" s="15"/>
      <c r="O651" s="15"/>
      <c r="P651" s="15"/>
      <c r="Q651" s="15"/>
      <c r="R651" s="15"/>
      <c r="S651" s="15"/>
      <c r="T651" s="15"/>
      <c r="U651" s="15"/>
      <c r="V651" s="15"/>
      <c r="W651" s="15"/>
      <c r="X651" s="15"/>
      <c r="Y651" s="15"/>
      <c r="Z651" s="15"/>
    </row>
    <row r="652" spans="14:26" ht="15.75" customHeight="1">
      <c r="N652" s="15"/>
      <c r="O652" s="15"/>
      <c r="P652" s="15"/>
      <c r="Q652" s="15"/>
      <c r="R652" s="15"/>
      <c r="S652" s="15"/>
      <c r="T652" s="15"/>
      <c r="U652" s="15"/>
      <c r="V652" s="15"/>
      <c r="W652" s="15"/>
      <c r="X652" s="15"/>
      <c r="Y652" s="15"/>
      <c r="Z652" s="15"/>
    </row>
    <row r="653" spans="14:26" ht="15.75" customHeight="1">
      <c r="N653" s="15"/>
      <c r="O653" s="15"/>
      <c r="P653" s="15"/>
      <c r="Q653" s="15"/>
      <c r="R653" s="15"/>
      <c r="S653" s="15"/>
      <c r="T653" s="15"/>
      <c r="U653" s="15"/>
      <c r="V653" s="15"/>
      <c r="W653" s="15"/>
      <c r="X653" s="15"/>
      <c r="Y653" s="15"/>
      <c r="Z653" s="15"/>
    </row>
    <row r="654" spans="14:26" ht="15.75" customHeight="1">
      <c r="N654" s="15"/>
      <c r="O654" s="15"/>
      <c r="P654" s="15"/>
      <c r="Q654" s="15"/>
      <c r="R654" s="15"/>
      <c r="S654" s="15"/>
      <c r="T654" s="15"/>
      <c r="U654" s="15"/>
      <c r="V654" s="15"/>
      <c r="W654" s="15"/>
      <c r="X654" s="15"/>
      <c r="Y654" s="15"/>
      <c r="Z654" s="15"/>
    </row>
    <row r="655" spans="14:26" ht="15.75" customHeight="1">
      <c r="N655" s="15"/>
      <c r="O655" s="15"/>
      <c r="P655" s="15"/>
      <c r="Q655" s="15"/>
      <c r="R655" s="15"/>
      <c r="S655" s="15"/>
      <c r="T655" s="15"/>
      <c r="U655" s="15"/>
      <c r="V655" s="15"/>
      <c r="W655" s="15"/>
      <c r="X655" s="15"/>
      <c r="Y655" s="15"/>
      <c r="Z655" s="15"/>
    </row>
    <row r="656" spans="14:26" ht="15.75" customHeight="1">
      <c r="N656" s="15"/>
      <c r="O656" s="15"/>
      <c r="P656" s="15"/>
      <c r="Q656" s="15"/>
      <c r="R656" s="15"/>
      <c r="S656" s="15"/>
      <c r="T656" s="15"/>
      <c r="U656" s="15"/>
      <c r="V656" s="15"/>
      <c r="W656" s="15"/>
      <c r="X656" s="15"/>
      <c r="Y656" s="15"/>
      <c r="Z656" s="15"/>
    </row>
    <row r="657" spans="14:26" ht="15.75" customHeight="1">
      <c r="N657" s="15"/>
      <c r="O657" s="15"/>
      <c r="P657" s="15"/>
      <c r="Q657" s="15"/>
      <c r="R657" s="15"/>
      <c r="S657" s="15"/>
      <c r="T657" s="15"/>
      <c r="U657" s="15"/>
      <c r="V657" s="15"/>
      <c r="W657" s="15"/>
      <c r="X657" s="15"/>
      <c r="Y657" s="15"/>
      <c r="Z657" s="15"/>
    </row>
    <row r="658" spans="14:26" ht="15.75" customHeight="1">
      <c r="N658" s="15"/>
      <c r="O658" s="15"/>
      <c r="P658" s="15"/>
      <c r="Q658" s="15"/>
      <c r="R658" s="15"/>
      <c r="S658" s="15"/>
      <c r="T658" s="15"/>
      <c r="U658" s="15"/>
      <c r="V658" s="15"/>
      <c r="W658" s="15"/>
      <c r="X658" s="15"/>
      <c r="Y658" s="15"/>
      <c r="Z658" s="15"/>
    </row>
    <row r="659" spans="14:26" ht="15.75" customHeight="1">
      <c r="N659" s="15"/>
      <c r="O659" s="15"/>
      <c r="P659" s="15"/>
      <c r="Q659" s="15"/>
      <c r="R659" s="15"/>
      <c r="S659" s="15"/>
      <c r="T659" s="15"/>
      <c r="U659" s="15"/>
      <c r="V659" s="15"/>
      <c r="W659" s="15"/>
      <c r="X659" s="15"/>
      <c r="Y659" s="15"/>
      <c r="Z659" s="15"/>
    </row>
    <row r="660" spans="14:26" ht="15.75" customHeight="1">
      <c r="N660" s="15"/>
      <c r="O660" s="15"/>
      <c r="P660" s="15"/>
      <c r="Q660" s="15"/>
      <c r="R660" s="15"/>
      <c r="S660" s="15"/>
      <c r="T660" s="15"/>
      <c r="U660" s="15"/>
      <c r="V660" s="15"/>
      <c r="W660" s="15"/>
      <c r="X660" s="15"/>
      <c r="Y660" s="15"/>
      <c r="Z660" s="15"/>
    </row>
    <row r="661" spans="14:26" ht="15.75" customHeight="1">
      <c r="N661" s="15"/>
      <c r="O661" s="15"/>
      <c r="P661" s="15"/>
      <c r="Q661" s="15"/>
      <c r="R661" s="15"/>
      <c r="S661" s="15"/>
      <c r="T661" s="15"/>
      <c r="U661" s="15"/>
      <c r="V661" s="15"/>
      <c r="W661" s="15"/>
      <c r="X661" s="15"/>
      <c r="Y661" s="15"/>
      <c r="Z661" s="15"/>
    </row>
    <row r="662" spans="14:26" ht="15.75" customHeight="1">
      <c r="N662" s="15"/>
      <c r="O662" s="15"/>
      <c r="P662" s="15"/>
      <c r="Q662" s="15"/>
      <c r="R662" s="15"/>
      <c r="S662" s="15"/>
      <c r="T662" s="15"/>
      <c r="U662" s="15"/>
      <c r="V662" s="15"/>
      <c r="W662" s="15"/>
      <c r="X662" s="15"/>
      <c r="Y662" s="15"/>
      <c r="Z662" s="15"/>
    </row>
    <row r="663" spans="14:26" ht="15.75" customHeight="1">
      <c r="N663" s="15"/>
      <c r="O663" s="15"/>
      <c r="P663" s="15"/>
      <c r="Q663" s="15"/>
      <c r="R663" s="15"/>
      <c r="S663" s="15"/>
      <c r="T663" s="15"/>
      <c r="U663" s="15"/>
      <c r="V663" s="15"/>
      <c r="W663" s="15"/>
      <c r="X663" s="15"/>
      <c r="Y663" s="15"/>
      <c r="Z663" s="15"/>
    </row>
    <row r="664" spans="14:26" ht="15.75" customHeight="1">
      <c r="N664" s="15"/>
      <c r="O664" s="15"/>
      <c r="P664" s="15"/>
      <c r="Q664" s="15"/>
      <c r="R664" s="15"/>
      <c r="S664" s="15"/>
      <c r="T664" s="15"/>
      <c r="U664" s="15"/>
      <c r="V664" s="15"/>
      <c r="W664" s="15"/>
      <c r="X664" s="15"/>
      <c r="Y664" s="15"/>
      <c r="Z664" s="15"/>
    </row>
    <row r="665" spans="14:26" ht="15.75" customHeight="1">
      <c r="N665" s="15"/>
      <c r="O665" s="15"/>
      <c r="P665" s="15"/>
      <c r="Q665" s="15"/>
      <c r="R665" s="15"/>
      <c r="S665" s="15"/>
      <c r="T665" s="15"/>
      <c r="U665" s="15"/>
      <c r="V665" s="15"/>
      <c r="W665" s="15"/>
      <c r="X665" s="15"/>
      <c r="Y665" s="15"/>
      <c r="Z665" s="15"/>
    </row>
    <row r="666" spans="14:26" ht="15.75" customHeight="1">
      <c r="N666" s="15"/>
      <c r="O666" s="15"/>
      <c r="P666" s="15"/>
      <c r="Q666" s="15"/>
      <c r="R666" s="15"/>
      <c r="S666" s="15"/>
      <c r="T666" s="15"/>
      <c r="U666" s="15"/>
      <c r="V666" s="15"/>
      <c r="W666" s="15"/>
      <c r="X666" s="15"/>
      <c r="Y666" s="15"/>
      <c r="Z666" s="15"/>
    </row>
    <row r="667" spans="14:26" ht="15.75" customHeight="1">
      <c r="N667" s="15"/>
      <c r="O667" s="15"/>
      <c r="P667" s="15"/>
      <c r="Q667" s="15"/>
      <c r="R667" s="15"/>
      <c r="S667" s="15"/>
      <c r="T667" s="15"/>
      <c r="U667" s="15"/>
      <c r="V667" s="15"/>
      <c r="W667" s="15"/>
      <c r="X667" s="15"/>
      <c r="Y667" s="15"/>
      <c r="Z667" s="15"/>
    </row>
    <row r="668" spans="14:26" ht="15.75" customHeight="1">
      <c r="N668" s="15"/>
      <c r="O668" s="15"/>
      <c r="P668" s="15"/>
      <c r="Q668" s="15"/>
      <c r="R668" s="15"/>
      <c r="S668" s="15"/>
      <c r="T668" s="15"/>
      <c r="U668" s="15"/>
      <c r="V668" s="15"/>
      <c r="W668" s="15"/>
      <c r="X668" s="15"/>
      <c r="Y668" s="15"/>
      <c r="Z668" s="15"/>
    </row>
    <row r="669" spans="14:26" ht="15.75" customHeight="1">
      <c r="N669" s="15"/>
      <c r="O669" s="15"/>
      <c r="P669" s="15"/>
      <c r="Q669" s="15"/>
      <c r="R669" s="15"/>
      <c r="S669" s="15"/>
      <c r="T669" s="15"/>
      <c r="U669" s="15"/>
      <c r="V669" s="15"/>
      <c r="W669" s="15"/>
      <c r="X669" s="15"/>
      <c r="Y669" s="15"/>
      <c r="Z669" s="15"/>
    </row>
    <row r="670" spans="14:26" ht="15.75" customHeight="1">
      <c r="N670" s="15"/>
      <c r="O670" s="15"/>
      <c r="P670" s="15"/>
      <c r="Q670" s="15"/>
      <c r="R670" s="15"/>
      <c r="S670" s="15"/>
      <c r="T670" s="15"/>
      <c r="U670" s="15"/>
      <c r="V670" s="15"/>
      <c r="W670" s="15"/>
      <c r="X670" s="15"/>
      <c r="Y670" s="15"/>
      <c r="Z670" s="15"/>
    </row>
    <row r="671" spans="14:26" ht="15.75" customHeight="1">
      <c r="N671" s="15"/>
      <c r="O671" s="15"/>
      <c r="P671" s="15"/>
      <c r="Q671" s="15"/>
      <c r="R671" s="15"/>
      <c r="S671" s="15"/>
      <c r="T671" s="15"/>
      <c r="U671" s="15"/>
      <c r="V671" s="15"/>
      <c r="W671" s="15"/>
      <c r="X671" s="15"/>
      <c r="Y671" s="15"/>
      <c r="Z671" s="15"/>
    </row>
    <row r="672" spans="14:26" ht="15.75" customHeight="1">
      <c r="N672" s="15"/>
      <c r="O672" s="15"/>
      <c r="P672" s="15"/>
      <c r="Q672" s="15"/>
      <c r="R672" s="15"/>
      <c r="S672" s="15"/>
      <c r="T672" s="15"/>
      <c r="U672" s="15"/>
      <c r="V672" s="15"/>
      <c r="W672" s="15"/>
      <c r="X672" s="15"/>
      <c r="Y672" s="15"/>
      <c r="Z672" s="15"/>
    </row>
    <row r="673" spans="14:26" ht="15.75" customHeight="1">
      <c r="N673" s="15"/>
      <c r="O673" s="15"/>
      <c r="P673" s="15"/>
      <c r="Q673" s="15"/>
      <c r="R673" s="15"/>
      <c r="S673" s="15"/>
      <c r="T673" s="15"/>
      <c r="U673" s="15"/>
      <c r="V673" s="15"/>
      <c r="W673" s="15"/>
      <c r="X673" s="15"/>
      <c r="Y673" s="15"/>
      <c r="Z673" s="15"/>
    </row>
    <row r="674" spans="14:26" ht="15.75" customHeight="1">
      <c r="N674" s="15"/>
      <c r="O674" s="15"/>
      <c r="P674" s="15"/>
      <c r="Q674" s="15"/>
      <c r="R674" s="15"/>
      <c r="S674" s="15"/>
      <c r="T674" s="15"/>
      <c r="U674" s="15"/>
      <c r="V674" s="15"/>
      <c r="W674" s="15"/>
      <c r="X674" s="15"/>
      <c r="Y674" s="15"/>
      <c r="Z674" s="15"/>
    </row>
    <row r="675" spans="14:26" ht="15.75" customHeight="1">
      <c r="N675" s="15"/>
      <c r="O675" s="15"/>
      <c r="P675" s="15"/>
      <c r="Q675" s="15"/>
      <c r="R675" s="15"/>
      <c r="S675" s="15"/>
      <c r="T675" s="15"/>
      <c r="U675" s="15"/>
      <c r="V675" s="15"/>
      <c r="W675" s="15"/>
      <c r="X675" s="15"/>
      <c r="Y675" s="15"/>
      <c r="Z675" s="15"/>
    </row>
    <row r="676" spans="14:26" ht="15.75" customHeight="1">
      <c r="N676" s="15"/>
      <c r="O676" s="15"/>
      <c r="P676" s="15"/>
      <c r="Q676" s="15"/>
      <c r="R676" s="15"/>
      <c r="S676" s="15"/>
      <c r="T676" s="15"/>
      <c r="U676" s="15"/>
      <c r="V676" s="15"/>
      <c r="W676" s="15"/>
      <c r="X676" s="15"/>
      <c r="Y676" s="15"/>
      <c r="Z676" s="15"/>
    </row>
    <row r="677" spans="14:26" ht="15.75" customHeight="1">
      <c r="N677" s="15"/>
      <c r="O677" s="15"/>
      <c r="P677" s="15"/>
      <c r="Q677" s="15"/>
      <c r="R677" s="15"/>
      <c r="S677" s="15"/>
      <c r="T677" s="15"/>
      <c r="U677" s="15"/>
      <c r="V677" s="15"/>
      <c r="W677" s="15"/>
      <c r="X677" s="15"/>
      <c r="Y677" s="15"/>
      <c r="Z677" s="15"/>
    </row>
    <row r="678" spans="14:26" ht="15.75" customHeight="1">
      <c r="N678" s="15"/>
      <c r="O678" s="15"/>
      <c r="P678" s="15"/>
      <c r="Q678" s="15"/>
      <c r="R678" s="15"/>
      <c r="S678" s="15"/>
      <c r="T678" s="15"/>
      <c r="U678" s="15"/>
      <c r="V678" s="15"/>
      <c r="W678" s="15"/>
      <c r="X678" s="15"/>
      <c r="Y678" s="15"/>
      <c r="Z678" s="15"/>
    </row>
    <row r="679" spans="14:26" ht="15.75" customHeight="1">
      <c r="N679" s="15"/>
      <c r="O679" s="15"/>
      <c r="P679" s="15"/>
      <c r="Q679" s="15"/>
      <c r="R679" s="15"/>
      <c r="S679" s="15"/>
      <c r="T679" s="15"/>
      <c r="U679" s="15"/>
      <c r="V679" s="15"/>
      <c r="W679" s="15"/>
      <c r="X679" s="15"/>
      <c r="Y679" s="15"/>
      <c r="Z679" s="15"/>
    </row>
    <row r="680" spans="14:26" ht="15.75" customHeight="1">
      <c r="N680" s="15"/>
      <c r="O680" s="15"/>
      <c r="P680" s="15"/>
      <c r="Q680" s="15"/>
      <c r="R680" s="15"/>
      <c r="S680" s="15"/>
      <c r="T680" s="15"/>
      <c r="U680" s="15"/>
      <c r="V680" s="15"/>
      <c r="W680" s="15"/>
      <c r="X680" s="15"/>
      <c r="Y680" s="15"/>
      <c r="Z680" s="15"/>
    </row>
    <row r="681" spans="14:26" ht="15.75" customHeight="1">
      <c r="N681" s="15"/>
      <c r="O681" s="15"/>
      <c r="P681" s="15"/>
      <c r="Q681" s="15"/>
      <c r="R681" s="15"/>
      <c r="S681" s="15"/>
      <c r="T681" s="15"/>
      <c r="U681" s="15"/>
      <c r="V681" s="15"/>
      <c r="W681" s="15"/>
      <c r="X681" s="15"/>
      <c r="Y681" s="15"/>
      <c r="Z681" s="15"/>
    </row>
    <row r="682" spans="14:26" ht="15.75" customHeight="1">
      <c r="N682" s="15"/>
      <c r="O682" s="15"/>
      <c r="P682" s="15"/>
      <c r="Q682" s="15"/>
      <c r="R682" s="15"/>
      <c r="S682" s="15"/>
      <c r="T682" s="15"/>
      <c r="U682" s="15"/>
      <c r="V682" s="15"/>
      <c r="W682" s="15"/>
      <c r="X682" s="15"/>
      <c r="Y682" s="15"/>
      <c r="Z682" s="15"/>
    </row>
    <row r="683" spans="14:26" ht="15.75" customHeight="1">
      <c r="N683" s="15"/>
      <c r="O683" s="15"/>
      <c r="P683" s="15"/>
      <c r="Q683" s="15"/>
      <c r="R683" s="15"/>
      <c r="S683" s="15"/>
      <c r="T683" s="15"/>
      <c r="U683" s="15"/>
      <c r="V683" s="15"/>
      <c r="W683" s="15"/>
      <c r="X683" s="15"/>
      <c r="Y683" s="15"/>
      <c r="Z683" s="15"/>
    </row>
    <row r="684" spans="14:26" ht="15.75" customHeight="1">
      <c r="N684" s="15"/>
      <c r="O684" s="15"/>
      <c r="P684" s="15"/>
      <c r="Q684" s="15"/>
      <c r="R684" s="15"/>
      <c r="S684" s="15"/>
      <c r="T684" s="15"/>
      <c r="U684" s="15"/>
      <c r="V684" s="15"/>
      <c r="W684" s="15"/>
      <c r="X684" s="15"/>
      <c r="Y684" s="15"/>
      <c r="Z684" s="15"/>
    </row>
    <row r="685" spans="14:26" ht="15.75" customHeight="1">
      <c r="N685" s="15"/>
      <c r="O685" s="15"/>
      <c r="P685" s="15"/>
      <c r="Q685" s="15"/>
      <c r="R685" s="15"/>
      <c r="S685" s="15"/>
      <c r="T685" s="15"/>
      <c r="U685" s="15"/>
      <c r="V685" s="15"/>
      <c r="W685" s="15"/>
      <c r="X685" s="15"/>
      <c r="Y685" s="15"/>
      <c r="Z685" s="15"/>
    </row>
    <row r="686" spans="14:26" ht="15.75" customHeight="1">
      <c r="N686" s="15"/>
      <c r="O686" s="15"/>
      <c r="P686" s="15"/>
      <c r="Q686" s="15"/>
      <c r="R686" s="15"/>
      <c r="S686" s="15"/>
      <c r="T686" s="15"/>
      <c r="U686" s="15"/>
      <c r="V686" s="15"/>
      <c r="W686" s="15"/>
      <c r="X686" s="15"/>
      <c r="Y686" s="15"/>
      <c r="Z686" s="15"/>
    </row>
    <row r="687" spans="14:26" ht="15.75" customHeight="1">
      <c r="N687" s="15"/>
      <c r="O687" s="15"/>
      <c r="P687" s="15"/>
      <c r="Q687" s="15"/>
      <c r="R687" s="15"/>
      <c r="S687" s="15"/>
      <c r="T687" s="15"/>
      <c r="U687" s="15"/>
      <c r="V687" s="15"/>
      <c r="W687" s="15"/>
      <c r="X687" s="15"/>
      <c r="Y687" s="15"/>
      <c r="Z687" s="15"/>
    </row>
    <row r="688" spans="14:26" ht="15.75" customHeight="1">
      <c r="N688" s="15"/>
      <c r="O688" s="15"/>
      <c r="P688" s="15"/>
      <c r="Q688" s="15"/>
      <c r="R688" s="15"/>
      <c r="S688" s="15"/>
      <c r="T688" s="15"/>
      <c r="U688" s="15"/>
      <c r="V688" s="15"/>
      <c r="W688" s="15"/>
      <c r="X688" s="15"/>
      <c r="Y688" s="15"/>
      <c r="Z688" s="15"/>
    </row>
    <row r="689" spans="14:26" ht="15.75" customHeight="1">
      <c r="N689" s="15"/>
      <c r="O689" s="15"/>
      <c r="P689" s="15"/>
      <c r="Q689" s="15"/>
      <c r="R689" s="15"/>
      <c r="S689" s="15"/>
      <c r="T689" s="15"/>
      <c r="U689" s="15"/>
      <c r="V689" s="15"/>
      <c r="W689" s="15"/>
      <c r="X689" s="15"/>
      <c r="Y689" s="15"/>
      <c r="Z689" s="15"/>
    </row>
    <row r="690" spans="14:26" ht="15.75" customHeight="1">
      <c r="N690" s="15"/>
      <c r="O690" s="15"/>
      <c r="P690" s="15"/>
      <c r="Q690" s="15"/>
      <c r="R690" s="15"/>
      <c r="S690" s="15"/>
      <c r="T690" s="15"/>
      <c r="U690" s="15"/>
      <c r="V690" s="15"/>
      <c r="W690" s="15"/>
      <c r="X690" s="15"/>
      <c r="Y690" s="15"/>
      <c r="Z690" s="15"/>
    </row>
    <row r="691" spans="14:26" ht="15.75" customHeight="1">
      <c r="N691" s="15"/>
      <c r="O691" s="15"/>
      <c r="P691" s="15"/>
      <c r="Q691" s="15"/>
      <c r="R691" s="15"/>
      <c r="S691" s="15"/>
      <c r="T691" s="15"/>
      <c r="U691" s="15"/>
      <c r="V691" s="15"/>
      <c r="W691" s="15"/>
      <c r="X691" s="15"/>
      <c r="Y691" s="15"/>
      <c r="Z691" s="15"/>
    </row>
    <row r="692" spans="14:26" ht="15.75" customHeight="1">
      <c r="N692" s="15"/>
      <c r="O692" s="15"/>
      <c r="P692" s="15"/>
      <c r="Q692" s="15"/>
      <c r="R692" s="15"/>
      <c r="S692" s="15"/>
      <c r="T692" s="15"/>
      <c r="U692" s="15"/>
      <c r="V692" s="15"/>
      <c r="W692" s="15"/>
      <c r="X692" s="15"/>
      <c r="Y692" s="15"/>
      <c r="Z692" s="15"/>
    </row>
    <row r="693" spans="14:26" ht="15.75" customHeight="1">
      <c r="N693" s="15"/>
      <c r="O693" s="15"/>
      <c r="P693" s="15"/>
      <c r="Q693" s="15"/>
      <c r="R693" s="15"/>
      <c r="S693" s="15"/>
      <c r="T693" s="15"/>
      <c r="U693" s="15"/>
      <c r="V693" s="15"/>
      <c r="W693" s="15"/>
      <c r="X693" s="15"/>
      <c r="Y693" s="15"/>
      <c r="Z693" s="15"/>
    </row>
    <row r="694" spans="14:26" ht="15.75" customHeight="1">
      <c r="N694" s="15"/>
      <c r="O694" s="15"/>
      <c r="P694" s="15"/>
      <c r="Q694" s="15"/>
      <c r="R694" s="15"/>
      <c r="S694" s="15"/>
      <c r="T694" s="15"/>
      <c r="U694" s="15"/>
      <c r="V694" s="15"/>
      <c r="W694" s="15"/>
      <c r="X694" s="15"/>
      <c r="Y694" s="15"/>
      <c r="Z694" s="15"/>
    </row>
    <row r="695" spans="14:26" ht="15.75" customHeight="1">
      <c r="N695" s="15"/>
      <c r="O695" s="15"/>
      <c r="P695" s="15"/>
      <c r="Q695" s="15"/>
      <c r="R695" s="15"/>
      <c r="S695" s="15"/>
      <c r="T695" s="15"/>
      <c r="U695" s="15"/>
      <c r="V695" s="15"/>
      <c r="W695" s="15"/>
      <c r="X695" s="15"/>
      <c r="Y695" s="15"/>
      <c r="Z695" s="15"/>
    </row>
    <row r="696" spans="14:26" ht="15.75" customHeight="1">
      <c r="N696" s="15"/>
      <c r="O696" s="15"/>
      <c r="P696" s="15"/>
      <c r="Q696" s="15"/>
      <c r="R696" s="15"/>
      <c r="S696" s="15"/>
      <c r="T696" s="15"/>
      <c r="U696" s="15"/>
      <c r="V696" s="15"/>
      <c r="W696" s="15"/>
      <c r="X696" s="15"/>
      <c r="Y696" s="15"/>
      <c r="Z696" s="15"/>
    </row>
    <row r="697" spans="14:26" ht="15.75" customHeight="1">
      <c r="N697" s="15"/>
      <c r="O697" s="15"/>
      <c r="P697" s="15"/>
      <c r="Q697" s="15"/>
      <c r="R697" s="15"/>
      <c r="S697" s="15"/>
      <c r="T697" s="15"/>
      <c r="U697" s="15"/>
      <c r="V697" s="15"/>
      <c r="W697" s="15"/>
      <c r="X697" s="15"/>
      <c r="Y697" s="15"/>
      <c r="Z697" s="15"/>
    </row>
    <row r="698" spans="14:26" ht="15.75" customHeight="1">
      <c r="N698" s="15"/>
      <c r="O698" s="15"/>
      <c r="P698" s="15"/>
      <c r="Q698" s="15"/>
      <c r="R698" s="15"/>
      <c r="S698" s="15"/>
      <c r="T698" s="15"/>
      <c r="U698" s="15"/>
      <c r="V698" s="15"/>
      <c r="W698" s="15"/>
      <c r="X698" s="15"/>
      <c r="Y698" s="15"/>
      <c r="Z698" s="15"/>
    </row>
    <row r="699" spans="14:26" ht="15.75" customHeight="1">
      <c r="N699" s="15"/>
      <c r="O699" s="15"/>
      <c r="P699" s="15"/>
      <c r="Q699" s="15"/>
      <c r="R699" s="15"/>
      <c r="S699" s="15"/>
      <c r="T699" s="15"/>
      <c r="U699" s="15"/>
      <c r="V699" s="15"/>
      <c r="W699" s="15"/>
      <c r="X699" s="15"/>
      <c r="Y699" s="15"/>
      <c r="Z699" s="15"/>
    </row>
    <row r="700" spans="14:26" ht="15.75" customHeight="1">
      <c r="N700" s="15"/>
      <c r="O700" s="15"/>
      <c r="P700" s="15"/>
      <c r="Q700" s="15"/>
      <c r="R700" s="15"/>
      <c r="S700" s="15"/>
      <c r="T700" s="15"/>
      <c r="U700" s="15"/>
      <c r="V700" s="15"/>
      <c r="W700" s="15"/>
      <c r="X700" s="15"/>
      <c r="Y700" s="15"/>
      <c r="Z700" s="15"/>
    </row>
    <row r="701" spans="14:26" ht="15.75" customHeight="1">
      <c r="N701" s="15"/>
      <c r="O701" s="15"/>
      <c r="P701" s="15"/>
      <c r="Q701" s="15"/>
      <c r="R701" s="15"/>
      <c r="S701" s="15"/>
      <c r="T701" s="15"/>
      <c r="U701" s="15"/>
      <c r="V701" s="15"/>
      <c r="W701" s="15"/>
      <c r="X701" s="15"/>
      <c r="Y701" s="15"/>
      <c r="Z701" s="15"/>
    </row>
    <row r="702" spans="14:26" ht="15.75" customHeight="1">
      <c r="N702" s="15"/>
      <c r="O702" s="15"/>
      <c r="P702" s="15"/>
      <c r="Q702" s="15"/>
      <c r="R702" s="15"/>
      <c r="S702" s="15"/>
      <c r="T702" s="15"/>
      <c r="U702" s="15"/>
      <c r="V702" s="15"/>
      <c r="W702" s="15"/>
      <c r="X702" s="15"/>
      <c r="Y702" s="15"/>
      <c r="Z702" s="15"/>
    </row>
    <row r="703" spans="14:26" ht="15.75" customHeight="1">
      <c r="N703" s="15"/>
      <c r="O703" s="15"/>
      <c r="P703" s="15"/>
      <c r="Q703" s="15"/>
      <c r="R703" s="15"/>
      <c r="S703" s="15"/>
      <c r="T703" s="15"/>
      <c r="U703" s="15"/>
      <c r="V703" s="15"/>
      <c r="W703" s="15"/>
      <c r="X703" s="15"/>
      <c r="Y703" s="15"/>
      <c r="Z703" s="15"/>
    </row>
    <row r="704" spans="14:26" ht="15.75" customHeight="1">
      <c r="N704" s="15"/>
      <c r="O704" s="15"/>
      <c r="P704" s="15"/>
      <c r="Q704" s="15"/>
      <c r="R704" s="15"/>
      <c r="S704" s="15"/>
      <c r="T704" s="15"/>
      <c r="U704" s="15"/>
      <c r="V704" s="15"/>
      <c r="W704" s="15"/>
      <c r="X704" s="15"/>
      <c r="Y704" s="15"/>
      <c r="Z704" s="15"/>
    </row>
    <row r="705" spans="14:26" ht="15.75" customHeight="1">
      <c r="N705" s="15"/>
      <c r="O705" s="15"/>
      <c r="P705" s="15"/>
      <c r="Q705" s="15"/>
      <c r="R705" s="15"/>
      <c r="S705" s="15"/>
      <c r="T705" s="15"/>
      <c r="U705" s="15"/>
      <c r="V705" s="15"/>
      <c r="W705" s="15"/>
      <c r="X705" s="15"/>
      <c r="Y705" s="15"/>
      <c r="Z705" s="15"/>
    </row>
    <row r="706" spans="14:26" ht="15.75" customHeight="1">
      <c r="N706" s="15"/>
      <c r="O706" s="15"/>
      <c r="P706" s="15"/>
      <c r="Q706" s="15"/>
      <c r="R706" s="15"/>
      <c r="S706" s="15"/>
      <c r="T706" s="15"/>
      <c r="U706" s="15"/>
      <c r="V706" s="15"/>
      <c r="W706" s="15"/>
      <c r="X706" s="15"/>
      <c r="Y706" s="15"/>
      <c r="Z706" s="15"/>
    </row>
    <row r="707" spans="14:26" ht="15.75" customHeight="1">
      <c r="N707" s="15"/>
      <c r="O707" s="15"/>
      <c r="P707" s="15"/>
      <c r="Q707" s="15"/>
      <c r="R707" s="15"/>
      <c r="S707" s="15"/>
      <c r="T707" s="15"/>
      <c r="U707" s="15"/>
      <c r="V707" s="15"/>
      <c r="W707" s="15"/>
      <c r="X707" s="15"/>
      <c r="Y707" s="15"/>
      <c r="Z707" s="15"/>
    </row>
    <row r="708" spans="14:26" ht="15.75" customHeight="1">
      <c r="N708" s="15"/>
      <c r="O708" s="15"/>
      <c r="P708" s="15"/>
      <c r="Q708" s="15"/>
      <c r="R708" s="15"/>
      <c r="S708" s="15"/>
      <c r="T708" s="15"/>
      <c r="U708" s="15"/>
      <c r="V708" s="15"/>
      <c r="W708" s="15"/>
      <c r="X708" s="15"/>
      <c r="Y708" s="15"/>
      <c r="Z708" s="15"/>
    </row>
    <row r="709" spans="14:26" ht="15.75" customHeight="1">
      <c r="N709" s="15"/>
      <c r="O709" s="15"/>
      <c r="P709" s="15"/>
      <c r="Q709" s="15"/>
      <c r="R709" s="15"/>
      <c r="S709" s="15"/>
      <c r="T709" s="15"/>
      <c r="U709" s="15"/>
      <c r="V709" s="15"/>
      <c r="W709" s="15"/>
      <c r="X709" s="15"/>
      <c r="Y709" s="15"/>
      <c r="Z709" s="15"/>
    </row>
    <row r="710" spans="14:26" ht="15.75" customHeight="1">
      <c r="N710" s="15"/>
      <c r="O710" s="15"/>
      <c r="P710" s="15"/>
      <c r="Q710" s="15"/>
      <c r="R710" s="15"/>
      <c r="S710" s="15"/>
      <c r="T710" s="15"/>
      <c r="U710" s="15"/>
      <c r="V710" s="15"/>
      <c r="W710" s="15"/>
      <c r="X710" s="15"/>
      <c r="Y710" s="15"/>
      <c r="Z710" s="15"/>
    </row>
    <row r="711" spans="14:26" ht="15.75" customHeight="1">
      <c r="N711" s="15"/>
      <c r="O711" s="15"/>
      <c r="P711" s="15"/>
      <c r="Q711" s="15"/>
      <c r="R711" s="15"/>
      <c r="S711" s="15"/>
      <c r="T711" s="15"/>
      <c r="U711" s="15"/>
      <c r="V711" s="15"/>
      <c r="W711" s="15"/>
      <c r="X711" s="15"/>
      <c r="Y711" s="15"/>
      <c r="Z711" s="15"/>
    </row>
    <row r="712" spans="14:26" ht="15.75" customHeight="1">
      <c r="N712" s="15"/>
      <c r="O712" s="15"/>
      <c r="P712" s="15"/>
      <c r="Q712" s="15"/>
      <c r="R712" s="15"/>
      <c r="S712" s="15"/>
      <c r="T712" s="15"/>
      <c r="U712" s="15"/>
      <c r="V712" s="15"/>
      <c r="W712" s="15"/>
      <c r="X712" s="15"/>
      <c r="Y712" s="15"/>
      <c r="Z712" s="15"/>
    </row>
    <row r="713" spans="14:26" ht="15.75" customHeight="1">
      <c r="N713" s="15"/>
      <c r="O713" s="15"/>
      <c r="P713" s="15"/>
      <c r="Q713" s="15"/>
      <c r="R713" s="15"/>
      <c r="S713" s="15"/>
      <c r="T713" s="15"/>
      <c r="U713" s="15"/>
      <c r="V713" s="15"/>
      <c r="W713" s="15"/>
      <c r="X713" s="15"/>
      <c r="Y713" s="15"/>
      <c r="Z713" s="15"/>
    </row>
    <row r="714" spans="14:26" ht="15.75" customHeight="1">
      <c r="N714" s="15"/>
      <c r="O714" s="15"/>
      <c r="P714" s="15"/>
      <c r="Q714" s="15"/>
      <c r="R714" s="15"/>
      <c r="S714" s="15"/>
      <c r="T714" s="15"/>
      <c r="U714" s="15"/>
      <c r="V714" s="15"/>
      <c r="W714" s="15"/>
      <c r="X714" s="15"/>
      <c r="Y714" s="15"/>
      <c r="Z714" s="15"/>
    </row>
    <row r="715" spans="14:26" ht="15.75" customHeight="1">
      <c r="N715" s="15"/>
      <c r="O715" s="15"/>
      <c r="P715" s="15"/>
      <c r="Q715" s="15"/>
      <c r="R715" s="15"/>
      <c r="S715" s="15"/>
      <c r="T715" s="15"/>
      <c r="U715" s="15"/>
      <c r="V715" s="15"/>
      <c r="W715" s="15"/>
      <c r="X715" s="15"/>
      <c r="Y715" s="15"/>
      <c r="Z715" s="15"/>
    </row>
    <row r="716" spans="14:26" ht="15.75" customHeight="1">
      <c r="N716" s="15"/>
      <c r="O716" s="15"/>
      <c r="P716" s="15"/>
      <c r="Q716" s="15"/>
      <c r="R716" s="15"/>
      <c r="S716" s="15"/>
      <c r="T716" s="15"/>
      <c r="U716" s="15"/>
      <c r="V716" s="15"/>
      <c r="W716" s="15"/>
      <c r="X716" s="15"/>
      <c r="Y716" s="15"/>
      <c r="Z716" s="15"/>
    </row>
    <row r="717" spans="14:26" ht="15.75" customHeight="1">
      <c r="N717" s="15"/>
      <c r="O717" s="15"/>
      <c r="P717" s="15"/>
      <c r="Q717" s="15"/>
      <c r="R717" s="15"/>
      <c r="S717" s="15"/>
      <c r="T717" s="15"/>
      <c r="U717" s="15"/>
      <c r="V717" s="15"/>
      <c r="W717" s="15"/>
      <c r="X717" s="15"/>
      <c r="Y717" s="15"/>
      <c r="Z717" s="15"/>
    </row>
    <row r="718" spans="14:26" ht="15.75" customHeight="1">
      <c r="N718" s="15"/>
      <c r="O718" s="15"/>
      <c r="P718" s="15"/>
      <c r="Q718" s="15"/>
      <c r="R718" s="15"/>
      <c r="S718" s="15"/>
      <c r="T718" s="15"/>
      <c r="U718" s="15"/>
      <c r="V718" s="15"/>
      <c r="W718" s="15"/>
      <c r="X718" s="15"/>
      <c r="Y718" s="15"/>
      <c r="Z718" s="15"/>
    </row>
    <row r="719" spans="14:26" ht="15.75" customHeight="1">
      <c r="N719" s="15"/>
      <c r="O719" s="15"/>
      <c r="P719" s="15"/>
      <c r="Q719" s="15"/>
      <c r="R719" s="15"/>
      <c r="S719" s="15"/>
      <c r="T719" s="15"/>
      <c r="U719" s="15"/>
      <c r="V719" s="15"/>
      <c r="W719" s="15"/>
      <c r="X719" s="15"/>
      <c r="Y719" s="15"/>
      <c r="Z719" s="15"/>
    </row>
    <row r="720" spans="14:26" ht="15.75" customHeight="1">
      <c r="N720" s="15"/>
      <c r="O720" s="15"/>
      <c r="P720" s="15"/>
      <c r="Q720" s="15"/>
      <c r="R720" s="15"/>
      <c r="S720" s="15"/>
      <c r="T720" s="15"/>
      <c r="U720" s="15"/>
      <c r="V720" s="15"/>
      <c r="W720" s="15"/>
      <c r="X720" s="15"/>
      <c r="Y720" s="15"/>
      <c r="Z720" s="15"/>
    </row>
    <row r="721" spans="14:26" ht="15.75" customHeight="1">
      <c r="N721" s="15"/>
      <c r="O721" s="15"/>
      <c r="P721" s="15"/>
      <c r="Q721" s="15"/>
      <c r="R721" s="15"/>
      <c r="S721" s="15"/>
      <c r="T721" s="15"/>
      <c r="U721" s="15"/>
      <c r="V721" s="15"/>
      <c r="W721" s="15"/>
      <c r="X721" s="15"/>
      <c r="Y721" s="15"/>
      <c r="Z721" s="15"/>
    </row>
    <row r="722" spans="14:26" ht="15.75" customHeight="1">
      <c r="N722" s="15"/>
      <c r="O722" s="15"/>
      <c r="P722" s="15"/>
      <c r="Q722" s="15"/>
      <c r="R722" s="15"/>
      <c r="S722" s="15"/>
      <c r="T722" s="15"/>
      <c r="U722" s="15"/>
      <c r="V722" s="15"/>
      <c r="W722" s="15"/>
      <c r="X722" s="15"/>
      <c r="Y722" s="15"/>
      <c r="Z722" s="15"/>
    </row>
    <row r="723" spans="14:26" ht="15.75" customHeight="1">
      <c r="N723" s="15"/>
      <c r="O723" s="15"/>
      <c r="P723" s="15"/>
      <c r="Q723" s="15"/>
      <c r="R723" s="15"/>
      <c r="S723" s="15"/>
      <c r="T723" s="15"/>
      <c r="U723" s="15"/>
      <c r="V723" s="15"/>
      <c r="W723" s="15"/>
      <c r="X723" s="15"/>
      <c r="Y723" s="15"/>
      <c r="Z723" s="15"/>
    </row>
    <row r="724" spans="14:26" ht="15.75" customHeight="1">
      <c r="N724" s="15"/>
      <c r="O724" s="15"/>
      <c r="P724" s="15"/>
      <c r="Q724" s="15"/>
      <c r="R724" s="15"/>
      <c r="S724" s="15"/>
      <c r="T724" s="15"/>
      <c r="U724" s="15"/>
      <c r="V724" s="15"/>
      <c r="W724" s="15"/>
      <c r="X724" s="15"/>
      <c r="Y724" s="15"/>
      <c r="Z724" s="15"/>
    </row>
    <row r="725" spans="14:26" ht="15.75" customHeight="1">
      <c r="N725" s="15"/>
      <c r="O725" s="15"/>
      <c r="P725" s="15"/>
      <c r="Q725" s="15"/>
      <c r="R725" s="15"/>
      <c r="S725" s="15"/>
      <c r="T725" s="15"/>
      <c r="U725" s="15"/>
      <c r="V725" s="15"/>
      <c r="W725" s="15"/>
      <c r="X725" s="15"/>
      <c r="Y725" s="15"/>
      <c r="Z725" s="15"/>
    </row>
    <row r="726" spans="14:26" ht="15.75" customHeight="1">
      <c r="N726" s="15"/>
      <c r="O726" s="15"/>
      <c r="P726" s="15"/>
      <c r="Q726" s="15"/>
      <c r="R726" s="15"/>
      <c r="S726" s="15"/>
      <c r="T726" s="15"/>
      <c r="U726" s="15"/>
      <c r="V726" s="15"/>
      <c r="W726" s="15"/>
      <c r="X726" s="15"/>
      <c r="Y726" s="15"/>
      <c r="Z726" s="15"/>
    </row>
    <row r="727" spans="14:26" ht="15.75" customHeight="1">
      <c r="N727" s="15"/>
      <c r="O727" s="15"/>
      <c r="P727" s="15"/>
      <c r="Q727" s="15"/>
      <c r="R727" s="15"/>
      <c r="S727" s="15"/>
      <c r="T727" s="15"/>
      <c r="U727" s="15"/>
      <c r="V727" s="15"/>
      <c r="W727" s="15"/>
      <c r="X727" s="15"/>
      <c r="Y727" s="15"/>
      <c r="Z727" s="15"/>
    </row>
    <row r="728" spans="14:26" ht="15.75" customHeight="1">
      <c r="N728" s="15"/>
      <c r="O728" s="15"/>
      <c r="P728" s="15"/>
      <c r="Q728" s="15"/>
      <c r="R728" s="15"/>
      <c r="S728" s="15"/>
      <c r="T728" s="15"/>
      <c r="U728" s="15"/>
      <c r="V728" s="15"/>
      <c r="W728" s="15"/>
      <c r="X728" s="15"/>
      <c r="Y728" s="15"/>
      <c r="Z728" s="15"/>
    </row>
    <row r="729" spans="14:26" ht="15.75" customHeight="1">
      <c r="N729" s="15"/>
      <c r="O729" s="15"/>
      <c r="P729" s="15"/>
      <c r="Q729" s="15"/>
      <c r="R729" s="15"/>
      <c r="S729" s="15"/>
      <c r="T729" s="15"/>
      <c r="U729" s="15"/>
      <c r="V729" s="15"/>
      <c r="W729" s="15"/>
      <c r="X729" s="15"/>
      <c r="Y729" s="15"/>
      <c r="Z729" s="15"/>
    </row>
    <row r="730" spans="14:26" ht="15.75" customHeight="1">
      <c r="N730" s="15"/>
      <c r="O730" s="15"/>
      <c r="P730" s="15"/>
      <c r="Q730" s="15"/>
      <c r="R730" s="15"/>
      <c r="S730" s="15"/>
      <c r="T730" s="15"/>
      <c r="U730" s="15"/>
      <c r="V730" s="15"/>
      <c r="W730" s="15"/>
      <c r="X730" s="15"/>
      <c r="Y730" s="15"/>
      <c r="Z730" s="15"/>
    </row>
    <row r="731" spans="14:26" ht="15.75" customHeight="1">
      <c r="N731" s="15"/>
      <c r="O731" s="15"/>
      <c r="P731" s="15"/>
      <c r="Q731" s="15"/>
      <c r="R731" s="15"/>
      <c r="S731" s="15"/>
      <c r="T731" s="15"/>
      <c r="U731" s="15"/>
      <c r="V731" s="15"/>
      <c r="W731" s="15"/>
      <c r="X731" s="15"/>
      <c r="Y731" s="15"/>
      <c r="Z731" s="15"/>
    </row>
    <row r="732" spans="14:26" ht="15.75" customHeight="1">
      <c r="N732" s="15"/>
      <c r="O732" s="15"/>
      <c r="P732" s="15"/>
      <c r="Q732" s="15"/>
      <c r="R732" s="15"/>
      <c r="S732" s="15"/>
      <c r="T732" s="15"/>
      <c r="U732" s="15"/>
      <c r="V732" s="15"/>
      <c r="W732" s="15"/>
      <c r="X732" s="15"/>
      <c r="Y732" s="15"/>
      <c r="Z732" s="15"/>
    </row>
    <row r="733" spans="14:26" ht="15.75" customHeight="1">
      <c r="N733" s="15"/>
      <c r="O733" s="15"/>
      <c r="P733" s="15"/>
      <c r="Q733" s="15"/>
      <c r="R733" s="15"/>
      <c r="S733" s="15"/>
      <c r="T733" s="15"/>
      <c r="U733" s="15"/>
      <c r="V733" s="15"/>
      <c r="W733" s="15"/>
      <c r="X733" s="15"/>
      <c r="Y733" s="15"/>
      <c r="Z733" s="15"/>
    </row>
    <row r="734" spans="14:26" ht="15.75" customHeight="1">
      <c r="N734" s="15"/>
      <c r="O734" s="15"/>
      <c r="P734" s="15"/>
      <c r="Q734" s="15"/>
      <c r="R734" s="15"/>
      <c r="S734" s="15"/>
      <c r="T734" s="15"/>
      <c r="U734" s="15"/>
      <c r="V734" s="15"/>
      <c r="W734" s="15"/>
      <c r="X734" s="15"/>
      <c r="Y734" s="15"/>
      <c r="Z734" s="15"/>
    </row>
    <row r="735" spans="14:26" ht="15.75" customHeight="1">
      <c r="N735" s="15"/>
      <c r="O735" s="15"/>
      <c r="P735" s="15"/>
      <c r="Q735" s="15"/>
      <c r="R735" s="15"/>
      <c r="S735" s="15"/>
      <c r="T735" s="15"/>
      <c r="U735" s="15"/>
      <c r="V735" s="15"/>
      <c r="W735" s="15"/>
      <c r="X735" s="15"/>
      <c r="Y735" s="15"/>
      <c r="Z735" s="15"/>
    </row>
    <row r="736" spans="14:26" ht="15.75" customHeight="1">
      <c r="N736" s="15"/>
      <c r="O736" s="15"/>
      <c r="P736" s="15"/>
      <c r="Q736" s="15"/>
      <c r="R736" s="15"/>
      <c r="S736" s="15"/>
      <c r="T736" s="15"/>
      <c r="U736" s="15"/>
      <c r="V736" s="15"/>
      <c r="W736" s="15"/>
      <c r="X736" s="15"/>
      <c r="Y736" s="15"/>
      <c r="Z736" s="15"/>
    </row>
    <row r="737" spans="14:26" ht="15.75" customHeight="1">
      <c r="N737" s="15"/>
      <c r="O737" s="15"/>
      <c r="P737" s="15"/>
      <c r="Q737" s="15"/>
      <c r="R737" s="15"/>
      <c r="S737" s="15"/>
      <c r="T737" s="15"/>
      <c r="U737" s="15"/>
      <c r="V737" s="15"/>
      <c r="W737" s="15"/>
      <c r="X737" s="15"/>
      <c r="Y737" s="15"/>
      <c r="Z737" s="15"/>
    </row>
    <row r="738" spans="14:26" ht="15.75" customHeight="1">
      <c r="N738" s="15"/>
      <c r="O738" s="15"/>
      <c r="P738" s="15"/>
      <c r="Q738" s="15"/>
      <c r="R738" s="15"/>
      <c r="S738" s="15"/>
      <c r="T738" s="15"/>
      <c r="U738" s="15"/>
      <c r="V738" s="15"/>
      <c r="W738" s="15"/>
      <c r="X738" s="15"/>
      <c r="Y738" s="15"/>
      <c r="Z738" s="15"/>
    </row>
    <row r="739" spans="14:26" ht="15.75" customHeight="1">
      <c r="N739" s="15"/>
      <c r="O739" s="15"/>
      <c r="P739" s="15"/>
      <c r="Q739" s="15"/>
      <c r="R739" s="15"/>
      <c r="S739" s="15"/>
      <c r="T739" s="15"/>
      <c r="U739" s="15"/>
      <c r="V739" s="15"/>
      <c r="W739" s="15"/>
      <c r="X739" s="15"/>
      <c r="Y739" s="15"/>
      <c r="Z739" s="15"/>
    </row>
    <row r="740" spans="14:26" ht="15.75" customHeight="1">
      <c r="N740" s="15"/>
      <c r="O740" s="15"/>
      <c r="P740" s="15"/>
      <c r="Q740" s="15"/>
      <c r="R740" s="15"/>
      <c r="S740" s="15"/>
      <c r="T740" s="15"/>
      <c r="U740" s="15"/>
      <c r="V740" s="15"/>
      <c r="W740" s="15"/>
      <c r="X740" s="15"/>
      <c r="Y740" s="15"/>
      <c r="Z740" s="15"/>
    </row>
    <row r="741" spans="14:26" ht="15.75" customHeight="1">
      <c r="N741" s="15"/>
      <c r="O741" s="15"/>
      <c r="P741" s="15"/>
      <c r="Q741" s="15"/>
      <c r="R741" s="15"/>
      <c r="S741" s="15"/>
      <c r="T741" s="15"/>
      <c r="U741" s="15"/>
      <c r="V741" s="15"/>
      <c r="W741" s="15"/>
      <c r="X741" s="15"/>
      <c r="Y741" s="15"/>
      <c r="Z741" s="15"/>
    </row>
    <row r="742" spans="14:26" ht="15.75" customHeight="1">
      <c r="N742" s="15"/>
      <c r="O742" s="15"/>
      <c r="P742" s="15"/>
      <c r="Q742" s="15"/>
      <c r="R742" s="15"/>
      <c r="S742" s="15"/>
      <c r="T742" s="15"/>
      <c r="U742" s="15"/>
      <c r="V742" s="15"/>
      <c r="W742" s="15"/>
      <c r="X742" s="15"/>
      <c r="Y742" s="15"/>
      <c r="Z742" s="15"/>
    </row>
    <row r="743" spans="14:26" ht="15.75" customHeight="1">
      <c r="N743" s="15"/>
      <c r="O743" s="15"/>
      <c r="P743" s="15"/>
      <c r="Q743" s="15"/>
      <c r="R743" s="15"/>
      <c r="S743" s="15"/>
      <c r="T743" s="15"/>
      <c r="U743" s="15"/>
      <c r="V743" s="15"/>
      <c r="W743" s="15"/>
      <c r="X743" s="15"/>
      <c r="Y743" s="15"/>
      <c r="Z743" s="15"/>
    </row>
    <row r="744" spans="14:26" ht="15.75" customHeight="1">
      <c r="N744" s="15"/>
      <c r="O744" s="15"/>
      <c r="P744" s="15"/>
      <c r="Q744" s="15"/>
      <c r="R744" s="15"/>
      <c r="S744" s="15"/>
      <c r="T744" s="15"/>
      <c r="U744" s="15"/>
      <c r="V744" s="15"/>
      <c r="W744" s="15"/>
      <c r="X744" s="15"/>
      <c r="Y744" s="15"/>
      <c r="Z744" s="15"/>
    </row>
    <row r="745" spans="14:26" ht="15.75" customHeight="1">
      <c r="N745" s="15"/>
      <c r="O745" s="15"/>
      <c r="P745" s="15"/>
      <c r="Q745" s="15"/>
      <c r="R745" s="15"/>
      <c r="S745" s="15"/>
      <c r="T745" s="15"/>
      <c r="U745" s="15"/>
      <c r="V745" s="15"/>
      <c r="W745" s="15"/>
      <c r="X745" s="15"/>
      <c r="Y745" s="15"/>
      <c r="Z745" s="15"/>
    </row>
    <row r="746" spans="14:26" ht="15.75" customHeight="1">
      <c r="N746" s="15"/>
      <c r="O746" s="15"/>
      <c r="P746" s="15"/>
      <c r="Q746" s="15"/>
      <c r="R746" s="15"/>
      <c r="S746" s="15"/>
      <c r="T746" s="15"/>
      <c r="U746" s="15"/>
      <c r="V746" s="15"/>
      <c r="W746" s="15"/>
      <c r="X746" s="15"/>
      <c r="Y746" s="15"/>
      <c r="Z746" s="15"/>
    </row>
    <row r="747" spans="14:26" ht="15.75" customHeight="1">
      <c r="N747" s="15"/>
      <c r="O747" s="15"/>
      <c r="P747" s="15"/>
      <c r="Q747" s="15"/>
      <c r="R747" s="15"/>
      <c r="S747" s="15"/>
      <c r="T747" s="15"/>
      <c r="U747" s="15"/>
      <c r="V747" s="15"/>
      <c r="W747" s="15"/>
      <c r="X747" s="15"/>
      <c r="Y747" s="15"/>
      <c r="Z747" s="15"/>
    </row>
    <row r="748" spans="14:26" ht="15.75" customHeight="1">
      <c r="N748" s="15"/>
      <c r="O748" s="15"/>
      <c r="P748" s="15"/>
      <c r="Q748" s="15"/>
      <c r="R748" s="15"/>
      <c r="S748" s="15"/>
      <c r="T748" s="15"/>
      <c r="U748" s="15"/>
      <c r="V748" s="15"/>
      <c r="W748" s="15"/>
      <c r="X748" s="15"/>
      <c r="Y748" s="15"/>
      <c r="Z748" s="15"/>
    </row>
    <row r="749" spans="14:26" ht="15.75" customHeight="1">
      <c r="N749" s="15"/>
      <c r="O749" s="15"/>
      <c r="P749" s="15"/>
      <c r="Q749" s="15"/>
      <c r="R749" s="15"/>
      <c r="S749" s="15"/>
      <c r="T749" s="15"/>
      <c r="U749" s="15"/>
      <c r="V749" s="15"/>
      <c r="W749" s="15"/>
      <c r="X749" s="15"/>
      <c r="Y749" s="15"/>
      <c r="Z749" s="15"/>
    </row>
    <row r="750" spans="14:26" ht="15.75" customHeight="1">
      <c r="N750" s="15"/>
      <c r="O750" s="15"/>
      <c r="P750" s="15"/>
      <c r="Q750" s="15"/>
      <c r="R750" s="15"/>
      <c r="S750" s="15"/>
      <c r="T750" s="15"/>
      <c r="U750" s="15"/>
      <c r="V750" s="15"/>
      <c r="W750" s="15"/>
      <c r="X750" s="15"/>
      <c r="Y750" s="15"/>
      <c r="Z750" s="15"/>
    </row>
    <row r="751" spans="14:26" ht="15.75" customHeight="1">
      <c r="N751" s="15"/>
      <c r="O751" s="15"/>
      <c r="P751" s="15"/>
      <c r="Q751" s="15"/>
      <c r="R751" s="15"/>
      <c r="S751" s="15"/>
      <c r="T751" s="15"/>
      <c r="U751" s="15"/>
      <c r="V751" s="15"/>
      <c r="W751" s="15"/>
      <c r="X751" s="15"/>
      <c r="Y751" s="15"/>
      <c r="Z751" s="15"/>
    </row>
    <row r="752" spans="14:26" ht="15.75" customHeight="1">
      <c r="N752" s="15"/>
      <c r="O752" s="15"/>
      <c r="P752" s="15"/>
      <c r="Q752" s="15"/>
      <c r="R752" s="15"/>
      <c r="S752" s="15"/>
      <c r="T752" s="15"/>
      <c r="U752" s="15"/>
      <c r="V752" s="15"/>
      <c r="W752" s="15"/>
      <c r="X752" s="15"/>
      <c r="Y752" s="15"/>
      <c r="Z752" s="15"/>
    </row>
    <row r="753" spans="14:26" ht="15.75" customHeight="1">
      <c r="N753" s="15"/>
      <c r="O753" s="15"/>
      <c r="P753" s="15"/>
      <c r="Q753" s="15"/>
      <c r="R753" s="15"/>
      <c r="S753" s="15"/>
      <c r="T753" s="15"/>
      <c r="U753" s="15"/>
      <c r="V753" s="15"/>
      <c r="W753" s="15"/>
      <c r="X753" s="15"/>
      <c r="Y753" s="15"/>
      <c r="Z753" s="15"/>
    </row>
    <row r="754" spans="14:26" ht="15.75" customHeight="1">
      <c r="N754" s="15"/>
      <c r="O754" s="15"/>
      <c r="P754" s="15"/>
      <c r="Q754" s="15"/>
      <c r="R754" s="15"/>
      <c r="S754" s="15"/>
      <c r="T754" s="15"/>
      <c r="U754" s="15"/>
      <c r="V754" s="15"/>
      <c r="W754" s="15"/>
      <c r="X754" s="15"/>
      <c r="Y754" s="15"/>
      <c r="Z754" s="15"/>
    </row>
    <row r="755" spans="14:26" ht="15.75" customHeight="1">
      <c r="N755" s="15"/>
      <c r="O755" s="15"/>
      <c r="P755" s="15"/>
      <c r="Q755" s="15"/>
      <c r="R755" s="15"/>
      <c r="S755" s="15"/>
      <c r="T755" s="15"/>
      <c r="U755" s="15"/>
      <c r="V755" s="15"/>
      <c r="W755" s="15"/>
      <c r="X755" s="15"/>
      <c r="Y755" s="15"/>
      <c r="Z755" s="15"/>
    </row>
    <row r="756" spans="14:26" ht="15.75" customHeight="1">
      <c r="N756" s="15"/>
      <c r="O756" s="15"/>
      <c r="P756" s="15"/>
      <c r="Q756" s="15"/>
      <c r="R756" s="15"/>
      <c r="S756" s="15"/>
      <c r="T756" s="15"/>
      <c r="U756" s="15"/>
      <c r="V756" s="15"/>
      <c r="W756" s="15"/>
      <c r="X756" s="15"/>
      <c r="Y756" s="15"/>
      <c r="Z756" s="15"/>
    </row>
    <row r="757" spans="14:26" ht="15.75" customHeight="1">
      <c r="N757" s="15"/>
      <c r="O757" s="15"/>
      <c r="P757" s="15"/>
      <c r="Q757" s="15"/>
      <c r="R757" s="15"/>
      <c r="S757" s="15"/>
      <c r="T757" s="15"/>
      <c r="U757" s="15"/>
      <c r="V757" s="15"/>
      <c r="W757" s="15"/>
      <c r="X757" s="15"/>
      <c r="Y757" s="15"/>
      <c r="Z757" s="15"/>
    </row>
    <row r="758" spans="14:26" ht="15.75" customHeight="1">
      <c r="N758" s="15"/>
      <c r="O758" s="15"/>
      <c r="P758" s="15"/>
      <c r="Q758" s="15"/>
      <c r="R758" s="15"/>
      <c r="S758" s="15"/>
      <c r="T758" s="15"/>
      <c r="U758" s="15"/>
      <c r="V758" s="15"/>
      <c r="W758" s="15"/>
      <c r="X758" s="15"/>
      <c r="Y758" s="15"/>
      <c r="Z758" s="15"/>
    </row>
    <row r="759" spans="14:26" ht="15.75" customHeight="1">
      <c r="N759" s="15"/>
      <c r="O759" s="15"/>
      <c r="P759" s="15"/>
      <c r="Q759" s="15"/>
      <c r="R759" s="15"/>
      <c r="S759" s="15"/>
      <c r="T759" s="15"/>
      <c r="U759" s="15"/>
      <c r="V759" s="15"/>
      <c r="W759" s="15"/>
      <c r="X759" s="15"/>
      <c r="Y759" s="15"/>
      <c r="Z759" s="15"/>
    </row>
    <row r="760" spans="14:26" ht="15.75" customHeight="1">
      <c r="N760" s="15"/>
      <c r="O760" s="15"/>
      <c r="P760" s="15"/>
      <c r="Q760" s="15"/>
      <c r="R760" s="15"/>
      <c r="S760" s="15"/>
      <c r="T760" s="15"/>
      <c r="U760" s="15"/>
      <c r="V760" s="15"/>
      <c r="W760" s="15"/>
      <c r="X760" s="15"/>
      <c r="Y760" s="15"/>
      <c r="Z760" s="15"/>
    </row>
    <row r="761" spans="14:26" ht="15.75" customHeight="1">
      <c r="N761" s="15"/>
      <c r="O761" s="15"/>
      <c r="P761" s="15"/>
      <c r="Q761" s="15"/>
      <c r="R761" s="15"/>
      <c r="S761" s="15"/>
      <c r="T761" s="15"/>
      <c r="U761" s="15"/>
      <c r="V761" s="15"/>
      <c r="W761" s="15"/>
      <c r="X761" s="15"/>
      <c r="Y761" s="15"/>
      <c r="Z761" s="15"/>
    </row>
    <row r="762" spans="14:26" ht="15.75" customHeight="1">
      <c r="N762" s="15"/>
      <c r="O762" s="15"/>
      <c r="P762" s="15"/>
      <c r="Q762" s="15"/>
      <c r="R762" s="15"/>
      <c r="S762" s="15"/>
      <c r="T762" s="15"/>
      <c r="U762" s="15"/>
      <c r="V762" s="15"/>
      <c r="W762" s="15"/>
      <c r="X762" s="15"/>
      <c r="Y762" s="15"/>
      <c r="Z762" s="15"/>
    </row>
    <row r="763" spans="14:26" ht="15.75" customHeight="1">
      <c r="N763" s="15"/>
      <c r="O763" s="15"/>
      <c r="P763" s="15"/>
      <c r="Q763" s="15"/>
      <c r="R763" s="15"/>
      <c r="S763" s="15"/>
      <c r="T763" s="15"/>
      <c r="U763" s="15"/>
      <c r="V763" s="15"/>
      <c r="W763" s="15"/>
      <c r="X763" s="15"/>
      <c r="Y763" s="15"/>
      <c r="Z763" s="15"/>
    </row>
    <row r="764" spans="14:26" ht="15.75" customHeight="1">
      <c r="N764" s="15"/>
      <c r="O764" s="15"/>
      <c r="P764" s="15"/>
      <c r="Q764" s="15"/>
      <c r="R764" s="15"/>
      <c r="S764" s="15"/>
      <c r="T764" s="15"/>
      <c r="U764" s="15"/>
      <c r="V764" s="15"/>
      <c r="W764" s="15"/>
      <c r="X764" s="15"/>
      <c r="Y764" s="15"/>
      <c r="Z764" s="15"/>
    </row>
    <row r="765" spans="14:26" ht="15.75" customHeight="1">
      <c r="N765" s="15"/>
      <c r="O765" s="15"/>
      <c r="P765" s="15"/>
      <c r="Q765" s="15"/>
      <c r="R765" s="15"/>
      <c r="S765" s="15"/>
      <c r="T765" s="15"/>
      <c r="U765" s="15"/>
      <c r="V765" s="15"/>
      <c r="W765" s="15"/>
      <c r="X765" s="15"/>
      <c r="Y765" s="15"/>
      <c r="Z765" s="15"/>
    </row>
    <row r="766" spans="14:26" ht="15.75" customHeight="1">
      <c r="N766" s="15"/>
      <c r="O766" s="15"/>
      <c r="P766" s="15"/>
      <c r="Q766" s="15"/>
      <c r="R766" s="15"/>
      <c r="S766" s="15"/>
      <c r="T766" s="15"/>
      <c r="U766" s="15"/>
      <c r="V766" s="15"/>
      <c r="W766" s="15"/>
      <c r="X766" s="15"/>
      <c r="Y766" s="15"/>
      <c r="Z766" s="15"/>
    </row>
    <row r="767" spans="14:26" ht="15.75" customHeight="1">
      <c r="N767" s="15"/>
      <c r="O767" s="15"/>
      <c r="P767" s="15"/>
      <c r="Q767" s="15"/>
      <c r="R767" s="15"/>
      <c r="S767" s="15"/>
      <c r="T767" s="15"/>
      <c r="U767" s="15"/>
      <c r="V767" s="15"/>
      <c r="W767" s="15"/>
      <c r="X767" s="15"/>
      <c r="Y767" s="15"/>
      <c r="Z767" s="15"/>
    </row>
    <row r="768" spans="14:26" ht="15.75" customHeight="1">
      <c r="N768" s="15"/>
      <c r="O768" s="15"/>
      <c r="P768" s="15"/>
      <c r="Q768" s="15"/>
      <c r="R768" s="15"/>
      <c r="S768" s="15"/>
      <c r="T768" s="15"/>
      <c r="U768" s="15"/>
      <c r="V768" s="15"/>
      <c r="W768" s="15"/>
      <c r="X768" s="15"/>
      <c r="Y768" s="15"/>
      <c r="Z768" s="15"/>
    </row>
    <row r="769" spans="14:26" ht="15.75" customHeight="1">
      <c r="N769" s="15"/>
      <c r="O769" s="15"/>
      <c r="P769" s="15"/>
      <c r="Q769" s="15"/>
      <c r="R769" s="15"/>
      <c r="S769" s="15"/>
      <c r="T769" s="15"/>
      <c r="U769" s="15"/>
      <c r="V769" s="15"/>
      <c r="W769" s="15"/>
      <c r="X769" s="15"/>
      <c r="Y769" s="15"/>
      <c r="Z769" s="15"/>
    </row>
    <row r="770" spans="14:26" ht="15.75" customHeight="1">
      <c r="N770" s="15"/>
      <c r="O770" s="15"/>
      <c r="P770" s="15"/>
      <c r="Q770" s="15"/>
      <c r="R770" s="15"/>
      <c r="S770" s="15"/>
      <c r="T770" s="15"/>
      <c r="U770" s="15"/>
      <c r="V770" s="15"/>
      <c r="W770" s="15"/>
      <c r="X770" s="15"/>
      <c r="Y770" s="15"/>
      <c r="Z770" s="15"/>
    </row>
    <row r="771" spans="14:26" ht="15.75" customHeight="1">
      <c r="N771" s="15"/>
      <c r="O771" s="15"/>
      <c r="P771" s="15"/>
      <c r="Q771" s="15"/>
      <c r="R771" s="15"/>
      <c r="S771" s="15"/>
      <c r="T771" s="15"/>
      <c r="U771" s="15"/>
      <c r="V771" s="15"/>
      <c r="W771" s="15"/>
      <c r="X771" s="15"/>
      <c r="Y771" s="15"/>
      <c r="Z771" s="15"/>
    </row>
    <row r="772" spans="14:26" ht="15.75" customHeight="1">
      <c r="N772" s="15"/>
      <c r="O772" s="15"/>
      <c r="P772" s="15"/>
      <c r="Q772" s="15"/>
      <c r="R772" s="15"/>
      <c r="S772" s="15"/>
      <c r="T772" s="15"/>
      <c r="U772" s="15"/>
      <c r="V772" s="15"/>
      <c r="W772" s="15"/>
      <c r="X772" s="15"/>
      <c r="Y772" s="15"/>
      <c r="Z772" s="15"/>
    </row>
    <row r="773" spans="14:26" ht="15.75" customHeight="1">
      <c r="N773" s="15"/>
      <c r="O773" s="15"/>
      <c r="P773" s="15"/>
      <c r="Q773" s="15"/>
      <c r="R773" s="15"/>
      <c r="S773" s="15"/>
      <c r="T773" s="15"/>
      <c r="U773" s="15"/>
      <c r="V773" s="15"/>
      <c r="W773" s="15"/>
      <c r="X773" s="15"/>
      <c r="Y773" s="15"/>
      <c r="Z773" s="15"/>
    </row>
    <row r="774" spans="14:26" ht="15.75" customHeight="1">
      <c r="N774" s="15"/>
      <c r="O774" s="15"/>
      <c r="P774" s="15"/>
      <c r="Q774" s="15"/>
      <c r="R774" s="15"/>
      <c r="S774" s="15"/>
      <c r="T774" s="15"/>
      <c r="U774" s="15"/>
      <c r="V774" s="15"/>
      <c r="W774" s="15"/>
      <c r="X774" s="15"/>
      <c r="Y774" s="15"/>
      <c r="Z774" s="15"/>
    </row>
    <row r="775" spans="14:26" ht="15.75" customHeight="1">
      <c r="N775" s="15"/>
      <c r="O775" s="15"/>
      <c r="P775" s="15"/>
      <c r="Q775" s="15"/>
      <c r="R775" s="15"/>
      <c r="S775" s="15"/>
      <c r="T775" s="15"/>
      <c r="U775" s="15"/>
      <c r="V775" s="15"/>
      <c r="W775" s="15"/>
      <c r="X775" s="15"/>
      <c r="Y775" s="15"/>
      <c r="Z775" s="15"/>
    </row>
    <row r="776" spans="14:26" ht="15.75" customHeight="1">
      <c r="N776" s="15"/>
      <c r="O776" s="15"/>
      <c r="P776" s="15"/>
      <c r="Q776" s="15"/>
      <c r="R776" s="15"/>
      <c r="S776" s="15"/>
      <c r="T776" s="15"/>
      <c r="U776" s="15"/>
      <c r="V776" s="15"/>
      <c r="W776" s="15"/>
      <c r="X776" s="15"/>
      <c r="Y776" s="15"/>
      <c r="Z776" s="15"/>
    </row>
    <row r="777" spans="14:26" ht="15.75" customHeight="1">
      <c r="N777" s="15"/>
      <c r="O777" s="15"/>
      <c r="P777" s="15"/>
      <c r="Q777" s="15"/>
      <c r="R777" s="15"/>
      <c r="S777" s="15"/>
      <c r="T777" s="15"/>
      <c r="U777" s="15"/>
      <c r="V777" s="15"/>
      <c r="W777" s="15"/>
      <c r="X777" s="15"/>
      <c r="Y777" s="15"/>
      <c r="Z777" s="15"/>
    </row>
    <row r="778" spans="14:26" ht="15.75" customHeight="1">
      <c r="N778" s="15"/>
      <c r="O778" s="15"/>
      <c r="P778" s="15"/>
      <c r="Q778" s="15"/>
      <c r="R778" s="15"/>
      <c r="S778" s="15"/>
      <c r="T778" s="15"/>
      <c r="U778" s="15"/>
      <c r="V778" s="15"/>
      <c r="W778" s="15"/>
      <c r="X778" s="15"/>
      <c r="Y778" s="15"/>
      <c r="Z778" s="15"/>
    </row>
    <row r="779" spans="14:26" ht="15.75" customHeight="1">
      <c r="N779" s="15"/>
      <c r="O779" s="15"/>
      <c r="P779" s="15"/>
      <c r="Q779" s="15"/>
      <c r="R779" s="15"/>
      <c r="S779" s="15"/>
      <c r="T779" s="15"/>
      <c r="U779" s="15"/>
      <c r="V779" s="15"/>
      <c r="W779" s="15"/>
      <c r="X779" s="15"/>
      <c r="Y779" s="15"/>
      <c r="Z779" s="15"/>
    </row>
    <row r="780" spans="14:26" ht="15.75" customHeight="1">
      <c r="N780" s="15"/>
      <c r="O780" s="15"/>
      <c r="P780" s="15"/>
      <c r="Q780" s="15"/>
      <c r="R780" s="15"/>
      <c r="S780" s="15"/>
      <c r="T780" s="15"/>
      <c r="U780" s="15"/>
      <c r="V780" s="15"/>
      <c r="W780" s="15"/>
      <c r="X780" s="15"/>
      <c r="Y780" s="15"/>
      <c r="Z780" s="15"/>
    </row>
    <row r="781" spans="14:26" ht="15.75" customHeight="1">
      <c r="N781" s="15"/>
      <c r="O781" s="15"/>
      <c r="P781" s="15"/>
      <c r="Q781" s="15"/>
      <c r="R781" s="15"/>
      <c r="S781" s="15"/>
      <c r="T781" s="15"/>
      <c r="U781" s="15"/>
      <c r="V781" s="15"/>
      <c r="W781" s="15"/>
      <c r="X781" s="15"/>
      <c r="Y781" s="15"/>
      <c r="Z781" s="15"/>
    </row>
    <row r="782" spans="14:26" ht="15.75" customHeight="1">
      <c r="N782" s="15"/>
      <c r="O782" s="15"/>
      <c r="P782" s="15"/>
      <c r="Q782" s="15"/>
      <c r="R782" s="15"/>
      <c r="S782" s="15"/>
      <c r="T782" s="15"/>
      <c r="U782" s="15"/>
      <c r="V782" s="15"/>
      <c r="W782" s="15"/>
      <c r="X782" s="15"/>
      <c r="Y782" s="15"/>
      <c r="Z782" s="15"/>
    </row>
    <row r="783" spans="14:26" ht="15.75" customHeight="1">
      <c r="N783" s="15"/>
      <c r="O783" s="15"/>
      <c r="P783" s="15"/>
      <c r="Q783" s="15"/>
      <c r="R783" s="15"/>
      <c r="S783" s="15"/>
      <c r="T783" s="15"/>
      <c r="U783" s="15"/>
      <c r="V783" s="15"/>
      <c r="W783" s="15"/>
      <c r="X783" s="15"/>
      <c r="Y783" s="15"/>
      <c r="Z783" s="15"/>
    </row>
    <row r="784" spans="14:26" ht="15.75" customHeight="1">
      <c r="N784" s="15"/>
      <c r="O784" s="15"/>
      <c r="P784" s="15"/>
      <c r="Q784" s="15"/>
      <c r="R784" s="15"/>
      <c r="S784" s="15"/>
      <c r="T784" s="15"/>
      <c r="U784" s="15"/>
      <c r="V784" s="15"/>
      <c r="W784" s="15"/>
      <c r="X784" s="15"/>
      <c r="Y784" s="15"/>
      <c r="Z784" s="15"/>
    </row>
    <row r="785" spans="14:26" ht="15.75" customHeight="1">
      <c r="N785" s="15"/>
      <c r="O785" s="15"/>
      <c r="P785" s="15"/>
      <c r="Q785" s="15"/>
      <c r="R785" s="15"/>
      <c r="S785" s="15"/>
      <c r="T785" s="15"/>
      <c r="U785" s="15"/>
      <c r="V785" s="15"/>
      <c r="W785" s="15"/>
      <c r="X785" s="15"/>
      <c r="Y785" s="15"/>
      <c r="Z785" s="15"/>
    </row>
    <row r="786" spans="14:26" ht="15.75" customHeight="1">
      <c r="N786" s="15"/>
      <c r="O786" s="15"/>
      <c r="P786" s="15"/>
      <c r="Q786" s="15"/>
      <c r="R786" s="15"/>
      <c r="S786" s="15"/>
      <c r="T786" s="15"/>
      <c r="U786" s="15"/>
      <c r="V786" s="15"/>
      <c r="W786" s="15"/>
      <c r="X786" s="15"/>
      <c r="Y786" s="15"/>
      <c r="Z786" s="15"/>
    </row>
    <row r="787" spans="14:26" ht="15.75" customHeight="1">
      <c r="N787" s="15"/>
      <c r="O787" s="15"/>
      <c r="P787" s="15"/>
      <c r="Q787" s="15"/>
      <c r="R787" s="15"/>
      <c r="S787" s="15"/>
      <c r="T787" s="15"/>
      <c r="U787" s="15"/>
      <c r="V787" s="15"/>
      <c r="W787" s="15"/>
      <c r="X787" s="15"/>
      <c r="Y787" s="15"/>
      <c r="Z787" s="15"/>
    </row>
    <row r="788" spans="14:26" ht="15.75" customHeight="1">
      <c r="N788" s="15"/>
      <c r="O788" s="15"/>
      <c r="P788" s="15"/>
      <c r="Q788" s="15"/>
      <c r="R788" s="15"/>
      <c r="S788" s="15"/>
      <c r="T788" s="15"/>
      <c r="U788" s="15"/>
      <c r="V788" s="15"/>
      <c r="W788" s="15"/>
      <c r="X788" s="15"/>
      <c r="Y788" s="15"/>
      <c r="Z788" s="15"/>
    </row>
    <row r="789" spans="14:26" ht="15.75" customHeight="1">
      <c r="N789" s="15"/>
      <c r="O789" s="15"/>
      <c r="P789" s="15"/>
      <c r="Q789" s="15"/>
      <c r="R789" s="15"/>
      <c r="S789" s="15"/>
      <c r="T789" s="15"/>
      <c r="U789" s="15"/>
      <c r="V789" s="15"/>
      <c r="W789" s="15"/>
      <c r="X789" s="15"/>
      <c r="Y789" s="15"/>
      <c r="Z789" s="15"/>
    </row>
    <row r="790" spans="14:26" ht="15.75" customHeight="1">
      <c r="N790" s="15"/>
      <c r="O790" s="15"/>
      <c r="P790" s="15"/>
      <c r="Q790" s="15"/>
      <c r="R790" s="15"/>
      <c r="S790" s="15"/>
      <c r="T790" s="15"/>
      <c r="U790" s="15"/>
      <c r="V790" s="15"/>
      <c r="W790" s="15"/>
      <c r="X790" s="15"/>
      <c r="Y790" s="15"/>
      <c r="Z790" s="15"/>
    </row>
    <row r="791" spans="14:26" ht="15.75" customHeight="1">
      <c r="N791" s="15"/>
      <c r="O791" s="15"/>
      <c r="P791" s="15"/>
      <c r="Q791" s="15"/>
      <c r="R791" s="15"/>
      <c r="S791" s="15"/>
      <c r="T791" s="15"/>
      <c r="U791" s="15"/>
      <c r="V791" s="15"/>
      <c r="W791" s="15"/>
      <c r="X791" s="15"/>
      <c r="Y791" s="15"/>
      <c r="Z791" s="15"/>
    </row>
    <row r="792" spans="14:26" ht="15.75" customHeight="1">
      <c r="N792" s="15"/>
      <c r="O792" s="15"/>
      <c r="P792" s="15"/>
      <c r="Q792" s="15"/>
      <c r="R792" s="15"/>
      <c r="S792" s="15"/>
      <c r="T792" s="15"/>
      <c r="U792" s="15"/>
      <c r="V792" s="15"/>
      <c r="W792" s="15"/>
      <c r="X792" s="15"/>
      <c r="Y792" s="15"/>
      <c r="Z792" s="15"/>
    </row>
    <row r="793" spans="14:26" ht="15.75" customHeight="1">
      <c r="N793" s="15"/>
      <c r="O793" s="15"/>
      <c r="P793" s="15"/>
      <c r="Q793" s="15"/>
      <c r="R793" s="15"/>
      <c r="S793" s="15"/>
      <c r="T793" s="15"/>
      <c r="U793" s="15"/>
      <c r="V793" s="15"/>
      <c r="W793" s="15"/>
      <c r="X793" s="15"/>
      <c r="Y793" s="15"/>
      <c r="Z793" s="15"/>
    </row>
    <row r="794" spans="14:26" ht="15.75" customHeight="1">
      <c r="N794" s="15"/>
      <c r="O794" s="15"/>
      <c r="P794" s="15"/>
      <c r="Q794" s="15"/>
      <c r="R794" s="15"/>
      <c r="S794" s="15"/>
      <c r="T794" s="15"/>
      <c r="U794" s="15"/>
      <c r="V794" s="15"/>
      <c r="W794" s="15"/>
      <c r="X794" s="15"/>
      <c r="Y794" s="15"/>
      <c r="Z794" s="15"/>
    </row>
    <row r="795" spans="14:26" ht="15.75" customHeight="1">
      <c r="N795" s="15"/>
      <c r="O795" s="15"/>
      <c r="P795" s="15"/>
      <c r="Q795" s="15"/>
      <c r="R795" s="15"/>
      <c r="S795" s="15"/>
      <c r="T795" s="15"/>
      <c r="U795" s="15"/>
      <c r="V795" s="15"/>
      <c r="W795" s="15"/>
      <c r="X795" s="15"/>
      <c r="Y795" s="15"/>
      <c r="Z795" s="15"/>
    </row>
    <row r="796" spans="14:26" ht="15.75" customHeight="1">
      <c r="N796" s="15"/>
      <c r="O796" s="15"/>
      <c r="P796" s="15"/>
      <c r="Q796" s="15"/>
      <c r="R796" s="15"/>
      <c r="S796" s="15"/>
      <c r="T796" s="15"/>
      <c r="U796" s="15"/>
      <c r="V796" s="15"/>
      <c r="W796" s="15"/>
      <c r="X796" s="15"/>
      <c r="Y796" s="15"/>
      <c r="Z796" s="15"/>
    </row>
    <row r="797" spans="14:26" ht="15.75" customHeight="1">
      <c r="N797" s="15"/>
      <c r="O797" s="15"/>
      <c r="P797" s="15"/>
      <c r="Q797" s="15"/>
      <c r="R797" s="15"/>
      <c r="S797" s="15"/>
      <c r="T797" s="15"/>
      <c r="U797" s="15"/>
      <c r="V797" s="15"/>
      <c r="W797" s="15"/>
      <c r="X797" s="15"/>
      <c r="Y797" s="15"/>
      <c r="Z797" s="15"/>
    </row>
    <row r="798" spans="14:26" ht="15.75" customHeight="1">
      <c r="N798" s="15"/>
      <c r="O798" s="15"/>
      <c r="P798" s="15"/>
      <c r="Q798" s="15"/>
      <c r="R798" s="15"/>
      <c r="S798" s="15"/>
      <c r="T798" s="15"/>
      <c r="U798" s="15"/>
      <c r="V798" s="15"/>
      <c r="W798" s="15"/>
      <c r="X798" s="15"/>
      <c r="Y798" s="15"/>
      <c r="Z798" s="15"/>
    </row>
    <row r="799" spans="14:26" ht="15.75" customHeight="1">
      <c r="N799" s="15"/>
      <c r="O799" s="15"/>
      <c r="P799" s="15"/>
      <c r="Q799" s="15"/>
      <c r="R799" s="15"/>
      <c r="S799" s="15"/>
      <c r="T799" s="15"/>
      <c r="U799" s="15"/>
      <c r="V799" s="15"/>
      <c r="W799" s="15"/>
      <c r="X799" s="15"/>
      <c r="Y799" s="15"/>
      <c r="Z799" s="15"/>
    </row>
    <row r="800" spans="14:26" ht="15.75" customHeight="1">
      <c r="N800" s="15"/>
      <c r="O800" s="15"/>
      <c r="P800" s="15"/>
      <c r="Q800" s="15"/>
      <c r="R800" s="15"/>
      <c r="S800" s="15"/>
      <c r="T800" s="15"/>
      <c r="U800" s="15"/>
      <c r="V800" s="15"/>
      <c r="W800" s="15"/>
      <c r="X800" s="15"/>
      <c r="Y800" s="15"/>
      <c r="Z800" s="15"/>
    </row>
    <row r="801" spans="14:26" ht="15.75" customHeight="1">
      <c r="N801" s="15"/>
      <c r="O801" s="15"/>
      <c r="P801" s="15"/>
      <c r="Q801" s="15"/>
      <c r="R801" s="15"/>
      <c r="S801" s="15"/>
      <c r="T801" s="15"/>
      <c r="U801" s="15"/>
      <c r="V801" s="15"/>
      <c r="W801" s="15"/>
      <c r="X801" s="15"/>
      <c r="Y801" s="15"/>
      <c r="Z801" s="15"/>
    </row>
    <row r="802" spans="14:26" ht="15.75" customHeight="1">
      <c r="N802" s="15"/>
      <c r="O802" s="15"/>
      <c r="P802" s="15"/>
      <c r="Q802" s="15"/>
      <c r="R802" s="15"/>
      <c r="S802" s="15"/>
      <c r="T802" s="15"/>
      <c r="U802" s="15"/>
      <c r="V802" s="15"/>
      <c r="W802" s="15"/>
      <c r="X802" s="15"/>
      <c r="Y802" s="15"/>
      <c r="Z802" s="15"/>
    </row>
    <row r="803" spans="14:26" ht="15.75" customHeight="1">
      <c r="N803" s="15"/>
      <c r="O803" s="15"/>
      <c r="P803" s="15"/>
      <c r="Q803" s="15"/>
      <c r="R803" s="15"/>
      <c r="S803" s="15"/>
      <c r="T803" s="15"/>
      <c r="U803" s="15"/>
      <c r="V803" s="15"/>
      <c r="W803" s="15"/>
      <c r="X803" s="15"/>
      <c r="Y803" s="15"/>
      <c r="Z803" s="15"/>
    </row>
    <row r="804" spans="14:26" ht="15.75" customHeight="1">
      <c r="N804" s="15"/>
      <c r="O804" s="15"/>
      <c r="P804" s="15"/>
      <c r="Q804" s="15"/>
      <c r="R804" s="15"/>
      <c r="S804" s="15"/>
      <c r="T804" s="15"/>
      <c r="U804" s="15"/>
      <c r="V804" s="15"/>
      <c r="W804" s="15"/>
      <c r="X804" s="15"/>
      <c r="Y804" s="15"/>
      <c r="Z804" s="15"/>
    </row>
    <row r="805" spans="14:26" ht="15.75" customHeight="1">
      <c r="N805" s="15"/>
      <c r="O805" s="15"/>
      <c r="P805" s="15"/>
      <c r="Q805" s="15"/>
      <c r="R805" s="15"/>
      <c r="S805" s="15"/>
      <c r="T805" s="15"/>
      <c r="U805" s="15"/>
      <c r="V805" s="15"/>
      <c r="W805" s="15"/>
      <c r="X805" s="15"/>
      <c r="Y805" s="15"/>
      <c r="Z805" s="15"/>
    </row>
    <row r="806" spans="14:26" ht="15.75" customHeight="1">
      <c r="N806" s="15"/>
      <c r="O806" s="15"/>
      <c r="P806" s="15"/>
      <c r="Q806" s="15"/>
      <c r="R806" s="15"/>
      <c r="S806" s="15"/>
      <c r="T806" s="15"/>
      <c r="U806" s="15"/>
      <c r="V806" s="15"/>
      <c r="W806" s="15"/>
      <c r="X806" s="15"/>
      <c r="Y806" s="15"/>
      <c r="Z806" s="15"/>
    </row>
    <row r="807" spans="14:26" ht="15.75" customHeight="1">
      <c r="N807" s="15"/>
      <c r="O807" s="15"/>
      <c r="P807" s="15"/>
      <c r="Q807" s="15"/>
      <c r="R807" s="15"/>
      <c r="S807" s="15"/>
      <c r="T807" s="15"/>
      <c r="U807" s="15"/>
      <c r="V807" s="15"/>
      <c r="W807" s="15"/>
      <c r="X807" s="15"/>
      <c r="Y807" s="15"/>
      <c r="Z807" s="15"/>
    </row>
    <row r="808" spans="14:26" ht="15.75" customHeight="1">
      <c r="N808" s="15"/>
      <c r="O808" s="15"/>
      <c r="P808" s="15"/>
      <c r="Q808" s="15"/>
      <c r="R808" s="15"/>
      <c r="S808" s="15"/>
      <c r="T808" s="15"/>
      <c r="U808" s="15"/>
      <c r="V808" s="15"/>
      <c r="W808" s="15"/>
      <c r="X808" s="15"/>
      <c r="Y808" s="15"/>
      <c r="Z808" s="15"/>
    </row>
    <row r="809" spans="14:26" ht="15.75" customHeight="1">
      <c r="N809" s="15"/>
      <c r="O809" s="15"/>
      <c r="P809" s="15"/>
      <c r="Q809" s="15"/>
      <c r="R809" s="15"/>
      <c r="S809" s="15"/>
      <c r="T809" s="15"/>
      <c r="U809" s="15"/>
      <c r="V809" s="15"/>
      <c r="W809" s="15"/>
      <c r="X809" s="15"/>
      <c r="Y809" s="15"/>
      <c r="Z809" s="15"/>
    </row>
    <row r="810" spans="14:26" ht="15.75" customHeight="1">
      <c r="N810" s="15"/>
      <c r="O810" s="15"/>
      <c r="P810" s="15"/>
      <c r="Q810" s="15"/>
      <c r="R810" s="15"/>
      <c r="S810" s="15"/>
      <c r="T810" s="15"/>
      <c r="U810" s="15"/>
      <c r="V810" s="15"/>
      <c r="W810" s="15"/>
      <c r="X810" s="15"/>
      <c r="Y810" s="15"/>
      <c r="Z810" s="15"/>
    </row>
    <row r="811" spans="14:26" ht="15.75" customHeight="1">
      <c r="N811" s="15"/>
      <c r="O811" s="15"/>
      <c r="P811" s="15"/>
      <c r="Q811" s="15"/>
      <c r="R811" s="15"/>
      <c r="S811" s="15"/>
      <c r="T811" s="15"/>
      <c r="U811" s="15"/>
      <c r="V811" s="15"/>
      <c r="W811" s="15"/>
      <c r="X811" s="15"/>
      <c r="Y811" s="15"/>
      <c r="Z811" s="15"/>
    </row>
    <row r="812" spans="14:26" ht="15.75" customHeight="1">
      <c r="N812" s="15"/>
      <c r="O812" s="15"/>
      <c r="P812" s="15"/>
      <c r="Q812" s="15"/>
      <c r="R812" s="15"/>
      <c r="S812" s="15"/>
      <c r="T812" s="15"/>
      <c r="U812" s="15"/>
      <c r="V812" s="15"/>
      <c r="W812" s="15"/>
      <c r="X812" s="15"/>
      <c r="Y812" s="15"/>
      <c r="Z812" s="15"/>
    </row>
    <row r="813" spans="14:26" ht="15.75" customHeight="1">
      <c r="N813" s="15"/>
      <c r="O813" s="15"/>
      <c r="P813" s="15"/>
      <c r="Q813" s="15"/>
      <c r="R813" s="15"/>
      <c r="S813" s="15"/>
      <c r="T813" s="15"/>
      <c r="U813" s="15"/>
      <c r="V813" s="15"/>
      <c r="W813" s="15"/>
      <c r="X813" s="15"/>
      <c r="Y813" s="15"/>
      <c r="Z813" s="15"/>
    </row>
    <row r="814" spans="14:26" ht="15.75" customHeight="1">
      <c r="N814" s="15"/>
      <c r="O814" s="15"/>
      <c r="P814" s="15"/>
      <c r="Q814" s="15"/>
      <c r="R814" s="15"/>
      <c r="S814" s="15"/>
      <c r="T814" s="15"/>
      <c r="U814" s="15"/>
      <c r="V814" s="15"/>
      <c r="W814" s="15"/>
      <c r="X814" s="15"/>
      <c r="Y814" s="15"/>
      <c r="Z814" s="15"/>
    </row>
    <row r="815" spans="14:26" ht="15.75" customHeight="1">
      <c r="N815" s="15"/>
      <c r="O815" s="15"/>
      <c r="P815" s="15"/>
      <c r="Q815" s="15"/>
      <c r="R815" s="15"/>
      <c r="S815" s="15"/>
      <c r="T815" s="15"/>
      <c r="U815" s="15"/>
      <c r="V815" s="15"/>
      <c r="W815" s="15"/>
      <c r="X815" s="15"/>
      <c r="Y815" s="15"/>
      <c r="Z815" s="15"/>
    </row>
    <row r="816" spans="14:26" ht="15.75" customHeight="1">
      <c r="N816" s="15"/>
      <c r="O816" s="15"/>
      <c r="P816" s="15"/>
      <c r="Q816" s="15"/>
      <c r="R816" s="15"/>
      <c r="S816" s="15"/>
      <c r="T816" s="15"/>
      <c r="U816" s="15"/>
      <c r="V816" s="15"/>
      <c r="W816" s="15"/>
      <c r="X816" s="15"/>
      <c r="Y816" s="15"/>
      <c r="Z816" s="15"/>
    </row>
    <row r="817" spans="14:26" ht="15.75" customHeight="1">
      <c r="N817" s="15"/>
      <c r="O817" s="15"/>
      <c r="P817" s="15"/>
      <c r="Q817" s="15"/>
      <c r="R817" s="15"/>
      <c r="S817" s="15"/>
      <c r="T817" s="15"/>
      <c r="U817" s="15"/>
      <c r="V817" s="15"/>
      <c r="W817" s="15"/>
      <c r="X817" s="15"/>
      <c r="Y817" s="15"/>
      <c r="Z817" s="15"/>
    </row>
    <row r="818" spans="14:26" ht="15.75" customHeight="1">
      <c r="N818" s="15"/>
      <c r="O818" s="15"/>
      <c r="P818" s="15"/>
      <c r="Q818" s="15"/>
      <c r="R818" s="15"/>
      <c r="S818" s="15"/>
      <c r="T818" s="15"/>
      <c r="U818" s="15"/>
      <c r="V818" s="15"/>
      <c r="W818" s="15"/>
      <c r="X818" s="15"/>
      <c r="Y818" s="15"/>
      <c r="Z818" s="15"/>
    </row>
    <row r="819" spans="14:26" ht="15.75" customHeight="1">
      <c r="N819" s="15"/>
      <c r="O819" s="15"/>
      <c r="P819" s="15"/>
      <c r="Q819" s="15"/>
      <c r="R819" s="15"/>
      <c r="S819" s="15"/>
      <c r="T819" s="15"/>
      <c r="U819" s="15"/>
      <c r="V819" s="15"/>
      <c r="W819" s="15"/>
      <c r="X819" s="15"/>
      <c r="Y819" s="15"/>
      <c r="Z819" s="15"/>
    </row>
    <row r="820" spans="14:26" ht="15.75" customHeight="1">
      <c r="N820" s="15"/>
      <c r="O820" s="15"/>
      <c r="P820" s="15"/>
      <c r="Q820" s="15"/>
      <c r="R820" s="15"/>
      <c r="S820" s="15"/>
      <c r="T820" s="15"/>
      <c r="U820" s="15"/>
      <c r="V820" s="15"/>
      <c r="W820" s="15"/>
      <c r="X820" s="15"/>
      <c r="Y820" s="15"/>
      <c r="Z820" s="15"/>
    </row>
    <row r="821" spans="14:26" ht="15.75" customHeight="1">
      <c r="N821" s="15"/>
      <c r="O821" s="15"/>
      <c r="P821" s="15"/>
      <c r="Q821" s="15"/>
      <c r="R821" s="15"/>
      <c r="S821" s="15"/>
      <c r="T821" s="15"/>
      <c r="U821" s="15"/>
      <c r="V821" s="15"/>
      <c r="W821" s="15"/>
      <c r="X821" s="15"/>
      <c r="Y821" s="15"/>
      <c r="Z821" s="15"/>
    </row>
    <row r="822" spans="14:26" ht="15.75" customHeight="1">
      <c r="N822" s="15"/>
      <c r="O822" s="15"/>
      <c r="P822" s="15"/>
      <c r="Q822" s="15"/>
      <c r="R822" s="15"/>
      <c r="S822" s="15"/>
      <c r="T822" s="15"/>
      <c r="U822" s="15"/>
      <c r="V822" s="15"/>
      <c r="W822" s="15"/>
      <c r="X822" s="15"/>
      <c r="Y822" s="15"/>
      <c r="Z822" s="15"/>
    </row>
    <row r="823" spans="14:26" ht="15.75" customHeight="1">
      <c r="N823" s="15"/>
      <c r="O823" s="15"/>
      <c r="P823" s="15"/>
      <c r="Q823" s="15"/>
      <c r="R823" s="15"/>
      <c r="S823" s="15"/>
      <c r="T823" s="15"/>
      <c r="U823" s="15"/>
      <c r="V823" s="15"/>
      <c r="W823" s="15"/>
      <c r="X823" s="15"/>
      <c r="Y823" s="15"/>
      <c r="Z823" s="15"/>
    </row>
    <row r="824" spans="14:26" ht="15.75" customHeight="1">
      <c r="N824" s="15"/>
      <c r="O824" s="15"/>
      <c r="P824" s="15"/>
      <c r="Q824" s="15"/>
      <c r="R824" s="15"/>
      <c r="S824" s="15"/>
      <c r="T824" s="15"/>
      <c r="U824" s="15"/>
      <c r="V824" s="15"/>
      <c r="W824" s="15"/>
      <c r="X824" s="15"/>
      <c r="Y824" s="15"/>
      <c r="Z824" s="15"/>
    </row>
    <row r="825" spans="14:26" ht="15.75" customHeight="1">
      <c r="N825" s="15"/>
      <c r="O825" s="15"/>
      <c r="P825" s="15"/>
      <c r="Q825" s="15"/>
      <c r="R825" s="15"/>
      <c r="S825" s="15"/>
      <c r="T825" s="15"/>
      <c r="U825" s="15"/>
      <c r="V825" s="15"/>
      <c r="W825" s="15"/>
      <c r="X825" s="15"/>
      <c r="Y825" s="15"/>
      <c r="Z825" s="15"/>
    </row>
    <row r="826" spans="14:26" ht="15.75" customHeight="1">
      <c r="N826" s="15"/>
      <c r="O826" s="15"/>
      <c r="P826" s="15"/>
      <c r="Q826" s="15"/>
      <c r="R826" s="15"/>
      <c r="S826" s="15"/>
      <c r="T826" s="15"/>
      <c r="U826" s="15"/>
      <c r="V826" s="15"/>
      <c r="W826" s="15"/>
      <c r="X826" s="15"/>
      <c r="Y826" s="15"/>
      <c r="Z826" s="15"/>
    </row>
    <row r="827" spans="14:26" ht="15.75" customHeight="1">
      <c r="N827" s="15"/>
      <c r="O827" s="15"/>
      <c r="P827" s="15"/>
      <c r="Q827" s="15"/>
      <c r="R827" s="15"/>
      <c r="S827" s="15"/>
      <c r="T827" s="15"/>
      <c r="U827" s="15"/>
      <c r="V827" s="15"/>
      <c r="W827" s="15"/>
      <c r="X827" s="15"/>
      <c r="Y827" s="15"/>
      <c r="Z827" s="15"/>
    </row>
    <row r="828" spans="14:26" ht="15.75" customHeight="1">
      <c r="N828" s="15"/>
      <c r="O828" s="15"/>
      <c r="P828" s="15"/>
      <c r="Q828" s="15"/>
      <c r="R828" s="15"/>
      <c r="S828" s="15"/>
      <c r="T828" s="15"/>
      <c r="U828" s="15"/>
      <c r="V828" s="15"/>
      <c r="W828" s="15"/>
      <c r="X828" s="15"/>
      <c r="Y828" s="15"/>
      <c r="Z828" s="15"/>
    </row>
    <row r="829" spans="14:26" ht="15.75" customHeight="1">
      <c r="N829" s="15"/>
      <c r="O829" s="15"/>
      <c r="P829" s="15"/>
      <c r="Q829" s="15"/>
      <c r="R829" s="15"/>
      <c r="S829" s="15"/>
      <c r="T829" s="15"/>
      <c r="U829" s="15"/>
      <c r="V829" s="15"/>
      <c r="W829" s="15"/>
      <c r="X829" s="15"/>
      <c r="Y829" s="15"/>
      <c r="Z829" s="15"/>
    </row>
    <row r="830" spans="14:26" ht="15.75" customHeight="1">
      <c r="N830" s="15"/>
      <c r="O830" s="15"/>
      <c r="P830" s="15"/>
      <c r="Q830" s="15"/>
      <c r="R830" s="15"/>
      <c r="S830" s="15"/>
      <c r="T830" s="15"/>
      <c r="U830" s="15"/>
      <c r="V830" s="15"/>
      <c r="W830" s="15"/>
      <c r="X830" s="15"/>
      <c r="Y830" s="15"/>
      <c r="Z830" s="15"/>
    </row>
    <row r="831" spans="14:26" ht="15.75" customHeight="1">
      <c r="N831" s="15"/>
      <c r="O831" s="15"/>
      <c r="P831" s="15"/>
      <c r="Q831" s="15"/>
      <c r="R831" s="15"/>
      <c r="S831" s="15"/>
      <c r="T831" s="15"/>
      <c r="U831" s="15"/>
      <c r="V831" s="15"/>
      <c r="W831" s="15"/>
      <c r="X831" s="15"/>
      <c r="Y831" s="15"/>
      <c r="Z831" s="15"/>
    </row>
    <row r="832" spans="14:26" ht="15.75" customHeight="1">
      <c r="N832" s="15"/>
      <c r="O832" s="15"/>
      <c r="P832" s="15"/>
      <c r="Q832" s="15"/>
      <c r="R832" s="15"/>
      <c r="S832" s="15"/>
      <c r="T832" s="15"/>
      <c r="U832" s="15"/>
      <c r="V832" s="15"/>
      <c r="W832" s="15"/>
      <c r="X832" s="15"/>
      <c r="Y832" s="15"/>
      <c r="Z832" s="15"/>
    </row>
    <row r="833" spans="14:26" ht="15.75" customHeight="1">
      <c r="N833" s="15"/>
      <c r="O833" s="15"/>
      <c r="P833" s="15"/>
      <c r="Q833" s="15"/>
      <c r="R833" s="15"/>
      <c r="S833" s="15"/>
      <c r="T833" s="15"/>
      <c r="U833" s="15"/>
      <c r="V833" s="15"/>
      <c r="W833" s="15"/>
      <c r="X833" s="15"/>
      <c r="Y833" s="15"/>
      <c r="Z833" s="15"/>
    </row>
    <row r="834" spans="14:26" ht="15.75" customHeight="1">
      <c r="N834" s="15"/>
      <c r="O834" s="15"/>
      <c r="P834" s="15"/>
      <c r="Q834" s="15"/>
      <c r="R834" s="15"/>
      <c r="S834" s="15"/>
      <c r="T834" s="15"/>
      <c r="U834" s="15"/>
      <c r="V834" s="15"/>
      <c r="W834" s="15"/>
      <c r="X834" s="15"/>
      <c r="Y834" s="15"/>
      <c r="Z834" s="15"/>
    </row>
    <row r="835" spans="14:26" ht="15.75" customHeight="1">
      <c r="N835" s="15"/>
      <c r="O835" s="15"/>
      <c r="P835" s="15"/>
      <c r="Q835" s="15"/>
      <c r="R835" s="15"/>
      <c r="S835" s="15"/>
      <c r="T835" s="15"/>
      <c r="U835" s="15"/>
      <c r="V835" s="15"/>
      <c r="W835" s="15"/>
      <c r="X835" s="15"/>
      <c r="Y835" s="15"/>
      <c r="Z835" s="15"/>
    </row>
    <row r="836" spans="14:26" ht="15.75" customHeight="1">
      <c r="N836" s="15"/>
      <c r="O836" s="15"/>
      <c r="P836" s="15"/>
      <c r="Q836" s="15"/>
      <c r="R836" s="15"/>
      <c r="S836" s="15"/>
      <c r="T836" s="15"/>
      <c r="U836" s="15"/>
      <c r="V836" s="15"/>
      <c r="W836" s="15"/>
      <c r="X836" s="15"/>
      <c r="Y836" s="15"/>
      <c r="Z836" s="15"/>
    </row>
    <row r="837" spans="14:26" ht="15.75" customHeight="1">
      <c r="N837" s="15"/>
      <c r="O837" s="15"/>
      <c r="P837" s="15"/>
      <c r="Q837" s="15"/>
      <c r="R837" s="15"/>
      <c r="S837" s="15"/>
      <c r="T837" s="15"/>
      <c r="U837" s="15"/>
      <c r="V837" s="15"/>
      <c r="W837" s="15"/>
      <c r="X837" s="15"/>
      <c r="Y837" s="15"/>
      <c r="Z837" s="15"/>
    </row>
    <row r="838" spans="14:26" ht="15.75" customHeight="1">
      <c r="N838" s="15"/>
      <c r="O838" s="15"/>
      <c r="P838" s="15"/>
      <c r="Q838" s="15"/>
      <c r="R838" s="15"/>
      <c r="S838" s="15"/>
      <c r="T838" s="15"/>
      <c r="U838" s="15"/>
      <c r="V838" s="15"/>
      <c r="W838" s="15"/>
      <c r="X838" s="15"/>
      <c r="Y838" s="15"/>
      <c r="Z838" s="15"/>
    </row>
    <row r="839" spans="14:26" ht="15.75" customHeight="1">
      <c r="N839" s="15"/>
      <c r="O839" s="15"/>
      <c r="P839" s="15"/>
      <c r="Q839" s="15"/>
      <c r="R839" s="15"/>
      <c r="S839" s="15"/>
      <c r="T839" s="15"/>
      <c r="U839" s="15"/>
      <c r="V839" s="15"/>
      <c r="W839" s="15"/>
      <c r="X839" s="15"/>
      <c r="Y839" s="15"/>
      <c r="Z839" s="15"/>
    </row>
    <row r="840" spans="14:26" ht="15.75" customHeight="1">
      <c r="N840" s="15"/>
      <c r="O840" s="15"/>
      <c r="P840" s="15"/>
      <c r="Q840" s="15"/>
      <c r="R840" s="15"/>
      <c r="S840" s="15"/>
      <c r="T840" s="15"/>
      <c r="U840" s="15"/>
      <c r="V840" s="15"/>
      <c r="W840" s="15"/>
      <c r="X840" s="15"/>
      <c r="Y840" s="15"/>
      <c r="Z840" s="15"/>
    </row>
    <row r="841" spans="14:26" ht="15.75" customHeight="1">
      <c r="N841" s="15"/>
      <c r="O841" s="15"/>
      <c r="P841" s="15"/>
      <c r="Q841" s="15"/>
      <c r="R841" s="15"/>
      <c r="S841" s="15"/>
      <c r="T841" s="15"/>
      <c r="U841" s="15"/>
      <c r="V841" s="15"/>
      <c r="W841" s="15"/>
      <c r="X841" s="15"/>
      <c r="Y841" s="15"/>
      <c r="Z841" s="15"/>
    </row>
    <row r="842" spans="14:26" ht="15.75" customHeight="1">
      <c r="N842" s="15"/>
      <c r="O842" s="15"/>
      <c r="P842" s="15"/>
      <c r="Q842" s="15"/>
      <c r="R842" s="15"/>
      <c r="S842" s="15"/>
      <c r="T842" s="15"/>
      <c r="U842" s="15"/>
      <c r="V842" s="15"/>
      <c r="W842" s="15"/>
      <c r="X842" s="15"/>
      <c r="Y842" s="15"/>
      <c r="Z842" s="15"/>
    </row>
    <row r="843" spans="14:26" ht="15.75" customHeight="1">
      <c r="N843" s="15"/>
      <c r="O843" s="15"/>
      <c r="P843" s="15"/>
      <c r="Q843" s="15"/>
      <c r="R843" s="15"/>
      <c r="S843" s="15"/>
      <c r="T843" s="15"/>
      <c r="U843" s="15"/>
      <c r="V843" s="15"/>
      <c r="W843" s="15"/>
      <c r="X843" s="15"/>
      <c r="Y843" s="15"/>
      <c r="Z843" s="15"/>
    </row>
    <row r="844" spans="14:26" ht="15.75" customHeight="1">
      <c r="N844" s="15"/>
      <c r="O844" s="15"/>
      <c r="P844" s="15"/>
      <c r="Q844" s="15"/>
      <c r="R844" s="15"/>
      <c r="S844" s="15"/>
      <c r="T844" s="15"/>
      <c r="U844" s="15"/>
      <c r="V844" s="15"/>
      <c r="W844" s="15"/>
      <c r="X844" s="15"/>
      <c r="Y844" s="15"/>
      <c r="Z844" s="15"/>
    </row>
    <row r="845" spans="14:26" ht="15.75" customHeight="1">
      <c r="N845" s="15"/>
      <c r="O845" s="15"/>
      <c r="P845" s="15"/>
      <c r="Q845" s="15"/>
      <c r="R845" s="15"/>
      <c r="S845" s="15"/>
      <c r="T845" s="15"/>
      <c r="U845" s="15"/>
      <c r="V845" s="15"/>
      <c r="W845" s="15"/>
      <c r="X845" s="15"/>
      <c r="Y845" s="15"/>
      <c r="Z845" s="15"/>
    </row>
    <row r="846" spans="14:26" ht="15.75" customHeight="1">
      <c r="N846" s="15"/>
      <c r="O846" s="15"/>
      <c r="P846" s="15"/>
      <c r="Q846" s="15"/>
      <c r="R846" s="15"/>
      <c r="S846" s="15"/>
      <c r="T846" s="15"/>
      <c r="U846" s="15"/>
      <c r="V846" s="15"/>
      <c r="W846" s="15"/>
      <c r="X846" s="15"/>
      <c r="Y846" s="15"/>
      <c r="Z846" s="15"/>
    </row>
    <row r="847" spans="14:26" ht="15.75" customHeight="1">
      <c r="N847" s="15"/>
      <c r="O847" s="15"/>
      <c r="P847" s="15"/>
      <c r="Q847" s="15"/>
      <c r="R847" s="15"/>
      <c r="S847" s="15"/>
      <c r="T847" s="15"/>
      <c r="U847" s="15"/>
      <c r="V847" s="15"/>
      <c r="W847" s="15"/>
      <c r="X847" s="15"/>
      <c r="Y847" s="15"/>
      <c r="Z847" s="15"/>
    </row>
    <row r="848" spans="14:26" ht="15.75" customHeight="1">
      <c r="N848" s="15"/>
      <c r="O848" s="15"/>
      <c r="P848" s="15"/>
      <c r="Q848" s="15"/>
      <c r="R848" s="15"/>
      <c r="S848" s="15"/>
      <c r="T848" s="15"/>
      <c r="U848" s="15"/>
      <c r="V848" s="15"/>
      <c r="W848" s="15"/>
      <c r="X848" s="15"/>
      <c r="Y848" s="15"/>
      <c r="Z848" s="15"/>
    </row>
    <row r="849" spans="14:26" ht="15.75" customHeight="1">
      <c r="N849" s="15"/>
      <c r="O849" s="15"/>
      <c r="P849" s="15"/>
      <c r="Q849" s="15"/>
      <c r="R849" s="15"/>
      <c r="S849" s="15"/>
      <c r="T849" s="15"/>
      <c r="U849" s="15"/>
      <c r="V849" s="15"/>
      <c r="W849" s="15"/>
      <c r="X849" s="15"/>
      <c r="Y849" s="15"/>
      <c r="Z849" s="15"/>
    </row>
    <row r="850" spans="14:26" ht="15.75" customHeight="1">
      <c r="N850" s="15"/>
      <c r="O850" s="15"/>
      <c r="P850" s="15"/>
      <c r="Q850" s="15"/>
      <c r="R850" s="15"/>
      <c r="S850" s="15"/>
      <c r="T850" s="15"/>
      <c r="U850" s="15"/>
      <c r="V850" s="15"/>
      <c r="W850" s="15"/>
      <c r="X850" s="15"/>
      <c r="Y850" s="15"/>
      <c r="Z850" s="15"/>
    </row>
    <row r="851" spans="14:26" ht="15.75" customHeight="1">
      <c r="N851" s="15"/>
      <c r="O851" s="15"/>
      <c r="P851" s="15"/>
      <c r="Q851" s="15"/>
      <c r="R851" s="15"/>
      <c r="S851" s="15"/>
      <c r="T851" s="15"/>
      <c r="U851" s="15"/>
      <c r="V851" s="15"/>
      <c r="W851" s="15"/>
      <c r="X851" s="15"/>
      <c r="Y851" s="15"/>
      <c r="Z851" s="15"/>
    </row>
    <row r="852" spans="14:26" ht="15.75" customHeight="1">
      <c r="N852" s="15"/>
      <c r="O852" s="15"/>
      <c r="P852" s="15"/>
      <c r="Q852" s="15"/>
      <c r="R852" s="15"/>
      <c r="S852" s="15"/>
      <c r="T852" s="15"/>
      <c r="U852" s="15"/>
      <c r="V852" s="15"/>
      <c r="W852" s="15"/>
      <c r="X852" s="15"/>
      <c r="Y852" s="15"/>
      <c r="Z852" s="15"/>
    </row>
    <row r="853" spans="14:26" ht="15.75" customHeight="1">
      <c r="N853" s="15"/>
      <c r="O853" s="15"/>
      <c r="P853" s="15"/>
      <c r="Q853" s="15"/>
      <c r="R853" s="15"/>
      <c r="S853" s="15"/>
      <c r="T853" s="15"/>
      <c r="U853" s="15"/>
      <c r="V853" s="15"/>
      <c r="W853" s="15"/>
      <c r="X853" s="15"/>
      <c r="Y853" s="15"/>
      <c r="Z853" s="15"/>
    </row>
    <row r="854" spans="14:26" ht="15.75" customHeight="1">
      <c r="N854" s="15"/>
      <c r="O854" s="15"/>
      <c r="P854" s="15"/>
      <c r="Q854" s="15"/>
      <c r="R854" s="15"/>
      <c r="S854" s="15"/>
      <c r="T854" s="15"/>
      <c r="U854" s="15"/>
      <c r="V854" s="15"/>
      <c r="W854" s="15"/>
      <c r="X854" s="15"/>
      <c r="Y854" s="15"/>
      <c r="Z854" s="15"/>
    </row>
    <row r="855" spans="14:26" ht="15.75" customHeight="1">
      <c r="N855" s="15"/>
      <c r="O855" s="15"/>
      <c r="P855" s="15"/>
      <c r="Q855" s="15"/>
      <c r="R855" s="15"/>
      <c r="S855" s="15"/>
      <c r="T855" s="15"/>
      <c r="U855" s="15"/>
      <c r="V855" s="15"/>
      <c r="W855" s="15"/>
      <c r="X855" s="15"/>
      <c r="Y855" s="15"/>
      <c r="Z855" s="15"/>
    </row>
    <row r="856" spans="14:26" ht="15.75" customHeight="1">
      <c r="N856" s="15"/>
      <c r="O856" s="15"/>
      <c r="P856" s="15"/>
      <c r="Q856" s="15"/>
      <c r="R856" s="15"/>
      <c r="S856" s="15"/>
      <c r="T856" s="15"/>
      <c r="U856" s="15"/>
      <c r="V856" s="15"/>
      <c r="W856" s="15"/>
      <c r="X856" s="15"/>
      <c r="Y856" s="15"/>
      <c r="Z856" s="15"/>
    </row>
    <row r="857" spans="14:26" ht="15.75" customHeight="1">
      <c r="N857" s="15"/>
      <c r="O857" s="15"/>
      <c r="P857" s="15"/>
      <c r="Q857" s="15"/>
      <c r="R857" s="15"/>
      <c r="S857" s="15"/>
      <c r="T857" s="15"/>
      <c r="U857" s="15"/>
      <c r="V857" s="15"/>
      <c r="W857" s="15"/>
      <c r="X857" s="15"/>
      <c r="Y857" s="15"/>
      <c r="Z857" s="15"/>
    </row>
    <row r="858" spans="14:26" ht="15.75" customHeight="1">
      <c r="N858" s="15"/>
      <c r="O858" s="15"/>
      <c r="P858" s="15"/>
      <c r="Q858" s="15"/>
      <c r="R858" s="15"/>
      <c r="S858" s="15"/>
      <c r="T858" s="15"/>
      <c r="U858" s="15"/>
      <c r="V858" s="15"/>
      <c r="W858" s="15"/>
      <c r="X858" s="15"/>
      <c r="Y858" s="15"/>
      <c r="Z858" s="15"/>
    </row>
    <row r="859" spans="14:26" ht="15.75" customHeight="1">
      <c r="N859" s="15"/>
      <c r="O859" s="15"/>
      <c r="P859" s="15"/>
      <c r="Q859" s="15"/>
      <c r="R859" s="15"/>
      <c r="S859" s="15"/>
      <c r="T859" s="15"/>
      <c r="U859" s="15"/>
      <c r="V859" s="15"/>
      <c r="W859" s="15"/>
      <c r="X859" s="15"/>
      <c r="Y859" s="15"/>
      <c r="Z859" s="15"/>
    </row>
    <row r="860" spans="14:26" ht="15.75" customHeight="1">
      <c r="N860" s="15"/>
      <c r="O860" s="15"/>
      <c r="P860" s="15"/>
      <c r="Q860" s="15"/>
      <c r="R860" s="15"/>
      <c r="S860" s="15"/>
      <c r="T860" s="15"/>
      <c r="U860" s="15"/>
      <c r="V860" s="15"/>
      <c r="W860" s="15"/>
      <c r="X860" s="15"/>
      <c r="Y860" s="15"/>
      <c r="Z860" s="15"/>
    </row>
    <row r="861" spans="14:26" ht="15.75" customHeight="1">
      <c r="N861" s="15"/>
      <c r="O861" s="15"/>
      <c r="P861" s="15"/>
      <c r="Q861" s="15"/>
      <c r="R861" s="15"/>
      <c r="S861" s="15"/>
      <c r="T861" s="15"/>
      <c r="U861" s="15"/>
      <c r="V861" s="15"/>
      <c r="W861" s="15"/>
      <c r="X861" s="15"/>
      <c r="Y861" s="15"/>
      <c r="Z861" s="15"/>
    </row>
    <row r="862" spans="14:26" ht="15.75" customHeight="1">
      <c r="N862" s="15"/>
      <c r="O862" s="15"/>
      <c r="P862" s="15"/>
      <c r="Q862" s="15"/>
      <c r="R862" s="15"/>
      <c r="S862" s="15"/>
      <c r="T862" s="15"/>
      <c r="U862" s="15"/>
      <c r="V862" s="15"/>
      <c r="W862" s="15"/>
      <c r="X862" s="15"/>
      <c r="Y862" s="15"/>
      <c r="Z862" s="15"/>
    </row>
    <row r="863" spans="14:26" ht="15.75" customHeight="1">
      <c r="N863" s="15"/>
      <c r="O863" s="15"/>
      <c r="P863" s="15"/>
      <c r="Q863" s="15"/>
      <c r="R863" s="15"/>
      <c r="S863" s="15"/>
      <c r="T863" s="15"/>
      <c r="U863" s="15"/>
      <c r="V863" s="15"/>
      <c r="W863" s="15"/>
      <c r="X863" s="15"/>
      <c r="Y863" s="15"/>
      <c r="Z863" s="15"/>
    </row>
    <row r="864" spans="14:26" ht="15.75" customHeight="1">
      <c r="N864" s="15"/>
      <c r="O864" s="15"/>
      <c r="P864" s="15"/>
      <c r="Q864" s="15"/>
      <c r="R864" s="15"/>
      <c r="S864" s="15"/>
      <c r="T864" s="15"/>
      <c r="U864" s="15"/>
      <c r="V864" s="15"/>
      <c r="W864" s="15"/>
      <c r="X864" s="15"/>
      <c r="Y864" s="15"/>
      <c r="Z864" s="15"/>
    </row>
    <row r="865" spans="14:26" ht="15.75" customHeight="1">
      <c r="N865" s="15"/>
      <c r="O865" s="15"/>
      <c r="P865" s="15"/>
      <c r="Q865" s="15"/>
      <c r="R865" s="15"/>
      <c r="S865" s="15"/>
      <c r="T865" s="15"/>
      <c r="U865" s="15"/>
      <c r="V865" s="15"/>
      <c r="W865" s="15"/>
      <c r="X865" s="15"/>
      <c r="Y865" s="15"/>
      <c r="Z865" s="15"/>
    </row>
    <row r="866" spans="14:26" ht="15.75" customHeight="1">
      <c r="N866" s="15"/>
      <c r="O866" s="15"/>
      <c r="P866" s="15"/>
      <c r="Q866" s="15"/>
      <c r="R866" s="15"/>
      <c r="S866" s="15"/>
      <c r="T866" s="15"/>
      <c r="U866" s="15"/>
      <c r="V866" s="15"/>
      <c r="W866" s="15"/>
      <c r="X866" s="15"/>
      <c r="Y866" s="15"/>
      <c r="Z866" s="15"/>
    </row>
    <row r="867" spans="14:26" ht="15.75" customHeight="1">
      <c r="N867" s="15"/>
      <c r="O867" s="15"/>
      <c r="P867" s="15"/>
      <c r="Q867" s="15"/>
      <c r="R867" s="15"/>
      <c r="S867" s="15"/>
      <c r="T867" s="15"/>
      <c r="U867" s="15"/>
      <c r="V867" s="15"/>
      <c r="W867" s="15"/>
      <c r="X867" s="15"/>
      <c r="Y867" s="15"/>
      <c r="Z867" s="15"/>
    </row>
    <row r="868" spans="14:26" ht="15.75" customHeight="1">
      <c r="N868" s="15"/>
      <c r="O868" s="15"/>
      <c r="P868" s="15"/>
      <c r="Q868" s="15"/>
      <c r="R868" s="15"/>
      <c r="S868" s="15"/>
      <c r="T868" s="15"/>
      <c r="U868" s="15"/>
      <c r="V868" s="15"/>
      <c r="W868" s="15"/>
      <c r="X868" s="15"/>
      <c r="Y868" s="15"/>
      <c r="Z868" s="15"/>
    </row>
    <row r="869" spans="14:26" ht="15.75" customHeight="1">
      <c r="N869" s="15"/>
      <c r="O869" s="15"/>
      <c r="P869" s="15"/>
      <c r="Q869" s="15"/>
      <c r="R869" s="15"/>
      <c r="S869" s="15"/>
      <c r="T869" s="15"/>
      <c r="U869" s="15"/>
      <c r="V869" s="15"/>
      <c r="W869" s="15"/>
      <c r="X869" s="15"/>
      <c r="Y869" s="15"/>
      <c r="Z869" s="15"/>
    </row>
    <row r="870" spans="14:26" ht="15.75" customHeight="1">
      <c r="N870" s="15"/>
      <c r="O870" s="15"/>
      <c r="P870" s="15"/>
      <c r="Q870" s="15"/>
      <c r="R870" s="15"/>
      <c r="S870" s="15"/>
      <c r="T870" s="15"/>
      <c r="U870" s="15"/>
      <c r="V870" s="15"/>
      <c r="W870" s="15"/>
      <c r="X870" s="15"/>
      <c r="Y870" s="15"/>
      <c r="Z870" s="15"/>
    </row>
    <row r="871" spans="14:26" ht="15.75" customHeight="1">
      <c r="N871" s="15"/>
      <c r="O871" s="15"/>
      <c r="P871" s="15"/>
      <c r="Q871" s="15"/>
      <c r="R871" s="15"/>
      <c r="S871" s="15"/>
      <c r="T871" s="15"/>
      <c r="U871" s="15"/>
      <c r="V871" s="15"/>
      <c r="W871" s="15"/>
      <c r="X871" s="15"/>
      <c r="Y871" s="15"/>
      <c r="Z871" s="15"/>
    </row>
    <row r="872" spans="14:26" ht="15.75" customHeight="1">
      <c r="N872" s="15"/>
      <c r="O872" s="15"/>
      <c r="P872" s="15"/>
      <c r="Q872" s="15"/>
      <c r="R872" s="15"/>
      <c r="S872" s="15"/>
      <c r="T872" s="15"/>
      <c r="U872" s="15"/>
      <c r="V872" s="15"/>
      <c r="W872" s="15"/>
      <c r="X872" s="15"/>
      <c r="Y872" s="15"/>
      <c r="Z872" s="15"/>
    </row>
    <row r="873" spans="14:26" ht="15.75" customHeight="1">
      <c r="N873" s="15"/>
      <c r="O873" s="15"/>
      <c r="P873" s="15"/>
      <c r="Q873" s="15"/>
      <c r="R873" s="15"/>
      <c r="S873" s="15"/>
      <c r="T873" s="15"/>
      <c r="U873" s="15"/>
      <c r="V873" s="15"/>
      <c r="W873" s="15"/>
      <c r="X873" s="15"/>
      <c r="Y873" s="15"/>
      <c r="Z873" s="15"/>
    </row>
    <row r="874" spans="14:26" ht="15.75" customHeight="1">
      <c r="N874" s="15"/>
      <c r="O874" s="15"/>
      <c r="P874" s="15"/>
      <c r="Q874" s="15"/>
      <c r="R874" s="15"/>
      <c r="S874" s="15"/>
      <c r="T874" s="15"/>
      <c r="U874" s="15"/>
      <c r="V874" s="15"/>
      <c r="W874" s="15"/>
      <c r="X874" s="15"/>
      <c r="Y874" s="15"/>
      <c r="Z874" s="15"/>
    </row>
    <row r="875" spans="14:26" ht="15.75" customHeight="1">
      <c r="N875" s="15"/>
      <c r="O875" s="15"/>
      <c r="P875" s="15"/>
      <c r="Q875" s="15"/>
      <c r="R875" s="15"/>
      <c r="S875" s="15"/>
      <c r="T875" s="15"/>
      <c r="U875" s="15"/>
      <c r="V875" s="15"/>
      <c r="W875" s="15"/>
      <c r="X875" s="15"/>
      <c r="Y875" s="15"/>
      <c r="Z875" s="15"/>
    </row>
    <row r="876" spans="14:26" ht="15.75" customHeight="1">
      <c r="N876" s="15"/>
      <c r="O876" s="15"/>
      <c r="P876" s="15"/>
      <c r="Q876" s="15"/>
      <c r="R876" s="15"/>
      <c r="S876" s="15"/>
      <c r="T876" s="15"/>
      <c r="U876" s="15"/>
      <c r="V876" s="15"/>
      <c r="W876" s="15"/>
      <c r="X876" s="15"/>
      <c r="Y876" s="15"/>
      <c r="Z876" s="15"/>
    </row>
    <row r="877" spans="14:26" ht="15.75" customHeight="1">
      <c r="N877" s="15"/>
      <c r="O877" s="15"/>
      <c r="P877" s="15"/>
      <c r="Q877" s="15"/>
      <c r="R877" s="15"/>
      <c r="S877" s="15"/>
      <c r="T877" s="15"/>
      <c r="U877" s="15"/>
      <c r="V877" s="15"/>
      <c r="W877" s="15"/>
      <c r="X877" s="15"/>
      <c r="Y877" s="15"/>
      <c r="Z877" s="15"/>
    </row>
    <row r="878" spans="14:26" ht="15.75" customHeight="1">
      <c r="N878" s="15"/>
      <c r="O878" s="15"/>
      <c r="P878" s="15"/>
      <c r="Q878" s="15"/>
      <c r="R878" s="15"/>
      <c r="S878" s="15"/>
      <c r="T878" s="15"/>
      <c r="U878" s="15"/>
      <c r="V878" s="15"/>
      <c r="W878" s="15"/>
      <c r="X878" s="15"/>
      <c r="Y878" s="15"/>
      <c r="Z878" s="15"/>
    </row>
    <row r="879" spans="14:26" ht="15.75" customHeight="1">
      <c r="N879" s="15"/>
      <c r="O879" s="15"/>
      <c r="P879" s="15"/>
      <c r="Q879" s="15"/>
      <c r="R879" s="15"/>
      <c r="S879" s="15"/>
      <c r="T879" s="15"/>
      <c r="U879" s="15"/>
      <c r="V879" s="15"/>
      <c r="W879" s="15"/>
      <c r="X879" s="15"/>
      <c r="Y879" s="15"/>
      <c r="Z879" s="15"/>
    </row>
    <row r="880" spans="14:26" ht="15.75" customHeight="1">
      <c r="N880" s="15"/>
      <c r="O880" s="15"/>
      <c r="P880" s="15"/>
      <c r="Q880" s="15"/>
      <c r="R880" s="15"/>
      <c r="S880" s="15"/>
      <c r="T880" s="15"/>
      <c r="U880" s="15"/>
      <c r="V880" s="15"/>
      <c r="W880" s="15"/>
      <c r="X880" s="15"/>
      <c r="Y880" s="15"/>
      <c r="Z880" s="15"/>
    </row>
    <row r="881" spans="14:26" ht="15.75" customHeight="1">
      <c r="N881" s="15"/>
      <c r="O881" s="15"/>
      <c r="P881" s="15"/>
      <c r="Q881" s="15"/>
      <c r="R881" s="15"/>
      <c r="S881" s="15"/>
      <c r="T881" s="15"/>
      <c r="U881" s="15"/>
      <c r="V881" s="15"/>
      <c r="W881" s="15"/>
      <c r="X881" s="15"/>
      <c r="Y881" s="15"/>
      <c r="Z881" s="15"/>
    </row>
    <row r="882" spans="14:26" ht="15.75" customHeight="1">
      <c r="N882" s="15"/>
      <c r="O882" s="15"/>
      <c r="P882" s="15"/>
      <c r="Q882" s="15"/>
      <c r="R882" s="15"/>
      <c r="S882" s="15"/>
      <c r="T882" s="15"/>
      <c r="U882" s="15"/>
      <c r="V882" s="15"/>
      <c r="W882" s="15"/>
      <c r="X882" s="15"/>
      <c r="Y882" s="15"/>
      <c r="Z882" s="15"/>
    </row>
    <row r="883" spans="14:26" ht="15.75" customHeight="1">
      <c r="N883" s="15"/>
      <c r="O883" s="15"/>
      <c r="P883" s="15"/>
      <c r="Q883" s="15"/>
      <c r="R883" s="15"/>
      <c r="S883" s="15"/>
      <c r="T883" s="15"/>
      <c r="U883" s="15"/>
      <c r="V883" s="15"/>
      <c r="W883" s="15"/>
      <c r="X883" s="15"/>
      <c r="Y883" s="15"/>
      <c r="Z883" s="15"/>
    </row>
    <row r="884" spans="14:26" ht="15.75" customHeight="1">
      <c r="N884" s="15"/>
      <c r="O884" s="15"/>
      <c r="P884" s="15"/>
      <c r="Q884" s="15"/>
      <c r="R884" s="15"/>
      <c r="S884" s="15"/>
      <c r="T884" s="15"/>
      <c r="U884" s="15"/>
      <c r="V884" s="15"/>
      <c r="W884" s="15"/>
      <c r="X884" s="15"/>
      <c r="Y884" s="15"/>
      <c r="Z884" s="15"/>
    </row>
    <row r="885" spans="14:26" ht="15.75" customHeight="1">
      <c r="N885" s="15"/>
      <c r="O885" s="15"/>
      <c r="P885" s="15"/>
      <c r="Q885" s="15"/>
      <c r="R885" s="15"/>
      <c r="S885" s="15"/>
      <c r="T885" s="15"/>
      <c r="U885" s="15"/>
      <c r="V885" s="15"/>
      <c r="W885" s="15"/>
      <c r="X885" s="15"/>
      <c r="Y885" s="15"/>
      <c r="Z885" s="15"/>
    </row>
    <row r="886" spans="14:26" ht="15.75" customHeight="1">
      <c r="N886" s="15"/>
      <c r="O886" s="15"/>
      <c r="P886" s="15"/>
      <c r="Q886" s="15"/>
      <c r="R886" s="15"/>
      <c r="S886" s="15"/>
      <c r="T886" s="15"/>
      <c r="U886" s="15"/>
      <c r="V886" s="15"/>
      <c r="W886" s="15"/>
      <c r="X886" s="15"/>
      <c r="Y886" s="15"/>
      <c r="Z886" s="15"/>
    </row>
    <row r="887" spans="14:26" ht="15.75" customHeight="1">
      <c r="N887" s="15"/>
      <c r="O887" s="15"/>
      <c r="P887" s="15"/>
      <c r="Q887" s="15"/>
      <c r="R887" s="15"/>
      <c r="S887" s="15"/>
      <c r="T887" s="15"/>
      <c r="U887" s="15"/>
      <c r="V887" s="15"/>
      <c r="W887" s="15"/>
      <c r="X887" s="15"/>
      <c r="Y887" s="15"/>
      <c r="Z887" s="15"/>
    </row>
    <row r="888" spans="14:26" ht="15.75" customHeight="1">
      <c r="N888" s="15"/>
      <c r="O888" s="15"/>
      <c r="P888" s="15"/>
      <c r="Q888" s="15"/>
      <c r="R888" s="15"/>
      <c r="S888" s="15"/>
      <c r="T888" s="15"/>
      <c r="U888" s="15"/>
      <c r="V888" s="15"/>
      <c r="W888" s="15"/>
      <c r="X888" s="15"/>
      <c r="Y888" s="15"/>
      <c r="Z888" s="15"/>
    </row>
    <row r="889" spans="14:26" ht="15.75" customHeight="1">
      <c r="N889" s="15"/>
      <c r="O889" s="15"/>
      <c r="P889" s="15"/>
      <c r="Q889" s="15"/>
      <c r="R889" s="15"/>
      <c r="S889" s="15"/>
      <c r="T889" s="15"/>
      <c r="U889" s="15"/>
      <c r="V889" s="15"/>
      <c r="W889" s="15"/>
      <c r="X889" s="15"/>
      <c r="Y889" s="15"/>
      <c r="Z889" s="15"/>
    </row>
    <row r="890" spans="14:26" ht="15.75" customHeight="1">
      <c r="N890" s="15"/>
      <c r="O890" s="15"/>
      <c r="P890" s="15"/>
      <c r="Q890" s="15"/>
      <c r="R890" s="15"/>
      <c r="S890" s="15"/>
      <c r="T890" s="15"/>
      <c r="U890" s="15"/>
      <c r="V890" s="15"/>
      <c r="W890" s="15"/>
      <c r="X890" s="15"/>
      <c r="Y890" s="15"/>
      <c r="Z890" s="15"/>
    </row>
    <row r="891" spans="14:26" ht="15.75" customHeight="1">
      <c r="N891" s="15"/>
      <c r="O891" s="15"/>
      <c r="P891" s="15"/>
      <c r="Q891" s="15"/>
      <c r="R891" s="15"/>
      <c r="S891" s="15"/>
      <c r="T891" s="15"/>
      <c r="U891" s="15"/>
      <c r="V891" s="15"/>
      <c r="W891" s="15"/>
      <c r="X891" s="15"/>
      <c r="Y891" s="15"/>
      <c r="Z891" s="15"/>
    </row>
    <row r="892" spans="14:26" ht="15.75" customHeight="1">
      <c r="N892" s="15"/>
      <c r="O892" s="15"/>
      <c r="P892" s="15"/>
      <c r="Q892" s="15"/>
      <c r="R892" s="15"/>
      <c r="S892" s="15"/>
      <c r="T892" s="15"/>
      <c r="U892" s="15"/>
      <c r="V892" s="15"/>
      <c r="W892" s="15"/>
      <c r="X892" s="15"/>
      <c r="Y892" s="15"/>
      <c r="Z892" s="15"/>
    </row>
    <row r="893" spans="14:26" ht="15.75" customHeight="1">
      <c r="N893" s="15"/>
      <c r="O893" s="15"/>
      <c r="P893" s="15"/>
      <c r="Q893" s="15"/>
      <c r="R893" s="15"/>
      <c r="S893" s="15"/>
      <c r="T893" s="15"/>
      <c r="U893" s="15"/>
      <c r="V893" s="15"/>
      <c r="W893" s="15"/>
      <c r="X893" s="15"/>
      <c r="Y893" s="15"/>
      <c r="Z893" s="15"/>
    </row>
    <row r="894" spans="14:26" ht="15.75" customHeight="1">
      <c r="N894" s="15"/>
      <c r="O894" s="15"/>
      <c r="P894" s="15"/>
      <c r="Q894" s="15"/>
      <c r="R894" s="15"/>
      <c r="S894" s="15"/>
      <c r="T894" s="15"/>
      <c r="U894" s="15"/>
      <c r="V894" s="15"/>
      <c r="W894" s="15"/>
      <c r="X894" s="15"/>
      <c r="Y894" s="15"/>
      <c r="Z894" s="15"/>
    </row>
    <row r="895" spans="14:26" ht="15.75" customHeight="1">
      <c r="N895" s="15"/>
      <c r="O895" s="15"/>
      <c r="P895" s="15"/>
      <c r="Q895" s="15"/>
      <c r="R895" s="15"/>
      <c r="S895" s="15"/>
      <c r="T895" s="15"/>
      <c r="U895" s="15"/>
      <c r="V895" s="15"/>
      <c r="W895" s="15"/>
      <c r="X895" s="15"/>
      <c r="Y895" s="15"/>
      <c r="Z895" s="15"/>
    </row>
    <row r="896" spans="14:26" ht="15.75" customHeight="1">
      <c r="N896" s="15"/>
      <c r="O896" s="15"/>
      <c r="P896" s="15"/>
      <c r="Q896" s="15"/>
      <c r="R896" s="15"/>
      <c r="S896" s="15"/>
      <c r="T896" s="15"/>
      <c r="U896" s="15"/>
      <c r="V896" s="15"/>
      <c r="W896" s="15"/>
      <c r="X896" s="15"/>
      <c r="Y896" s="15"/>
      <c r="Z896" s="15"/>
    </row>
    <row r="897" spans="14:26" ht="15.75" customHeight="1">
      <c r="N897" s="15"/>
      <c r="O897" s="15"/>
      <c r="P897" s="15"/>
      <c r="Q897" s="15"/>
      <c r="R897" s="15"/>
      <c r="S897" s="15"/>
      <c r="T897" s="15"/>
      <c r="U897" s="15"/>
      <c r="V897" s="15"/>
      <c r="W897" s="15"/>
      <c r="X897" s="15"/>
      <c r="Y897" s="15"/>
      <c r="Z897" s="15"/>
    </row>
    <row r="898" spans="14:26" ht="15.75" customHeight="1">
      <c r="N898" s="15"/>
      <c r="O898" s="15"/>
      <c r="P898" s="15"/>
      <c r="Q898" s="15"/>
      <c r="R898" s="15"/>
      <c r="S898" s="15"/>
      <c r="T898" s="15"/>
      <c r="U898" s="15"/>
      <c r="V898" s="15"/>
      <c r="W898" s="15"/>
      <c r="X898" s="15"/>
      <c r="Y898" s="15"/>
      <c r="Z898" s="15"/>
    </row>
    <row r="899" spans="14:26" ht="15.75" customHeight="1">
      <c r="N899" s="15"/>
      <c r="O899" s="15"/>
      <c r="P899" s="15"/>
      <c r="Q899" s="15"/>
      <c r="R899" s="15"/>
      <c r="S899" s="15"/>
      <c r="T899" s="15"/>
      <c r="U899" s="15"/>
      <c r="V899" s="15"/>
      <c r="W899" s="15"/>
      <c r="X899" s="15"/>
      <c r="Y899" s="15"/>
      <c r="Z899" s="15"/>
    </row>
    <row r="900" spans="14:26" ht="15.75" customHeight="1">
      <c r="N900" s="15"/>
      <c r="O900" s="15"/>
      <c r="P900" s="15"/>
      <c r="Q900" s="15"/>
      <c r="R900" s="15"/>
      <c r="S900" s="15"/>
      <c r="T900" s="15"/>
      <c r="U900" s="15"/>
      <c r="V900" s="15"/>
      <c r="W900" s="15"/>
      <c r="X900" s="15"/>
      <c r="Y900" s="15"/>
      <c r="Z900" s="15"/>
    </row>
    <row r="901" spans="14:26" ht="15.75" customHeight="1">
      <c r="N901" s="15"/>
      <c r="O901" s="15"/>
      <c r="P901" s="15"/>
      <c r="Q901" s="15"/>
      <c r="R901" s="15"/>
      <c r="S901" s="15"/>
      <c r="T901" s="15"/>
      <c r="U901" s="15"/>
      <c r="V901" s="15"/>
      <c r="W901" s="15"/>
      <c r="X901" s="15"/>
      <c r="Y901" s="15"/>
      <c r="Z901" s="15"/>
    </row>
    <row r="902" spans="14:26" ht="15.75" customHeight="1">
      <c r="N902" s="15"/>
      <c r="O902" s="15"/>
      <c r="P902" s="15"/>
      <c r="Q902" s="15"/>
      <c r="R902" s="15"/>
      <c r="S902" s="15"/>
      <c r="T902" s="15"/>
      <c r="U902" s="15"/>
      <c r="V902" s="15"/>
      <c r="W902" s="15"/>
      <c r="X902" s="15"/>
      <c r="Y902" s="15"/>
      <c r="Z902" s="15"/>
    </row>
    <row r="903" spans="14:26" ht="15.75" customHeight="1">
      <c r="N903" s="15"/>
      <c r="O903" s="15"/>
      <c r="P903" s="15"/>
      <c r="Q903" s="15"/>
      <c r="R903" s="15"/>
      <c r="S903" s="15"/>
      <c r="T903" s="15"/>
      <c r="U903" s="15"/>
      <c r="V903" s="15"/>
      <c r="W903" s="15"/>
      <c r="X903" s="15"/>
      <c r="Y903" s="15"/>
      <c r="Z903" s="15"/>
    </row>
    <row r="904" spans="14:26" ht="15.75" customHeight="1">
      <c r="N904" s="15"/>
      <c r="O904" s="15"/>
      <c r="P904" s="15"/>
      <c r="Q904" s="15"/>
      <c r="R904" s="15"/>
      <c r="S904" s="15"/>
      <c r="T904" s="15"/>
      <c r="U904" s="15"/>
      <c r="V904" s="15"/>
      <c r="W904" s="15"/>
      <c r="X904" s="15"/>
      <c r="Y904" s="15"/>
      <c r="Z904" s="15"/>
    </row>
    <row r="905" spans="14:26" ht="15.75" customHeight="1">
      <c r="N905" s="15"/>
      <c r="O905" s="15"/>
      <c r="P905" s="15"/>
      <c r="Q905" s="15"/>
      <c r="R905" s="15"/>
      <c r="S905" s="15"/>
      <c r="T905" s="15"/>
      <c r="U905" s="15"/>
      <c r="V905" s="15"/>
      <c r="W905" s="15"/>
      <c r="X905" s="15"/>
      <c r="Y905" s="15"/>
      <c r="Z905" s="15"/>
    </row>
    <row r="906" spans="14:26" ht="15.75" customHeight="1">
      <c r="N906" s="15"/>
      <c r="O906" s="15"/>
      <c r="P906" s="15"/>
      <c r="Q906" s="15"/>
      <c r="R906" s="15"/>
      <c r="S906" s="15"/>
      <c r="T906" s="15"/>
      <c r="U906" s="15"/>
      <c r="V906" s="15"/>
      <c r="W906" s="15"/>
      <c r="X906" s="15"/>
      <c r="Y906" s="15"/>
      <c r="Z906" s="15"/>
    </row>
    <row r="907" spans="14:26" ht="15.75" customHeight="1">
      <c r="N907" s="15"/>
      <c r="O907" s="15"/>
      <c r="P907" s="15"/>
      <c r="Q907" s="15"/>
      <c r="R907" s="15"/>
      <c r="S907" s="15"/>
      <c r="T907" s="15"/>
      <c r="U907" s="15"/>
      <c r="V907" s="15"/>
      <c r="W907" s="15"/>
      <c r="X907" s="15"/>
      <c r="Y907" s="15"/>
      <c r="Z907" s="15"/>
    </row>
    <row r="908" spans="14:26" ht="15.75" customHeight="1">
      <c r="N908" s="15"/>
      <c r="O908" s="15"/>
      <c r="P908" s="15"/>
      <c r="Q908" s="15"/>
      <c r="R908" s="15"/>
      <c r="S908" s="15"/>
      <c r="T908" s="15"/>
      <c r="U908" s="15"/>
      <c r="V908" s="15"/>
      <c r="W908" s="15"/>
      <c r="X908" s="15"/>
      <c r="Y908" s="15"/>
      <c r="Z908" s="15"/>
    </row>
    <row r="909" spans="14:26" ht="15.75" customHeight="1">
      <c r="N909" s="15"/>
      <c r="O909" s="15"/>
      <c r="P909" s="15"/>
      <c r="Q909" s="15"/>
      <c r="R909" s="15"/>
      <c r="S909" s="15"/>
      <c r="T909" s="15"/>
      <c r="U909" s="15"/>
      <c r="V909" s="15"/>
      <c r="W909" s="15"/>
      <c r="X909" s="15"/>
      <c r="Y909" s="15"/>
      <c r="Z909" s="15"/>
    </row>
    <row r="910" spans="14:26" ht="15.75" customHeight="1">
      <c r="N910" s="15"/>
      <c r="O910" s="15"/>
      <c r="P910" s="15"/>
      <c r="Q910" s="15"/>
      <c r="R910" s="15"/>
      <c r="S910" s="15"/>
      <c r="T910" s="15"/>
      <c r="U910" s="15"/>
      <c r="V910" s="15"/>
      <c r="W910" s="15"/>
      <c r="X910" s="15"/>
      <c r="Y910" s="15"/>
      <c r="Z910" s="15"/>
    </row>
    <row r="911" spans="14:26" ht="15.75" customHeight="1">
      <c r="N911" s="15"/>
      <c r="O911" s="15"/>
      <c r="P911" s="15"/>
      <c r="Q911" s="15"/>
      <c r="R911" s="15"/>
      <c r="S911" s="15"/>
      <c r="T911" s="15"/>
      <c r="U911" s="15"/>
      <c r="V911" s="15"/>
      <c r="W911" s="15"/>
      <c r="X911" s="15"/>
      <c r="Y911" s="15"/>
      <c r="Z911" s="15"/>
    </row>
    <row r="912" spans="14:26" ht="15.75" customHeight="1">
      <c r="N912" s="15"/>
      <c r="O912" s="15"/>
      <c r="P912" s="15"/>
      <c r="Q912" s="15"/>
      <c r="R912" s="15"/>
      <c r="S912" s="15"/>
      <c r="T912" s="15"/>
      <c r="U912" s="15"/>
      <c r="V912" s="15"/>
      <c r="W912" s="15"/>
      <c r="X912" s="15"/>
      <c r="Y912" s="15"/>
      <c r="Z912" s="15"/>
    </row>
    <row r="913" spans="14:26" ht="15.75" customHeight="1">
      <c r="N913" s="15"/>
      <c r="O913" s="15"/>
      <c r="P913" s="15"/>
      <c r="Q913" s="15"/>
      <c r="R913" s="15"/>
      <c r="S913" s="15"/>
      <c r="T913" s="15"/>
      <c r="U913" s="15"/>
      <c r="V913" s="15"/>
      <c r="W913" s="15"/>
      <c r="X913" s="15"/>
      <c r="Y913" s="15"/>
      <c r="Z913" s="15"/>
    </row>
    <row r="914" spans="14:26" ht="15.75" customHeight="1">
      <c r="N914" s="15"/>
      <c r="O914" s="15"/>
      <c r="P914" s="15"/>
      <c r="Q914" s="15"/>
      <c r="R914" s="15"/>
      <c r="S914" s="15"/>
      <c r="T914" s="15"/>
      <c r="U914" s="15"/>
      <c r="V914" s="15"/>
      <c r="W914" s="15"/>
      <c r="X914" s="15"/>
      <c r="Y914" s="15"/>
      <c r="Z914" s="15"/>
    </row>
    <row r="915" spans="14:26" ht="15.75" customHeight="1">
      <c r="N915" s="15"/>
      <c r="O915" s="15"/>
      <c r="P915" s="15"/>
      <c r="Q915" s="15"/>
      <c r="R915" s="15"/>
      <c r="S915" s="15"/>
      <c r="T915" s="15"/>
      <c r="U915" s="15"/>
      <c r="V915" s="15"/>
      <c r="W915" s="15"/>
      <c r="X915" s="15"/>
      <c r="Y915" s="15"/>
      <c r="Z915" s="15"/>
    </row>
    <row r="916" spans="14:26" ht="15.75" customHeight="1">
      <c r="N916" s="15"/>
      <c r="O916" s="15"/>
      <c r="P916" s="15"/>
      <c r="Q916" s="15"/>
      <c r="R916" s="15"/>
      <c r="S916" s="15"/>
      <c r="T916" s="15"/>
      <c r="U916" s="15"/>
      <c r="V916" s="15"/>
      <c r="W916" s="15"/>
      <c r="X916" s="15"/>
      <c r="Y916" s="15"/>
      <c r="Z916" s="15"/>
    </row>
    <row r="917" spans="14:26" ht="15.75" customHeight="1">
      <c r="N917" s="15"/>
      <c r="O917" s="15"/>
      <c r="P917" s="15"/>
      <c r="Q917" s="15"/>
      <c r="R917" s="15"/>
      <c r="S917" s="15"/>
      <c r="T917" s="15"/>
      <c r="U917" s="15"/>
      <c r="V917" s="15"/>
      <c r="W917" s="15"/>
      <c r="X917" s="15"/>
      <c r="Y917" s="15"/>
      <c r="Z917" s="15"/>
    </row>
    <row r="918" spans="14:26" ht="15.75" customHeight="1">
      <c r="N918" s="15"/>
      <c r="O918" s="15"/>
      <c r="P918" s="15"/>
      <c r="Q918" s="15"/>
      <c r="R918" s="15"/>
      <c r="S918" s="15"/>
      <c r="T918" s="15"/>
      <c r="U918" s="15"/>
      <c r="V918" s="15"/>
      <c r="W918" s="15"/>
      <c r="X918" s="15"/>
      <c r="Y918" s="15"/>
      <c r="Z918" s="15"/>
    </row>
    <row r="919" spans="14:26" ht="15.75" customHeight="1">
      <c r="N919" s="15"/>
      <c r="O919" s="15"/>
      <c r="P919" s="15"/>
      <c r="Q919" s="15"/>
      <c r="R919" s="15"/>
      <c r="S919" s="15"/>
      <c r="T919" s="15"/>
      <c r="U919" s="15"/>
      <c r="V919" s="15"/>
      <c r="W919" s="15"/>
      <c r="X919" s="15"/>
      <c r="Y919" s="15"/>
      <c r="Z919" s="15"/>
    </row>
    <row r="920" spans="14:26" ht="15.75" customHeight="1">
      <c r="N920" s="15"/>
      <c r="O920" s="15"/>
      <c r="P920" s="15"/>
      <c r="Q920" s="15"/>
      <c r="R920" s="15"/>
      <c r="S920" s="15"/>
      <c r="T920" s="15"/>
      <c r="U920" s="15"/>
      <c r="V920" s="15"/>
      <c r="W920" s="15"/>
      <c r="X920" s="15"/>
      <c r="Y920" s="15"/>
      <c r="Z920" s="15"/>
    </row>
    <row r="921" spans="14:26" ht="15.75" customHeight="1">
      <c r="N921" s="15"/>
      <c r="O921" s="15"/>
      <c r="P921" s="15"/>
      <c r="Q921" s="15"/>
      <c r="R921" s="15"/>
      <c r="S921" s="15"/>
      <c r="T921" s="15"/>
      <c r="U921" s="15"/>
      <c r="V921" s="15"/>
      <c r="W921" s="15"/>
      <c r="X921" s="15"/>
      <c r="Y921" s="15"/>
      <c r="Z921" s="15"/>
    </row>
    <row r="922" spans="14:26" ht="15.75" customHeight="1">
      <c r="N922" s="15"/>
      <c r="O922" s="15"/>
      <c r="P922" s="15"/>
      <c r="Q922" s="15"/>
      <c r="R922" s="15"/>
      <c r="S922" s="15"/>
      <c r="T922" s="15"/>
      <c r="U922" s="15"/>
      <c r="V922" s="15"/>
      <c r="W922" s="15"/>
      <c r="X922" s="15"/>
      <c r="Y922" s="15"/>
      <c r="Z922" s="15"/>
    </row>
    <row r="923" spans="14:26" ht="15.75" customHeight="1">
      <c r="N923" s="15"/>
      <c r="O923" s="15"/>
      <c r="P923" s="15"/>
      <c r="Q923" s="15"/>
      <c r="R923" s="15"/>
      <c r="S923" s="15"/>
      <c r="T923" s="15"/>
      <c r="U923" s="15"/>
      <c r="V923" s="15"/>
      <c r="W923" s="15"/>
      <c r="X923" s="15"/>
      <c r="Y923" s="15"/>
      <c r="Z923" s="15"/>
    </row>
    <row r="924" spans="14:26" ht="15.75" customHeight="1">
      <c r="N924" s="15"/>
      <c r="O924" s="15"/>
      <c r="P924" s="15"/>
      <c r="Q924" s="15"/>
      <c r="R924" s="15"/>
      <c r="S924" s="15"/>
      <c r="T924" s="15"/>
      <c r="U924" s="15"/>
      <c r="V924" s="15"/>
      <c r="W924" s="15"/>
      <c r="X924" s="15"/>
      <c r="Y924" s="15"/>
      <c r="Z924" s="15"/>
    </row>
    <row r="925" spans="14:26" ht="15.75" customHeight="1">
      <c r="N925" s="15"/>
      <c r="O925" s="15"/>
      <c r="P925" s="15"/>
      <c r="Q925" s="15"/>
      <c r="R925" s="15"/>
      <c r="S925" s="15"/>
      <c r="T925" s="15"/>
      <c r="U925" s="15"/>
      <c r="V925" s="15"/>
      <c r="W925" s="15"/>
      <c r="X925" s="15"/>
      <c r="Y925" s="15"/>
      <c r="Z925" s="15"/>
    </row>
    <row r="926" spans="14:26" ht="15.75" customHeight="1">
      <c r="N926" s="15"/>
      <c r="O926" s="15"/>
      <c r="P926" s="15"/>
      <c r="Q926" s="15"/>
      <c r="R926" s="15"/>
      <c r="S926" s="15"/>
      <c r="T926" s="15"/>
      <c r="U926" s="15"/>
      <c r="V926" s="15"/>
      <c r="W926" s="15"/>
      <c r="X926" s="15"/>
      <c r="Y926" s="15"/>
      <c r="Z926" s="15"/>
    </row>
    <row r="927" spans="14:26" ht="15.75" customHeight="1">
      <c r="N927" s="15"/>
      <c r="O927" s="15"/>
      <c r="P927" s="15"/>
      <c r="Q927" s="15"/>
      <c r="R927" s="15"/>
      <c r="S927" s="15"/>
      <c r="T927" s="15"/>
      <c r="U927" s="15"/>
      <c r="V927" s="15"/>
      <c r="W927" s="15"/>
      <c r="X927" s="15"/>
      <c r="Y927" s="15"/>
      <c r="Z927" s="15"/>
    </row>
    <row r="928" spans="14:26" ht="15.75" customHeight="1">
      <c r="N928" s="15"/>
      <c r="O928" s="15"/>
      <c r="P928" s="15"/>
      <c r="Q928" s="15"/>
      <c r="R928" s="15"/>
      <c r="S928" s="15"/>
      <c r="T928" s="15"/>
      <c r="U928" s="15"/>
      <c r="V928" s="15"/>
      <c r="W928" s="15"/>
      <c r="X928" s="15"/>
      <c r="Y928" s="15"/>
      <c r="Z928" s="15"/>
    </row>
    <row r="929" spans="14:26" ht="15.75" customHeight="1">
      <c r="N929" s="15"/>
      <c r="O929" s="15"/>
      <c r="P929" s="15"/>
      <c r="Q929" s="15"/>
      <c r="R929" s="15"/>
      <c r="S929" s="15"/>
      <c r="T929" s="15"/>
      <c r="U929" s="15"/>
      <c r="V929" s="15"/>
      <c r="W929" s="15"/>
      <c r="X929" s="15"/>
      <c r="Y929" s="15"/>
      <c r="Z929" s="15"/>
    </row>
    <row r="930" spans="14:26" ht="15.75" customHeight="1">
      <c r="N930" s="15"/>
      <c r="O930" s="15"/>
      <c r="P930" s="15"/>
      <c r="Q930" s="15"/>
      <c r="R930" s="15"/>
      <c r="S930" s="15"/>
      <c r="T930" s="15"/>
      <c r="U930" s="15"/>
      <c r="V930" s="15"/>
      <c r="W930" s="15"/>
      <c r="X930" s="15"/>
      <c r="Y930" s="15"/>
      <c r="Z930" s="15"/>
    </row>
    <row r="931" spans="14:26" ht="15.75" customHeight="1">
      <c r="N931" s="15"/>
      <c r="O931" s="15"/>
      <c r="P931" s="15"/>
      <c r="Q931" s="15"/>
      <c r="R931" s="15"/>
      <c r="S931" s="15"/>
      <c r="T931" s="15"/>
      <c r="U931" s="15"/>
      <c r="V931" s="15"/>
      <c r="W931" s="15"/>
      <c r="X931" s="15"/>
      <c r="Y931" s="15"/>
      <c r="Z931" s="15"/>
    </row>
    <row r="932" spans="14:26" ht="15.75" customHeight="1">
      <c r="N932" s="15"/>
      <c r="O932" s="15"/>
      <c r="P932" s="15"/>
      <c r="Q932" s="15"/>
      <c r="R932" s="15"/>
      <c r="S932" s="15"/>
      <c r="T932" s="15"/>
      <c r="U932" s="15"/>
      <c r="V932" s="15"/>
      <c r="W932" s="15"/>
      <c r="X932" s="15"/>
      <c r="Y932" s="15"/>
      <c r="Z932" s="15"/>
    </row>
    <row r="933" spans="14:26" ht="15.75" customHeight="1">
      <c r="N933" s="15"/>
      <c r="O933" s="15"/>
      <c r="P933" s="15"/>
      <c r="Q933" s="15"/>
      <c r="R933" s="15"/>
      <c r="S933" s="15"/>
      <c r="T933" s="15"/>
      <c r="U933" s="15"/>
      <c r="V933" s="15"/>
      <c r="W933" s="15"/>
      <c r="X933" s="15"/>
      <c r="Y933" s="15"/>
      <c r="Z933" s="15"/>
    </row>
    <row r="934" spans="14:26" ht="15.75" customHeight="1">
      <c r="N934" s="15"/>
      <c r="O934" s="15"/>
      <c r="P934" s="15"/>
      <c r="Q934" s="15"/>
      <c r="R934" s="15"/>
      <c r="S934" s="15"/>
      <c r="T934" s="15"/>
      <c r="U934" s="15"/>
      <c r="V934" s="15"/>
      <c r="W934" s="15"/>
      <c r="X934" s="15"/>
      <c r="Y934" s="15"/>
      <c r="Z934" s="15"/>
    </row>
    <row r="935" spans="14:26" ht="15.75" customHeight="1">
      <c r="N935" s="15"/>
      <c r="O935" s="15"/>
      <c r="P935" s="15"/>
      <c r="Q935" s="15"/>
      <c r="R935" s="15"/>
      <c r="S935" s="15"/>
      <c r="T935" s="15"/>
      <c r="U935" s="15"/>
      <c r="V935" s="15"/>
      <c r="W935" s="15"/>
      <c r="X935" s="15"/>
      <c r="Y935" s="15"/>
      <c r="Z935" s="15"/>
    </row>
    <row r="936" spans="14:26" ht="15.75" customHeight="1">
      <c r="N936" s="15"/>
      <c r="O936" s="15"/>
      <c r="P936" s="15"/>
      <c r="Q936" s="15"/>
      <c r="R936" s="15"/>
      <c r="S936" s="15"/>
      <c r="T936" s="15"/>
      <c r="U936" s="15"/>
      <c r="V936" s="15"/>
      <c r="W936" s="15"/>
      <c r="X936" s="15"/>
      <c r="Y936" s="15"/>
      <c r="Z936" s="15"/>
    </row>
    <row r="937" spans="14:26" ht="15.75" customHeight="1">
      <c r="N937" s="15"/>
      <c r="O937" s="15"/>
      <c r="P937" s="15"/>
      <c r="Q937" s="15"/>
      <c r="R937" s="15"/>
      <c r="S937" s="15"/>
      <c r="T937" s="15"/>
      <c r="U937" s="15"/>
      <c r="V937" s="15"/>
      <c r="W937" s="15"/>
      <c r="X937" s="15"/>
      <c r="Y937" s="15"/>
      <c r="Z937" s="15"/>
    </row>
    <row r="938" spans="14:26" ht="15.75" customHeight="1">
      <c r="N938" s="15"/>
      <c r="O938" s="15"/>
      <c r="P938" s="15"/>
      <c r="Q938" s="15"/>
      <c r="R938" s="15"/>
      <c r="S938" s="15"/>
      <c r="T938" s="15"/>
      <c r="U938" s="15"/>
      <c r="V938" s="15"/>
      <c r="W938" s="15"/>
      <c r="X938" s="15"/>
      <c r="Y938" s="15"/>
      <c r="Z938" s="15"/>
    </row>
    <row r="939" spans="14:26" ht="15.75" customHeight="1">
      <c r="N939" s="15"/>
      <c r="O939" s="15"/>
      <c r="P939" s="15"/>
      <c r="Q939" s="15"/>
      <c r="R939" s="15"/>
      <c r="S939" s="15"/>
      <c r="T939" s="15"/>
      <c r="U939" s="15"/>
      <c r="V939" s="15"/>
      <c r="W939" s="15"/>
      <c r="X939" s="15"/>
      <c r="Y939" s="15"/>
      <c r="Z939" s="15"/>
    </row>
    <row r="940" spans="14:26" ht="15.75" customHeight="1">
      <c r="N940" s="15"/>
      <c r="O940" s="15"/>
      <c r="P940" s="15"/>
      <c r="Q940" s="15"/>
      <c r="R940" s="15"/>
      <c r="S940" s="15"/>
      <c r="T940" s="15"/>
      <c r="U940" s="15"/>
      <c r="V940" s="15"/>
      <c r="W940" s="15"/>
      <c r="X940" s="15"/>
      <c r="Y940" s="15"/>
      <c r="Z940" s="15"/>
    </row>
    <row r="941" spans="14:26" ht="15.75" customHeight="1">
      <c r="N941" s="15"/>
      <c r="O941" s="15"/>
      <c r="P941" s="15"/>
      <c r="Q941" s="15"/>
      <c r="R941" s="15"/>
      <c r="S941" s="15"/>
      <c r="T941" s="15"/>
      <c r="U941" s="15"/>
      <c r="V941" s="15"/>
      <c r="W941" s="15"/>
      <c r="X941" s="15"/>
      <c r="Y941" s="15"/>
      <c r="Z941" s="15"/>
    </row>
    <row r="942" spans="14:26" ht="15.75" customHeight="1">
      <c r="N942" s="15"/>
      <c r="O942" s="15"/>
      <c r="P942" s="15"/>
      <c r="Q942" s="15"/>
      <c r="R942" s="15"/>
      <c r="S942" s="15"/>
      <c r="T942" s="15"/>
      <c r="U942" s="15"/>
      <c r="V942" s="15"/>
      <c r="W942" s="15"/>
      <c r="X942" s="15"/>
      <c r="Y942" s="15"/>
      <c r="Z942" s="15"/>
    </row>
    <row r="943" spans="14:26" ht="15.75" customHeight="1">
      <c r="N943" s="15"/>
      <c r="O943" s="15"/>
      <c r="P943" s="15"/>
      <c r="Q943" s="15"/>
      <c r="R943" s="15"/>
      <c r="S943" s="15"/>
      <c r="T943" s="15"/>
      <c r="U943" s="15"/>
      <c r="V943" s="15"/>
      <c r="W943" s="15"/>
      <c r="X943" s="15"/>
      <c r="Y943" s="15"/>
      <c r="Z943" s="15"/>
    </row>
    <row r="944" spans="14:26" ht="15.75" customHeight="1">
      <c r="N944" s="15"/>
      <c r="O944" s="15"/>
      <c r="P944" s="15"/>
      <c r="Q944" s="15"/>
      <c r="R944" s="15"/>
      <c r="S944" s="15"/>
      <c r="T944" s="15"/>
      <c r="U944" s="15"/>
      <c r="V944" s="15"/>
      <c r="W944" s="15"/>
      <c r="X944" s="15"/>
      <c r="Y944" s="15"/>
      <c r="Z944" s="15"/>
    </row>
    <row r="945" spans="14:26" ht="15.75" customHeight="1">
      <c r="N945" s="15"/>
      <c r="O945" s="15"/>
      <c r="P945" s="15"/>
      <c r="Q945" s="15"/>
      <c r="R945" s="15"/>
      <c r="S945" s="15"/>
      <c r="T945" s="15"/>
      <c r="U945" s="15"/>
      <c r="V945" s="15"/>
      <c r="W945" s="15"/>
      <c r="X945" s="15"/>
      <c r="Y945" s="15"/>
      <c r="Z945" s="15"/>
    </row>
    <row r="946" spans="14:26" ht="15.75" customHeight="1">
      <c r="N946" s="15"/>
      <c r="O946" s="15"/>
      <c r="P946" s="15"/>
      <c r="Q946" s="15"/>
      <c r="R946" s="15"/>
      <c r="S946" s="15"/>
      <c r="T946" s="15"/>
      <c r="U946" s="15"/>
      <c r="V946" s="15"/>
      <c r="W946" s="15"/>
      <c r="X946" s="15"/>
      <c r="Y946" s="15"/>
      <c r="Z946" s="15"/>
    </row>
    <row r="947" spans="14:26" ht="15.75" customHeight="1">
      <c r="N947" s="15"/>
      <c r="O947" s="15"/>
      <c r="P947" s="15"/>
      <c r="Q947" s="15"/>
      <c r="R947" s="15"/>
      <c r="S947" s="15"/>
      <c r="T947" s="15"/>
      <c r="U947" s="15"/>
      <c r="V947" s="15"/>
      <c r="W947" s="15"/>
      <c r="X947" s="15"/>
      <c r="Y947" s="15"/>
      <c r="Z947" s="15"/>
    </row>
    <row r="948" spans="14:26" ht="15.75" customHeight="1">
      <c r="N948" s="15"/>
      <c r="O948" s="15"/>
      <c r="P948" s="15"/>
      <c r="Q948" s="15"/>
      <c r="R948" s="15"/>
      <c r="S948" s="15"/>
      <c r="T948" s="15"/>
      <c r="U948" s="15"/>
      <c r="V948" s="15"/>
      <c r="W948" s="15"/>
      <c r="X948" s="15"/>
      <c r="Y948" s="15"/>
      <c r="Z948" s="15"/>
    </row>
    <row r="949" spans="14:26" ht="15.75" customHeight="1">
      <c r="N949" s="15"/>
      <c r="O949" s="15"/>
      <c r="P949" s="15"/>
      <c r="Q949" s="15"/>
      <c r="R949" s="15"/>
      <c r="S949" s="15"/>
      <c r="T949" s="15"/>
      <c r="U949" s="15"/>
      <c r="V949" s="15"/>
      <c r="W949" s="15"/>
      <c r="X949" s="15"/>
      <c r="Y949" s="15"/>
      <c r="Z949" s="15"/>
    </row>
    <row r="950" spans="14:26" ht="15.75" customHeight="1">
      <c r="N950" s="15"/>
      <c r="O950" s="15"/>
      <c r="P950" s="15"/>
      <c r="Q950" s="15"/>
      <c r="R950" s="15"/>
      <c r="S950" s="15"/>
      <c r="T950" s="15"/>
      <c r="U950" s="15"/>
      <c r="V950" s="15"/>
      <c r="W950" s="15"/>
      <c r="X950" s="15"/>
      <c r="Y950" s="15"/>
      <c r="Z950" s="15"/>
    </row>
    <row r="951" spans="14:26" ht="15.75" customHeight="1">
      <c r="N951" s="15"/>
      <c r="O951" s="15"/>
      <c r="P951" s="15"/>
      <c r="Q951" s="15"/>
      <c r="R951" s="15"/>
      <c r="S951" s="15"/>
      <c r="T951" s="15"/>
      <c r="U951" s="15"/>
      <c r="V951" s="15"/>
      <c r="W951" s="15"/>
      <c r="X951" s="15"/>
      <c r="Y951" s="15"/>
      <c r="Z951" s="15"/>
    </row>
    <row r="952" spans="14:26" ht="15.75" customHeight="1">
      <c r="N952" s="15"/>
      <c r="O952" s="15"/>
      <c r="P952" s="15"/>
      <c r="Q952" s="15"/>
      <c r="R952" s="15"/>
      <c r="S952" s="15"/>
      <c r="T952" s="15"/>
      <c r="U952" s="15"/>
      <c r="V952" s="15"/>
      <c r="W952" s="15"/>
      <c r="X952" s="15"/>
      <c r="Y952" s="15"/>
      <c r="Z952" s="15"/>
    </row>
    <row r="953" spans="14:26" ht="15.75" customHeight="1">
      <c r="N953" s="15"/>
      <c r="O953" s="15"/>
      <c r="P953" s="15"/>
      <c r="Q953" s="15"/>
      <c r="R953" s="15"/>
      <c r="S953" s="15"/>
      <c r="T953" s="15"/>
      <c r="U953" s="15"/>
      <c r="V953" s="15"/>
      <c r="W953" s="15"/>
      <c r="X953" s="15"/>
      <c r="Y953" s="15"/>
      <c r="Z953" s="15"/>
    </row>
    <row r="954" spans="14:26" ht="15.75" customHeight="1">
      <c r="N954" s="15"/>
      <c r="O954" s="15"/>
      <c r="P954" s="15"/>
      <c r="Q954" s="15"/>
      <c r="R954" s="15"/>
      <c r="S954" s="15"/>
      <c r="T954" s="15"/>
      <c r="U954" s="15"/>
      <c r="V954" s="15"/>
      <c r="W954" s="15"/>
      <c r="X954" s="15"/>
      <c r="Y954" s="15"/>
      <c r="Z954" s="15"/>
    </row>
    <row r="955" spans="14:26" ht="15.75" customHeight="1">
      <c r="N955" s="15"/>
      <c r="O955" s="15"/>
      <c r="P955" s="15"/>
      <c r="Q955" s="15"/>
      <c r="R955" s="15"/>
      <c r="S955" s="15"/>
      <c r="T955" s="15"/>
      <c r="U955" s="15"/>
      <c r="V955" s="15"/>
      <c r="W955" s="15"/>
      <c r="X955" s="15"/>
      <c r="Y955" s="15"/>
      <c r="Z955" s="15"/>
    </row>
    <row r="956" spans="14:26" ht="15.75" customHeight="1">
      <c r="N956" s="15"/>
      <c r="O956" s="15"/>
      <c r="P956" s="15"/>
      <c r="Q956" s="15"/>
      <c r="R956" s="15"/>
      <c r="S956" s="15"/>
      <c r="T956" s="15"/>
      <c r="U956" s="15"/>
      <c r="V956" s="15"/>
      <c r="W956" s="15"/>
      <c r="X956" s="15"/>
      <c r="Y956" s="15"/>
      <c r="Z956" s="15"/>
    </row>
    <row r="957" spans="14:26" ht="15.75" customHeight="1">
      <c r="N957" s="15"/>
      <c r="O957" s="15"/>
      <c r="P957" s="15"/>
      <c r="Q957" s="15"/>
      <c r="R957" s="15"/>
      <c r="S957" s="15"/>
      <c r="T957" s="15"/>
      <c r="U957" s="15"/>
      <c r="V957" s="15"/>
      <c r="W957" s="15"/>
      <c r="X957" s="15"/>
      <c r="Y957" s="15"/>
      <c r="Z957" s="15"/>
    </row>
    <row r="958" spans="14:26" ht="15.75" customHeight="1">
      <c r="N958" s="15"/>
      <c r="O958" s="15"/>
      <c r="P958" s="15"/>
      <c r="Q958" s="15"/>
      <c r="R958" s="15"/>
      <c r="S958" s="15"/>
      <c r="T958" s="15"/>
      <c r="U958" s="15"/>
      <c r="V958" s="15"/>
      <c r="W958" s="15"/>
      <c r="X958" s="15"/>
      <c r="Y958" s="15"/>
      <c r="Z958" s="15"/>
    </row>
    <row r="959" spans="14:26" ht="15.75" customHeight="1">
      <c r="N959" s="15"/>
      <c r="O959" s="15"/>
      <c r="P959" s="15"/>
      <c r="Q959" s="15"/>
      <c r="R959" s="15"/>
      <c r="S959" s="15"/>
      <c r="T959" s="15"/>
      <c r="U959" s="15"/>
      <c r="V959" s="15"/>
      <c r="W959" s="15"/>
      <c r="X959" s="15"/>
      <c r="Y959" s="15"/>
      <c r="Z959" s="15"/>
    </row>
    <row r="960" spans="14:26" ht="15.75" customHeight="1">
      <c r="N960" s="15"/>
      <c r="O960" s="15"/>
      <c r="P960" s="15"/>
      <c r="Q960" s="15"/>
      <c r="R960" s="15"/>
      <c r="S960" s="15"/>
      <c r="T960" s="15"/>
      <c r="U960" s="15"/>
      <c r="V960" s="15"/>
      <c r="W960" s="15"/>
      <c r="X960" s="15"/>
      <c r="Y960" s="15"/>
      <c r="Z960" s="15"/>
    </row>
    <row r="961" spans="14:26" ht="15.75" customHeight="1">
      <c r="N961" s="15"/>
      <c r="O961" s="15"/>
      <c r="P961" s="15"/>
      <c r="Q961" s="15"/>
      <c r="R961" s="15"/>
      <c r="S961" s="15"/>
      <c r="T961" s="15"/>
      <c r="U961" s="15"/>
      <c r="V961" s="15"/>
      <c r="W961" s="15"/>
      <c r="X961" s="15"/>
      <c r="Y961" s="15"/>
      <c r="Z961" s="15"/>
    </row>
    <row r="962" spans="14:26" ht="15.75" customHeight="1">
      <c r="N962" s="15"/>
      <c r="O962" s="15"/>
      <c r="P962" s="15"/>
      <c r="Q962" s="15"/>
      <c r="R962" s="15"/>
      <c r="S962" s="15"/>
      <c r="T962" s="15"/>
      <c r="U962" s="15"/>
      <c r="V962" s="15"/>
      <c r="W962" s="15"/>
      <c r="X962" s="15"/>
      <c r="Y962" s="15"/>
      <c r="Z962" s="15"/>
    </row>
    <row r="963" spans="14:26" ht="15.75" customHeight="1">
      <c r="N963" s="15"/>
      <c r="O963" s="15"/>
      <c r="P963" s="15"/>
      <c r="Q963" s="15"/>
      <c r="R963" s="15"/>
      <c r="S963" s="15"/>
      <c r="T963" s="15"/>
      <c r="U963" s="15"/>
      <c r="V963" s="15"/>
      <c r="W963" s="15"/>
      <c r="X963" s="15"/>
      <c r="Y963" s="15"/>
      <c r="Z963" s="15"/>
    </row>
    <row r="964" spans="14:26" ht="15.75" customHeight="1">
      <c r="N964" s="15"/>
      <c r="O964" s="15"/>
      <c r="P964" s="15"/>
      <c r="Q964" s="15"/>
      <c r="R964" s="15"/>
      <c r="S964" s="15"/>
      <c r="T964" s="15"/>
      <c r="U964" s="15"/>
      <c r="V964" s="15"/>
      <c r="W964" s="15"/>
      <c r="X964" s="15"/>
      <c r="Y964" s="15"/>
      <c r="Z964" s="15"/>
    </row>
    <row r="965" spans="14:26" ht="15.75" customHeight="1">
      <c r="N965" s="15"/>
      <c r="O965" s="15"/>
      <c r="P965" s="15"/>
      <c r="Q965" s="15"/>
      <c r="R965" s="15"/>
      <c r="S965" s="15"/>
      <c r="T965" s="15"/>
      <c r="U965" s="15"/>
      <c r="V965" s="15"/>
      <c r="W965" s="15"/>
      <c r="X965" s="15"/>
      <c r="Y965" s="15"/>
      <c r="Z965" s="15"/>
    </row>
    <row r="966" spans="14:26" ht="15.75" customHeight="1">
      <c r="N966" s="15"/>
      <c r="O966" s="15"/>
      <c r="P966" s="15"/>
      <c r="Q966" s="15"/>
      <c r="R966" s="15"/>
      <c r="S966" s="15"/>
      <c r="T966" s="15"/>
      <c r="U966" s="15"/>
      <c r="V966" s="15"/>
      <c r="W966" s="15"/>
      <c r="X966" s="15"/>
      <c r="Y966" s="15"/>
      <c r="Z966" s="15"/>
    </row>
    <row r="967" spans="14:26" ht="15.75" customHeight="1">
      <c r="N967" s="15"/>
      <c r="O967" s="15"/>
      <c r="P967" s="15"/>
      <c r="Q967" s="15"/>
      <c r="R967" s="15"/>
      <c r="S967" s="15"/>
      <c r="T967" s="15"/>
      <c r="U967" s="15"/>
      <c r="V967" s="15"/>
      <c r="W967" s="15"/>
      <c r="X967" s="15"/>
      <c r="Y967" s="15"/>
      <c r="Z967" s="15"/>
    </row>
    <row r="968" spans="14:26" ht="15.75" customHeight="1">
      <c r="N968" s="15"/>
      <c r="O968" s="15"/>
      <c r="P968" s="15"/>
      <c r="Q968" s="15"/>
      <c r="R968" s="15"/>
      <c r="S968" s="15"/>
      <c r="T968" s="15"/>
      <c r="U968" s="15"/>
      <c r="V968" s="15"/>
      <c r="W968" s="15"/>
      <c r="X968" s="15"/>
      <c r="Y968" s="15"/>
      <c r="Z968" s="15"/>
    </row>
    <row r="969" spans="14:26" ht="15.75" customHeight="1">
      <c r="N969" s="15"/>
      <c r="O969" s="15"/>
      <c r="P969" s="15"/>
      <c r="Q969" s="15"/>
      <c r="R969" s="15"/>
      <c r="S969" s="15"/>
      <c r="T969" s="15"/>
      <c r="U969" s="15"/>
      <c r="V969" s="15"/>
      <c r="W969" s="15"/>
      <c r="X969" s="15"/>
      <c r="Y969" s="15"/>
      <c r="Z969" s="15"/>
    </row>
    <row r="970" spans="14:26" ht="15.75" customHeight="1">
      <c r="N970" s="15"/>
      <c r="O970" s="15"/>
      <c r="P970" s="15"/>
      <c r="Q970" s="15"/>
      <c r="R970" s="15"/>
      <c r="S970" s="15"/>
      <c r="T970" s="15"/>
      <c r="U970" s="15"/>
      <c r="V970" s="15"/>
      <c r="W970" s="15"/>
      <c r="X970" s="15"/>
      <c r="Y970" s="15"/>
      <c r="Z970" s="15"/>
    </row>
    <row r="971" spans="14:26" ht="15.75" customHeight="1">
      <c r="N971" s="15"/>
      <c r="O971" s="15"/>
      <c r="P971" s="15"/>
      <c r="Q971" s="15"/>
      <c r="R971" s="15"/>
      <c r="S971" s="15"/>
      <c r="T971" s="15"/>
      <c r="U971" s="15"/>
      <c r="V971" s="15"/>
      <c r="W971" s="15"/>
      <c r="X971" s="15"/>
      <c r="Y971" s="15"/>
      <c r="Z971" s="15"/>
    </row>
    <row r="972" spans="14:26" ht="15.75" customHeight="1">
      <c r="N972" s="15"/>
      <c r="O972" s="15"/>
      <c r="P972" s="15"/>
      <c r="Q972" s="15"/>
      <c r="R972" s="15"/>
      <c r="S972" s="15"/>
      <c r="T972" s="15"/>
      <c r="U972" s="15"/>
      <c r="V972" s="15"/>
      <c r="W972" s="15"/>
      <c r="X972" s="15"/>
      <c r="Y972" s="15"/>
      <c r="Z972" s="15"/>
    </row>
    <row r="973" spans="14:26" ht="15.75" customHeight="1">
      <c r="N973" s="15"/>
      <c r="O973" s="15"/>
      <c r="P973" s="15"/>
      <c r="Q973" s="15"/>
      <c r="R973" s="15"/>
      <c r="S973" s="15"/>
      <c r="T973" s="15"/>
      <c r="U973" s="15"/>
      <c r="V973" s="15"/>
      <c r="W973" s="15"/>
      <c r="X973" s="15"/>
      <c r="Y973" s="15"/>
      <c r="Z973" s="15"/>
    </row>
    <row r="974" spans="14:26" ht="15.75" customHeight="1">
      <c r="N974" s="15"/>
      <c r="O974" s="15"/>
      <c r="P974" s="15"/>
      <c r="Q974" s="15"/>
      <c r="R974" s="15"/>
      <c r="S974" s="15"/>
      <c r="T974" s="15"/>
      <c r="U974" s="15"/>
      <c r="V974" s="15"/>
      <c r="W974" s="15"/>
      <c r="X974" s="15"/>
      <c r="Y974" s="15"/>
      <c r="Z974" s="15"/>
    </row>
    <row r="975" spans="14:26" ht="15.75" customHeight="1">
      <c r="N975" s="15"/>
      <c r="O975" s="15"/>
      <c r="P975" s="15"/>
      <c r="Q975" s="15"/>
      <c r="R975" s="15"/>
      <c r="S975" s="15"/>
      <c r="T975" s="15"/>
      <c r="U975" s="15"/>
      <c r="V975" s="15"/>
      <c r="W975" s="15"/>
      <c r="X975" s="15"/>
      <c r="Y975" s="15"/>
      <c r="Z975" s="15"/>
    </row>
    <row r="976" spans="14:26" ht="15.75" customHeight="1">
      <c r="N976" s="15"/>
      <c r="O976" s="15"/>
      <c r="P976" s="15"/>
      <c r="Q976" s="15"/>
      <c r="R976" s="15"/>
      <c r="S976" s="15"/>
      <c r="T976" s="15"/>
      <c r="U976" s="15"/>
      <c r="V976" s="15"/>
      <c r="W976" s="15"/>
      <c r="X976" s="15"/>
      <c r="Y976" s="15"/>
      <c r="Z976" s="15"/>
    </row>
    <row r="977" spans="14:26" ht="15.75" customHeight="1">
      <c r="N977" s="15"/>
      <c r="O977" s="15"/>
      <c r="P977" s="15"/>
      <c r="Q977" s="15"/>
      <c r="R977" s="15"/>
      <c r="S977" s="15"/>
      <c r="T977" s="15"/>
      <c r="U977" s="15"/>
      <c r="V977" s="15"/>
      <c r="W977" s="15"/>
      <c r="X977" s="15"/>
      <c r="Y977" s="15"/>
      <c r="Z977" s="15"/>
    </row>
    <row r="978" spans="14:26" ht="15.75" customHeight="1">
      <c r="N978" s="15"/>
      <c r="O978" s="15"/>
      <c r="P978" s="15"/>
      <c r="Q978" s="15"/>
      <c r="R978" s="15"/>
      <c r="S978" s="15"/>
      <c r="T978" s="15"/>
      <c r="U978" s="15"/>
      <c r="V978" s="15"/>
      <c r="W978" s="15"/>
      <c r="X978" s="15"/>
      <c r="Y978" s="15"/>
      <c r="Z978" s="15"/>
    </row>
    <row r="979" spans="14:26" ht="15.75" customHeight="1">
      <c r="N979" s="15"/>
      <c r="O979" s="15"/>
      <c r="P979" s="15"/>
      <c r="Q979" s="15"/>
      <c r="R979" s="15"/>
      <c r="S979" s="15"/>
      <c r="T979" s="15"/>
      <c r="U979" s="15"/>
      <c r="V979" s="15"/>
      <c r="W979" s="15"/>
      <c r="X979" s="15"/>
      <c r="Y979" s="15"/>
      <c r="Z979" s="15"/>
    </row>
    <row r="980" spans="14:26" ht="15.75" customHeight="1">
      <c r="N980" s="15"/>
      <c r="O980" s="15"/>
      <c r="P980" s="15"/>
      <c r="Q980" s="15"/>
      <c r="R980" s="15"/>
      <c r="S980" s="15"/>
      <c r="T980" s="15"/>
      <c r="U980" s="15"/>
      <c r="V980" s="15"/>
      <c r="W980" s="15"/>
      <c r="X980" s="15"/>
      <c r="Y980" s="15"/>
      <c r="Z980" s="15"/>
    </row>
    <row r="981" spans="14:26" ht="15.75" customHeight="1">
      <c r="N981" s="15"/>
      <c r="O981" s="15"/>
      <c r="P981" s="15"/>
      <c r="Q981" s="15"/>
      <c r="R981" s="15"/>
      <c r="S981" s="15"/>
      <c r="T981" s="15"/>
      <c r="U981" s="15"/>
      <c r="V981" s="15"/>
      <c r="W981" s="15"/>
      <c r="X981" s="15"/>
      <c r="Y981" s="15"/>
      <c r="Z981" s="15"/>
    </row>
    <row r="982" spans="14:26" ht="15.75" customHeight="1">
      <c r="N982" s="15"/>
      <c r="O982" s="15"/>
      <c r="P982" s="15"/>
      <c r="Q982" s="15"/>
      <c r="R982" s="15"/>
      <c r="S982" s="15"/>
      <c r="T982" s="15"/>
      <c r="U982" s="15"/>
      <c r="V982" s="15"/>
      <c r="W982" s="15"/>
      <c r="X982" s="15"/>
      <c r="Y982" s="15"/>
      <c r="Z982" s="15"/>
    </row>
    <row r="983" spans="14:26" ht="15.75" customHeight="1">
      <c r="N983" s="15"/>
      <c r="O983" s="15"/>
      <c r="P983" s="15"/>
      <c r="Q983" s="15"/>
      <c r="R983" s="15"/>
      <c r="S983" s="15"/>
      <c r="T983" s="15"/>
      <c r="U983" s="15"/>
      <c r="V983" s="15"/>
      <c r="W983" s="15"/>
      <c r="X983" s="15"/>
      <c r="Y983" s="15"/>
      <c r="Z983" s="15"/>
    </row>
    <row r="984" spans="14:26" ht="15.75" customHeight="1">
      <c r="N984" s="15"/>
      <c r="O984" s="15"/>
      <c r="P984" s="15"/>
      <c r="Q984" s="15"/>
      <c r="R984" s="15"/>
      <c r="S984" s="15"/>
      <c r="T984" s="15"/>
      <c r="U984" s="15"/>
      <c r="V984" s="15"/>
      <c r="W984" s="15"/>
      <c r="X984" s="15"/>
      <c r="Y984" s="15"/>
      <c r="Z984" s="15"/>
    </row>
    <row r="985" spans="14:26" ht="15.75" customHeight="1">
      <c r="N985" s="15"/>
      <c r="O985" s="15"/>
      <c r="P985" s="15"/>
      <c r="Q985" s="15"/>
      <c r="R985" s="15"/>
      <c r="S985" s="15"/>
      <c r="T985" s="15"/>
      <c r="U985" s="15"/>
      <c r="V985" s="15"/>
      <c r="W985" s="15"/>
      <c r="X985" s="15"/>
      <c r="Y985" s="15"/>
      <c r="Z985" s="15"/>
    </row>
    <row r="986" spans="14:26" ht="15.75" customHeight="1">
      <c r="N986" s="15"/>
      <c r="O986" s="15"/>
      <c r="P986" s="15"/>
      <c r="Q986" s="15"/>
      <c r="R986" s="15"/>
      <c r="S986" s="15"/>
      <c r="T986" s="15"/>
      <c r="U986" s="15"/>
      <c r="V986" s="15"/>
      <c r="W986" s="15"/>
      <c r="X986" s="15"/>
      <c r="Y986" s="15"/>
      <c r="Z986" s="15"/>
    </row>
    <row r="987" spans="14:26" ht="15.75" customHeight="1">
      <c r="N987" s="15"/>
      <c r="O987" s="15"/>
      <c r="P987" s="15"/>
      <c r="Q987" s="15"/>
      <c r="R987" s="15"/>
      <c r="S987" s="15"/>
      <c r="T987" s="15"/>
      <c r="U987" s="15"/>
      <c r="V987" s="15"/>
      <c r="W987" s="15"/>
      <c r="X987" s="15"/>
      <c r="Y987" s="15"/>
      <c r="Z987" s="15"/>
    </row>
    <row r="988" spans="14:26" ht="15.75" customHeight="1">
      <c r="N988" s="15"/>
      <c r="O988" s="15"/>
      <c r="P988" s="15"/>
      <c r="Q988" s="15"/>
      <c r="R988" s="15"/>
      <c r="S988" s="15"/>
      <c r="T988" s="15"/>
      <c r="U988" s="15"/>
      <c r="V988" s="15"/>
      <c r="W988" s="15"/>
      <c r="X988" s="15"/>
      <c r="Y988" s="15"/>
      <c r="Z988" s="15"/>
    </row>
    <row r="989" spans="14:26" ht="15.75" customHeight="1">
      <c r="N989" s="15"/>
      <c r="O989" s="15"/>
      <c r="P989" s="15"/>
      <c r="Q989" s="15"/>
      <c r="R989" s="15"/>
      <c r="S989" s="15"/>
      <c r="T989" s="15"/>
      <c r="U989" s="15"/>
      <c r="V989" s="15"/>
      <c r="W989" s="15"/>
      <c r="X989" s="15"/>
      <c r="Y989" s="15"/>
      <c r="Z989" s="15"/>
    </row>
    <row r="990" spans="14:26" ht="15.75" customHeight="1">
      <c r="N990" s="15"/>
      <c r="O990" s="15"/>
      <c r="P990" s="15"/>
      <c r="Q990" s="15"/>
      <c r="R990" s="15"/>
      <c r="S990" s="15"/>
      <c r="T990" s="15"/>
      <c r="U990" s="15"/>
      <c r="V990" s="15"/>
      <c r="W990" s="15"/>
      <c r="X990" s="15"/>
      <c r="Y990" s="15"/>
      <c r="Z990" s="15"/>
    </row>
    <row r="991" spans="14:26" ht="15.75" customHeight="1">
      <c r="N991" s="15"/>
      <c r="O991" s="15"/>
      <c r="P991" s="15"/>
      <c r="Q991" s="15"/>
      <c r="R991" s="15"/>
      <c r="S991" s="15"/>
      <c r="T991" s="15"/>
      <c r="U991" s="15"/>
      <c r="V991" s="15"/>
      <c r="W991" s="15"/>
      <c r="X991" s="15"/>
      <c r="Y991" s="15"/>
      <c r="Z991" s="15"/>
    </row>
    <row r="992" spans="14:26" ht="15.75" customHeight="1">
      <c r="N992" s="15"/>
      <c r="O992" s="15"/>
      <c r="P992" s="15"/>
      <c r="Q992" s="15"/>
      <c r="R992" s="15"/>
      <c r="S992" s="15"/>
      <c r="T992" s="15"/>
      <c r="U992" s="15"/>
      <c r="V992" s="15"/>
      <c r="W992" s="15"/>
      <c r="X992" s="15"/>
      <c r="Y992" s="15"/>
      <c r="Z992" s="15"/>
    </row>
    <row r="993" spans="14:26" ht="15.75" customHeight="1">
      <c r="N993" s="15"/>
      <c r="O993" s="15"/>
      <c r="P993" s="15"/>
      <c r="Q993" s="15"/>
      <c r="R993" s="15"/>
      <c r="S993" s="15"/>
      <c r="T993" s="15"/>
      <c r="U993" s="15"/>
      <c r="V993" s="15"/>
      <c r="W993" s="15"/>
      <c r="X993" s="15"/>
      <c r="Y993" s="15"/>
      <c r="Z993" s="15"/>
    </row>
    <row r="994" spans="14:26" ht="15.75" customHeight="1">
      <c r="N994" s="15"/>
      <c r="O994" s="15"/>
      <c r="P994" s="15"/>
      <c r="Q994" s="15"/>
      <c r="R994" s="15"/>
      <c r="S994" s="15"/>
      <c r="T994" s="15"/>
      <c r="U994" s="15"/>
      <c r="V994" s="15"/>
      <c r="W994" s="15"/>
      <c r="X994" s="15"/>
      <c r="Y994" s="15"/>
      <c r="Z994" s="15"/>
    </row>
    <row r="995" spans="14:26" ht="15.75" customHeight="1">
      <c r="N995" s="15"/>
      <c r="O995" s="15"/>
      <c r="P995" s="15"/>
      <c r="Q995" s="15"/>
      <c r="R995" s="15"/>
      <c r="S995" s="15"/>
      <c r="T995" s="15"/>
      <c r="U995" s="15"/>
      <c r="V995" s="15"/>
      <c r="W995" s="15"/>
      <c r="X995" s="15"/>
      <c r="Y995" s="15"/>
      <c r="Z995" s="15"/>
    </row>
    <row r="996" spans="14:26" ht="15.75" customHeight="1">
      <c r="N996" s="15"/>
      <c r="O996" s="15"/>
      <c r="P996" s="15"/>
      <c r="Q996" s="15"/>
      <c r="R996" s="15"/>
      <c r="S996" s="15"/>
      <c r="T996" s="15"/>
      <c r="U996" s="15"/>
      <c r="V996" s="15"/>
      <c r="W996" s="15"/>
      <c r="X996" s="15"/>
      <c r="Y996" s="15"/>
      <c r="Z996" s="15"/>
    </row>
    <row r="997" spans="14:26" ht="15.75" customHeight="1">
      <c r="N997" s="15"/>
      <c r="O997" s="15"/>
      <c r="P997" s="15"/>
      <c r="Q997" s="15"/>
      <c r="R997" s="15"/>
      <c r="S997" s="15"/>
      <c r="T997" s="15"/>
      <c r="U997" s="15"/>
      <c r="V997" s="15"/>
      <c r="W997" s="15"/>
      <c r="X997" s="15"/>
      <c r="Y997" s="15"/>
      <c r="Z997" s="15"/>
    </row>
    <row r="998" spans="14:26" ht="15.75" customHeight="1">
      <c r="N998" s="15"/>
      <c r="O998" s="15"/>
      <c r="P998" s="15"/>
      <c r="Q998" s="15"/>
      <c r="R998" s="15"/>
      <c r="S998" s="15"/>
      <c r="T998" s="15"/>
      <c r="U998" s="15"/>
      <c r="V998" s="15"/>
      <c r="W998" s="15"/>
      <c r="X998" s="15"/>
      <c r="Y998" s="15"/>
      <c r="Z998" s="15"/>
    </row>
    <row r="999" spans="14:26" ht="15.75" customHeight="1">
      <c r="N999" s="15"/>
      <c r="O999" s="15"/>
      <c r="P999" s="15"/>
      <c r="Q999" s="15"/>
      <c r="R999" s="15"/>
      <c r="S999" s="15"/>
      <c r="T999" s="15"/>
      <c r="U999" s="15"/>
      <c r="V999" s="15"/>
      <c r="W999" s="15"/>
      <c r="X999" s="15"/>
      <c r="Y999" s="15"/>
      <c r="Z999" s="15"/>
    </row>
    <row r="1000" spans="14:26" ht="15.75" customHeight="1">
      <c r="N1000" s="15"/>
      <c r="O1000" s="15"/>
      <c r="P1000" s="15"/>
      <c r="Q1000" s="15"/>
      <c r="R1000" s="15"/>
      <c r="S1000" s="15"/>
      <c r="T1000" s="15"/>
      <c r="U1000" s="15"/>
      <c r="V1000" s="15"/>
      <c r="W1000" s="15"/>
      <c r="X1000" s="15"/>
      <c r="Y1000" s="15"/>
      <c r="Z1000" s="15"/>
    </row>
  </sheetData>
  <sheetProtection algorithmName="SHA-512" hashValue="2mKzwoMtDNu+s7UWoREnxbTsrAz6WUgb9rH63GE+wteIcoJuE1Os3sEdSkwMgKsigwpX+KIO26GwAsRANfMdCg==" saltValue="qZQqhAO+ls1YnIUPARwAVg==" spinCount="100000" sheet="1" objects="1" scenarios="1"/>
  <mergeCells count="1">
    <mergeCell ref="G3:K3"/>
  </mergeCells>
  <conditionalFormatting sqref="G8:J19 G21:J23 G25:J27 G29:J39 G41:J45 G47:J49 G51:J59 G61:J69 G71:J76 G78:J81 G83:J83">
    <cfRule type="cellIs" dxfId="5" priority="1" operator="equal">
      <formula>""""""</formula>
    </cfRule>
  </conditionalFormatting>
  <conditionalFormatting sqref="G9:J19 G21:J23 G25:J27 G29:J39 G41:J45 G47:J49 G51:J59 G61:J69 G71:J76 G78:J81 G83:J83">
    <cfRule type="containsBlanks" dxfId="4" priority="2">
      <formula>LEN(TRIM(G9))=0</formula>
    </cfRule>
  </conditionalFormatting>
  <conditionalFormatting sqref="G9:J19 G21:J23 G25:J27 G29:J39 G41:J45 G47:J49 G51:J59 G61:J69 G71:J76 G78:J81 G83:J83">
    <cfRule type="containsBlanks" dxfId="3" priority="3">
      <formula>LEN(TRIM(G9))=0</formula>
    </cfRule>
  </conditionalFormatting>
  <conditionalFormatting sqref="G82:J82">
    <cfRule type="cellIs" dxfId="2" priority="4" operator="equal">
      <formula>""""""</formula>
    </cfRule>
  </conditionalFormatting>
  <conditionalFormatting sqref="G82:J82">
    <cfRule type="containsBlanks" dxfId="1" priority="5">
      <formula>LEN(TRIM(G82))=0</formula>
    </cfRule>
  </conditionalFormatting>
  <conditionalFormatting sqref="G82:J82">
    <cfRule type="containsBlanks" dxfId="0" priority="6">
      <formula>LEN(TRIM(G82))=0</formula>
    </cfRule>
  </conditionalFormatting>
  <pageMargins left="0.25" right="0.25" top="0.75" bottom="0.75" header="0" footer="0"/>
  <pageSetup paperSize="9"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outlinePr summaryBelow="0" summaryRight="0"/>
  </sheetPr>
  <dimension ref="A1:FN1000"/>
  <sheetViews>
    <sheetView topLeftCell="A3" workbookViewId="0">
      <selection activeCell="A3" sqref="A1:XFD1048576"/>
    </sheetView>
  </sheetViews>
  <sheetFormatPr defaultColWidth="14.42578125" defaultRowHeight="15" customHeight="1"/>
  <cols>
    <col min="1" max="6" width="14.42578125" customWidth="1"/>
  </cols>
  <sheetData>
    <row r="1" spans="1:170" hidden="1">
      <c r="A1" s="176" t="s">
        <v>700</v>
      </c>
      <c r="B1" s="176" t="s">
        <v>701</v>
      </c>
      <c r="C1" s="176" t="s">
        <v>702</v>
      </c>
      <c r="D1" s="176" t="s">
        <v>703</v>
      </c>
      <c r="E1" s="176" t="s">
        <v>704</v>
      </c>
      <c r="F1" s="176" t="s">
        <v>705</v>
      </c>
      <c r="G1" s="176" t="s">
        <v>706</v>
      </c>
      <c r="H1" s="176" t="s">
        <v>707</v>
      </c>
      <c r="I1" s="176" t="s">
        <v>708</v>
      </c>
      <c r="J1" s="176" t="s">
        <v>709</v>
      </c>
      <c r="K1" s="176" t="s">
        <v>710</v>
      </c>
      <c r="L1" s="176" t="s">
        <v>711</v>
      </c>
      <c r="M1" s="176" t="s">
        <v>712</v>
      </c>
      <c r="N1" s="176" t="s">
        <v>713</v>
      </c>
      <c r="O1" s="176" t="s">
        <v>714</v>
      </c>
      <c r="P1" s="176" t="s">
        <v>715</v>
      </c>
      <c r="Q1" s="176" t="s">
        <v>716</v>
      </c>
      <c r="R1" s="176" t="s">
        <v>717</v>
      </c>
      <c r="S1" s="176" t="s">
        <v>718</v>
      </c>
      <c r="T1" s="176" t="s">
        <v>719</v>
      </c>
      <c r="U1" s="176" t="s">
        <v>720</v>
      </c>
      <c r="V1" s="176" t="s">
        <v>721</v>
      </c>
      <c r="W1" s="176" t="s">
        <v>722</v>
      </c>
      <c r="X1" s="176" t="s">
        <v>723</v>
      </c>
      <c r="Y1" s="176" t="s">
        <v>724</v>
      </c>
      <c r="Z1" s="176" t="s">
        <v>725</v>
      </c>
      <c r="AA1" s="176" t="s">
        <v>726</v>
      </c>
      <c r="AB1" s="176" t="s">
        <v>727</v>
      </c>
      <c r="AC1" s="176" t="s">
        <v>728</v>
      </c>
      <c r="AD1" s="176" t="s">
        <v>729</v>
      </c>
      <c r="AE1" s="176" t="s">
        <v>730</v>
      </c>
      <c r="AF1" s="176" t="s">
        <v>731</v>
      </c>
      <c r="AG1" s="176" t="s">
        <v>732</v>
      </c>
      <c r="AH1" s="176" t="s">
        <v>733</v>
      </c>
      <c r="AI1" s="176" t="s">
        <v>734</v>
      </c>
      <c r="AJ1" s="176" t="s">
        <v>735</v>
      </c>
      <c r="AK1" s="176" t="s">
        <v>736</v>
      </c>
      <c r="AL1" s="176" t="s">
        <v>737</v>
      </c>
      <c r="AM1" s="177" t="s">
        <v>738</v>
      </c>
      <c r="AN1" s="177" t="s">
        <v>739</v>
      </c>
      <c r="AO1" s="177" t="s">
        <v>740</v>
      </c>
      <c r="AP1" s="177" t="s">
        <v>741</v>
      </c>
      <c r="AQ1" s="177" t="s">
        <v>742</v>
      </c>
      <c r="AR1" s="177" t="s">
        <v>743</v>
      </c>
      <c r="AS1" s="177" t="s">
        <v>744</v>
      </c>
      <c r="AT1" s="177" t="s">
        <v>745</v>
      </c>
      <c r="AU1" s="177" t="s">
        <v>746</v>
      </c>
      <c r="AV1" s="177" t="s">
        <v>747</v>
      </c>
      <c r="AW1" s="177" t="s">
        <v>748</v>
      </c>
      <c r="AX1" s="177" t="s">
        <v>749</v>
      </c>
      <c r="AY1" s="177" t="s">
        <v>750</v>
      </c>
      <c r="AZ1" s="177" t="s">
        <v>751</v>
      </c>
      <c r="BA1" s="177" t="s">
        <v>752</v>
      </c>
      <c r="BB1" s="177" t="s">
        <v>753</v>
      </c>
      <c r="BC1" s="177" t="s">
        <v>754</v>
      </c>
      <c r="BD1" s="177" t="s">
        <v>755</v>
      </c>
      <c r="BE1" s="177" t="s">
        <v>756</v>
      </c>
      <c r="BF1" s="177" t="s">
        <v>757</v>
      </c>
      <c r="BG1" s="177" t="s">
        <v>758</v>
      </c>
      <c r="BH1" s="177" t="s">
        <v>759</v>
      </c>
      <c r="BI1" s="177" t="s">
        <v>760</v>
      </c>
      <c r="BJ1" s="177" t="s">
        <v>761</v>
      </c>
      <c r="BK1" s="177" t="s">
        <v>762</v>
      </c>
      <c r="BL1" s="177" t="s">
        <v>763</v>
      </c>
      <c r="BM1" s="177" t="s">
        <v>764</v>
      </c>
      <c r="BN1" s="177" t="s">
        <v>765</v>
      </c>
      <c r="BO1" s="177" t="s">
        <v>766</v>
      </c>
      <c r="BP1" s="177" t="s">
        <v>767</v>
      </c>
      <c r="BQ1" s="177" t="s">
        <v>768</v>
      </c>
      <c r="BR1" s="177" t="s">
        <v>769</v>
      </c>
      <c r="BS1" s="177" t="s">
        <v>770</v>
      </c>
      <c r="BT1" s="177" t="s">
        <v>771</v>
      </c>
      <c r="BU1" s="177" t="s">
        <v>772</v>
      </c>
      <c r="BV1" s="177" t="s">
        <v>773</v>
      </c>
      <c r="BW1" s="177" t="s">
        <v>774</v>
      </c>
      <c r="BX1" s="177" t="s">
        <v>775</v>
      </c>
      <c r="BY1" s="177" t="s">
        <v>776</v>
      </c>
      <c r="BZ1" s="177" t="s">
        <v>777</v>
      </c>
      <c r="CA1" s="177" t="s">
        <v>778</v>
      </c>
      <c r="CB1" s="177" t="s">
        <v>779</v>
      </c>
      <c r="CC1" s="177" t="s">
        <v>780</v>
      </c>
      <c r="CD1" s="177" t="s">
        <v>781</v>
      </c>
      <c r="CE1" s="177" t="s">
        <v>782</v>
      </c>
      <c r="CF1" s="177" t="s">
        <v>783</v>
      </c>
      <c r="CG1" s="177" t="s">
        <v>784</v>
      </c>
      <c r="CH1" s="177" t="s">
        <v>785</v>
      </c>
      <c r="CI1" s="177" t="s">
        <v>786</v>
      </c>
      <c r="CJ1" s="177" t="s">
        <v>787</v>
      </c>
      <c r="CK1" s="177" t="s">
        <v>788</v>
      </c>
      <c r="CL1" s="177" t="s">
        <v>789</v>
      </c>
      <c r="CM1" s="177" t="s">
        <v>790</v>
      </c>
      <c r="CN1" s="177" t="s">
        <v>791</v>
      </c>
      <c r="CO1" s="177" t="s">
        <v>792</v>
      </c>
      <c r="CP1" s="177" t="s">
        <v>793</v>
      </c>
      <c r="CQ1" s="177" t="s">
        <v>794</v>
      </c>
      <c r="CR1" s="177" t="s">
        <v>795</v>
      </c>
      <c r="CS1" s="177" t="s">
        <v>796</v>
      </c>
      <c r="CT1" s="177" t="s">
        <v>797</v>
      </c>
      <c r="CU1" s="177" t="s">
        <v>798</v>
      </c>
      <c r="CV1" s="177" t="s">
        <v>799</v>
      </c>
      <c r="CW1" s="177" t="s">
        <v>800</v>
      </c>
      <c r="CX1" s="177" t="s">
        <v>801</v>
      </c>
      <c r="CY1" s="177" t="s">
        <v>802</v>
      </c>
      <c r="CZ1" s="177" t="s">
        <v>803</v>
      </c>
      <c r="DA1" s="177" t="s">
        <v>804</v>
      </c>
      <c r="DB1" s="177" t="s">
        <v>805</v>
      </c>
      <c r="DC1" s="177" t="s">
        <v>806</v>
      </c>
      <c r="DD1" s="177" t="s">
        <v>807</v>
      </c>
      <c r="DE1" s="177" t="s">
        <v>808</v>
      </c>
      <c r="DF1" s="177" t="s">
        <v>809</v>
      </c>
      <c r="DG1" s="177" t="s">
        <v>810</v>
      </c>
      <c r="DH1" s="177" t="s">
        <v>811</v>
      </c>
      <c r="DI1" s="177" t="s">
        <v>812</v>
      </c>
      <c r="DJ1" s="177" t="s">
        <v>813</v>
      </c>
      <c r="DK1" s="177" t="s">
        <v>814</v>
      </c>
      <c r="DL1" s="177" t="s">
        <v>815</v>
      </c>
      <c r="DM1" s="177" t="s">
        <v>816</v>
      </c>
      <c r="DN1" s="177" t="s">
        <v>817</v>
      </c>
      <c r="DO1" s="177" t="s">
        <v>818</v>
      </c>
      <c r="DP1" s="177" t="s">
        <v>819</v>
      </c>
      <c r="DQ1" s="177" t="s">
        <v>820</v>
      </c>
      <c r="DR1" s="177" t="s">
        <v>821</v>
      </c>
      <c r="DS1" s="177" t="s">
        <v>822</v>
      </c>
      <c r="DT1" s="177" t="s">
        <v>823</v>
      </c>
      <c r="DU1" s="177" t="s">
        <v>824</v>
      </c>
      <c r="DV1" s="177" t="s">
        <v>825</v>
      </c>
      <c r="DW1" s="177" t="s">
        <v>826</v>
      </c>
      <c r="DX1" s="177" t="s">
        <v>827</v>
      </c>
      <c r="DY1" s="177" t="s">
        <v>828</v>
      </c>
      <c r="DZ1" s="177" t="s">
        <v>829</v>
      </c>
      <c r="EA1" s="177" t="s">
        <v>830</v>
      </c>
      <c r="EB1" s="177" t="s">
        <v>831</v>
      </c>
      <c r="EC1" s="177" t="s">
        <v>832</v>
      </c>
      <c r="ED1" s="177" t="s">
        <v>833</v>
      </c>
      <c r="EE1" s="177" t="s">
        <v>834</v>
      </c>
      <c r="EF1" s="177" t="s">
        <v>835</v>
      </c>
      <c r="EG1" s="177" t="s">
        <v>836</v>
      </c>
      <c r="EH1" s="177" t="s">
        <v>837</v>
      </c>
      <c r="EI1" s="177" t="s">
        <v>838</v>
      </c>
      <c r="EJ1" s="177" t="s">
        <v>839</v>
      </c>
      <c r="EK1" s="177" t="s">
        <v>840</v>
      </c>
      <c r="EL1" s="177" t="s">
        <v>841</v>
      </c>
      <c r="EM1" s="177" t="s">
        <v>842</v>
      </c>
      <c r="EN1" s="177" t="s">
        <v>843</v>
      </c>
      <c r="EO1" s="177" t="s">
        <v>844</v>
      </c>
      <c r="EP1" s="177" t="s">
        <v>845</v>
      </c>
      <c r="EQ1" s="177" t="s">
        <v>846</v>
      </c>
      <c r="ER1" s="177" t="s">
        <v>847</v>
      </c>
      <c r="ES1" s="177" t="s">
        <v>848</v>
      </c>
      <c r="ET1" s="177" t="s">
        <v>849</v>
      </c>
      <c r="EU1" s="177" t="s">
        <v>850</v>
      </c>
      <c r="EV1" s="177" t="s">
        <v>851</v>
      </c>
      <c r="EW1" s="177" t="s">
        <v>852</v>
      </c>
      <c r="EX1" s="177" t="s">
        <v>853</v>
      </c>
      <c r="EY1" s="177" t="s">
        <v>854</v>
      </c>
      <c r="EZ1" s="177" t="s">
        <v>855</v>
      </c>
      <c r="FA1" s="177" t="s">
        <v>856</v>
      </c>
      <c r="FB1" s="177" t="s">
        <v>857</v>
      </c>
      <c r="FC1" s="177" t="s">
        <v>858</v>
      </c>
      <c r="FD1" s="177" t="s">
        <v>859</v>
      </c>
      <c r="FE1" s="177" t="s">
        <v>860</v>
      </c>
      <c r="FF1" s="177" t="s">
        <v>861</v>
      </c>
      <c r="FG1" s="177" t="s">
        <v>862</v>
      </c>
      <c r="FH1" s="177" t="s">
        <v>863</v>
      </c>
      <c r="FI1" s="177" t="s">
        <v>864</v>
      </c>
      <c r="FJ1" s="177" t="s">
        <v>865</v>
      </c>
      <c r="FK1" s="177" t="s">
        <v>866</v>
      </c>
      <c r="FL1" s="177" t="s">
        <v>867</v>
      </c>
      <c r="FM1" s="177" t="s">
        <v>868</v>
      </c>
      <c r="FN1" s="177" t="s">
        <v>869</v>
      </c>
    </row>
    <row r="2" spans="1:170" hidden="1">
      <c r="A2" s="178" t="str">
        <f>ASSESSMENT!$G$6</f>
        <v>ITB/1234/7891</v>
      </c>
      <c r="B2" s="178">
        <f>PROFILE!$G$25</f>
        <v>0</v>
      </c>
      <c r="C2" s="178">
        <f>PROFILE!$G$27</f>
        <v>0</v>
      </c>
      <c r="D2" s="178">
        <f>PROFILE!$G$29</f>
        <v>0</v>
      </c>
      <c r="E2" s="178">
        <f>PROFILE!$G$31</f>
        <v>0</v>
      </c>
      <c r="F2" s="178">
        <f>PROFILE!$G$33</f>
        <v>0</v>
      </c>
      <c r="G2" s="178">
        <f>PROFILE!$G$35</f>
        <v>0</v>
      </c>
      <c r="H2" s="178">
        <f>PROFILE!$J$37</f>
        <v>0</v>
      </c>
      <c r="I2" s="179">
        <f>PROFILE!$J$38</f>
        <v>0</v>
      </c>
      <c r="J2" s="180">
        <f>PROFILE!$J$39</f>
        <v>0</v>
      </c>
      <c r="K2" s="178">
        <f>PROFILE!$J$40</f>
        <v>0</v>
      </c>
      <c r="L2" s="178">
        <f>PROFILE!$I$43</f>
        <v>0</v>
      </c>
      <c r="M2" s="178">
        <f>PROFILE!$I$44</f>
        <v>0</v>
      </c>
      <c r="N2" s="179">
        <f>PROFILE!$I$45</f>
        <v>0</v>
      </c>
      <c r="O2" s="179">
        <f>PROFILE!$I$46</f>
        <v>0</v>
      </c>
      <c r="P2" s="180">
        <f>PROFILE!$I$47</f>
        <v>0</v>
      </c>
      <c r="Q2" s="181">
        <f>ASSESSMENT!$H$10</f>
        <v>4</v>
      </c>
      <c r="R2" s="181">
        <f>ASSESSMENT!$H$11</f>
        <v>4</v>
      </c>
      <c r="S2" s="181">
        <f>ASSESSMENT!$H$12</f>
        <v>4</v>
      </c>
      <c r="T2" s="181">
        <f>ASSESSMENT!$H$13</f>
        <v>4</v>
      </c>
      <c r="U2" s="181">
        <f>ASSESSMENT!$H$14</f>
        <v>4</v>
      </c>
      <c r="V2" s="181">
        <f>ASSESSMENT!$H$15</f>
        <v>4</v>
      </c>
      <c r="W2" s="181">
        <f>ASSESSMENT!$H$16</f>
        <v>4</v>
      </c>
      <c r="X2" s="181">
        <f>ASSESSMENT!$H$17</f>
        <v>4</v>
      </c>
      <c r="Y2" s="181">
        <f>ASSESSMENT!$H$18</f>
        <v>4</v>
      </c>
      <c r="Z2" s="181">
        <f>ASSESSMENT!$H$19</f>
        <v>4</v>
      </c>
      <c r="AA2" s="181">
        <f>ASSESSMENT!$H$20</f>
        <v>4</v>
      </c>
      <c r="AB2" s="182" t="str">
        <f>ASSESSMENT!$G$10</f>
        <v>HIGH</v>
      </c>
      <c r="AC2" s="182" t="str">
        <f>ASSESSMENT!$G$11</f>
        <v>HIGH</v>
      </c>
      <c r="AD2" s="182" t="str">
        <f>ASSESSMENT!$G$12</f>
        <v>HIGH</v>
      </c>
      <c r="AE2" s="182" t="str">
        <f>ASSESSMENT!$G$13</f>
        <v>HIGH</v>
      </c>
      <c r="AF2" s="182" t="str">
        <f>ASSESSMENT!$G$14</f>
        <v>HIGH</v>
      </c>
      <c r="AG2" s="182" t="str">
        <f>ASSESSMENT!$G$15</f>
        <v>HIGH</v>
      </c>
      <c r="AH2" s="182" t="str">
        <f>ASSESSMENT!$G$16</f>
        <v>HIGH</v>
      </c>
      <c r="AI2" s="182" t="str">
        <f>ASSESSMENT!$G$17</f>
        <v>HIGH</v>
      </c>
      <c r="AJ2" s="182" t="str">
        <f>ASSESSMENT!$G$18</f>
        <v>HIGH</v>
      </c>
      <c r="AK2" s="182" t="str">
        <f>ASSESSMENT!$G$19</f>
        <v>HIGH</v>
      </c>
      <c r="AL2" s="182" t="str">
        <f>ASSESSMENT!$G$20</f>
        <v>HIGH</v>
      </c>
      <c r="AM2" s="183">
        <f>ASSESSMENT!$H$25</f>
        <v>4</v>
      </c>
      <c r="AN2" s="183">
        <f>ASSESSMENT!$H$26</f>
        <v>4</v>
      </c>
      <c r="AO2" s="183">
        <f>ASSESSMENT!$H$27</f>
        <v>4</v>
      </c>
      <c r="AP2" s="183">
        <f>ASSESSMENT!$H$28</f>
        <v>4</v>
      </c>
      <c r="AQ2" s="183">
        <f>ASSESSMENT!$H$29</f>
        <v>4</v>
      </c>
      <c r="AR2" s="183">
        <f>ASSESSMENT!$H$30</f>
        <v>4</v>
      </c>
      <c r="AS2" s="183">
        <f>ASSESSMENT!$H$31</f>
        <v>4</v>
      </c>
      <c r="AT2" s="183">
        <f>ASSESSMENT!$H$32</f>
        <v>4</v>
      </c>
      <c r="AU2" s="183">
        <f>ASSESSMENT!$H$33</f>
        <v>4</v>
      </c>
      <c r="AV2" s="183">
        <f>ASSESSMENT!$H$34</f>
        <v>4</v>
      </c>
      <c r="AW2" s="183">
        <f>ASSESSMENT!$H$35</f>
        <v>4</v>
      </c>
      <c r="AX2" s="183">
        <f>ASSESSMENT!$H$37</f>
        <v>4</v>
      </c>
      <c r="AY2" s="183">
        <f>ASSESSMENT!$H$38</f>
        <v>4</v>
      </c>
      <c r="AZ2" s="183">
        <f>ASSESSMENT!$H$39</f>
        <v>4</v>
      </c>
      <c r="BA2" s="183">
        <f>ASSESSMENT!$H$41</f>
        <v>4</v>
      </c>
      <c r="BB2" s="183">
        <f>ASSESSMENT!$H$42</f>
        <v>4</v>
      </c>
      <c r="BC2" s="183">
        <f>ASSESSMENT!$H$43</f>
        <v>4</v>
      </c>
      <c r="BD2" s="183">
        <f>ASSESSMENT!$H$45</f>
        <v>4</v>
      </c>
      <c r="BE2" s="183">
        <f>ASSESSMENT!$H$46</f>
        <v>4</v>
      </c>
      <c r="BF2" s="183">
        <f>ASSESSMENT!$H$47</f>
        <v>4</v>
      </c>
      <c r="BG2" s="183">
        <f>ASSESSMENT!$H$48</f>
        <v>4</v>
      </c>
      <c r="BH2" s="183">
        <f>ASSESSMENT!$H$49</f>
        <v>4</v>
      </c>
      <c r="BI2" s="183">
        <f>ASSESSMENT!$H$50</f>
        <v>4</v>
      </c>
      <c r="BJ2" s="183">
        <f>ASSESSMENT!$H$51</f>
        <v>4</v>
      </c>
      <c r="BK2" s="183">
        <f>ASSESSMENT!$H$52</f>
        <v>4</v>
      </c>
      <c r="BL2" s="183">
        <f>ASSESSMENT!$H$53</f>
        <v>4</v>
      </c>
      <c r="BM2" s="183">
        <f>ASSESSMENT!$H$54</f>
        <v>4</v>
      </c>
      <c r="BN2" s="183">
        <f>ASSESSMENT!$H$55</f>
        <v>4</v>
      </c>
      <c r="BO2" s="183">
        <f>ASSESSMENT!$H$57</f>
        <v>4</v>
      </c>
      <c r="BP2" s="183">
        <f>ASSESSMENT!$H$58</f>
        <v>4</v>
      </c>
      <c r="BQ2" s="183">
        <f>ASSESSMENT!$H$59</f>
        <v>4</v>
      </c>
      <c r="BR2" s="183">
        <f>ASSESSMENT!$H$60</f>
        <v>4</v>
      </c>
      <c r="BS2" s="183">
        <f>ASSESSMENT!$H$61</f>
        <v>4</v>
      </c>
      <c r="BT2" s="183">
        <f>ASSESSMENT!$H$63</f>
        <v>4</v>
      </c>
      <c r="BU2" s="183">
        <f>ASSESSMENT!$H$64</f>
        <v>4</v>
      </c>
      <c r="BV2" s="183">
        <f>ASSESSMENT!$H$65</f>
        <v>4</v>
      </c>
      <c r="BW2" s="183">
        <f>ASSESSMENT!$H$67</f>
        <v>4</v>
      </c>
      <c r="BX2" s="183">
        <f>ASSESSMENT!$H$68</f>
        <v>4</v>
      </c>
      <c r="BY2" s="183">
        <f>ASSESSMENT!$H$69</f>
        <v>4</v>
      </c>
      <c r="BZ2" s="183">
        <f>ASSESSMENT!$H$70</f>
        <v>4</v>
      </c>
      <c r="CA2" s="183">
        <f>ASSESSMENT!$H$71</f>
        <v>4</v>
      </c>
      <c r="CB2" s="183">
        <f>ASSESSMENT!$H$72</f>
        <v>4</v>
      </c>
      <c r="CC2" s="183">
        <f>ASSESSMENT!$H$73</f>
        <v>4</v>
      </c>
      <c r="CD2" s="183">
        <f>ASSESSMENT!$H$74</f>
        <v>4</v>
      </c>
      <c r="CE2" s="183">
        <f>ASSESSMENT!$H$75</f>
        <v>4</v>
      </c>
      <c r="CF2" s="183">
        <f>ASSESSMENT!$H$77</f>
        <v>4</v>
      </c>
      <c r="CG2" s="183">
        <f>ASSESSMENT!$H$78</f>
        <v>4</v>
      </c>
      <c r="CH2" s="183">
        <f>ASSESSMENT!$H$79</f>
        <v>4</v>
      </c>
      <c r="CI2" s="183">
        <f>ASSESSMENT!$H$80</f>
        <v>4</v>
      </c>
      <c r="CJ2" s="183">
        <f>ASSESSMENT!$H$81</f>
        <v>4</v>
      </c>
      <c r="CK2" s="183">
        <f>ASSESSMENT!$H$82</f>
        <v>4</v>
      </c>
      <c r="CL2" s="183">
        <f>ASSESSMENT!$H$83</f>
        <v>4</v>
      </c>
      <c r="CM2" s="183">
        <f>ASSESSMENT!$H$84</f>
        <v>4</v>
      </c>
      <c r="CN2" s="183">
        <f>ASSESSMENT!$H$85</f>
        <v>4</v>
      </c>
      <c r="CO2" s="183">
        <f>ASSESSMENT!$H$87</f>
        <v>4</v>
      </c>
      <c r="CP2" s="183">
        <f>ASSESSMENT!$H$88</f>
        <v>4</v>
      </c>
      <c r="CQ2" s="183">
        <f>ASSESSMENT!$H$89</f>
        <v>4</v>
      </c>
      <c r="CR2" s="183">
        <f>ASSESSMENT!$H$90</f>
        <v>4</v>
      </c>
      <c r="CS2" s="183">
        <f>ASSESSMENT!$H$91</f>
        <v>4</v>
      </c>
      <c r="CT2" s="183">
        <f>ASSESSMENT!$H$92</f>
        <v>4</v>
      </c>
      <c r="CU2" s="183">
        <f>ASSESSMENT!$H$94</f>
        <v>4</v>
      </c>
      <c r="CV2" s="183">
        <f>ASSESSMENT!$H$95</f>
        <v>4</v>
      </c>
      <c r="CW2" s="183">
        <f>ASSESSMENT!$H$96</f>
        <v>4</v>
      </c>
      <c r="CX2" s="183">
        <f>ASSESSMENT!$H$97</f>
        <v>4</v>
      </c>
      <c r="CY2" s="183">
        <f>ASSESSMENT!$H$98</f>
        <v>4</v>
      </c>
      <c r="CZ2" s="183">
        <f>ASSESSMENT!$H$99</f>
        <v>4</v>
      </c>
      <c r="DA2" s="183" t="str">
        <f>ASSESSMENT!$I$25</f>
        <v>Not selected</v>
      </c>
      <c r="DB2" s="183" t="str">
        <f>ASSESSMENT!$I$26</f>
        <v>Not selected</v>
      </c>
      <c r="DC2" s="183" t="str">
        <f>ASSESSMENT!$I$27</f>
        <v>Not selected</v>
      </c>
      <c r="DD2" s="183" t="str">
        <f>ASSESSMENT!$I$28</f>
        <v>Not selected</v>
      </c>
      <c r="DE2" s="183" t="str">
        <f>ASSESSMENT!$I$29</f>
        <v>Not selected</v>
      </c>
      <c r="DF2" s="183" t="str">
        <f>ASSESSMENT!$I$30</f>
        <v>Not selected</v>
      </c>
      <c r="DG2" s="183" t="str">
        <f>ASSESSMENT!$I$31</f>
        <v>Not selected</v>
      </c>
      <c r="DH2" s="183" t="str">
        <f>ASSESSMENT!$I$32</f>
        <v>Not selected</v>
      </c>
      <c r="DI2" s="183" t="str">
        <f>ASSESSMENT!$I$33</f>
        <v>Not selected</v>
      </c>
      <c r="DJ2" s="183" t="str">
        <f>ASSESSMENT!$I$34</f>
        <v>Not selected</v>
      </c>
      <c r="DK2" s="183" t="str">
        <f>ASSESSMENT!$I$35</f>
        <v>Not selected</v>
      </c>
      <c r="DL2" s="183" t="str">
        <f>ASSESSMENT!$I$37</f>
        <v>Not selected</v>
      </c>
      <c r="DM2" s="183" t="str">
        <f>ASSESSMENT!$I$38</f>
        <v>Not selected</v>
      </c>
      <c r="DN2" s="183" t="str">
        <f>ASSESSMENT!$I$39</f>
        <v>Not selected</v>
      </c>
      <c r="DO2" s="183" t="str">
        <f>ASSESSMENT!$I$41</f>
        <v>Not selected</v>
      </c>
      <c r="DP2" s="183" t="str">
        <f>ASSESSMENT!$I$42</f>
        <v>Not selected</v>
      </c>
      <c r="DQ2" s="183" t="str">
        <f>ASSESSMENT!$I$43</f>
        <v>Not selected</v>
      </c>
      <c r="DR2" s="183" t="str">
        <f>ASSESSMENT!$I$45</f>
        <v>Not selected</v>
      </c>
      <c r="DS2" s="183" t="str">
        <f>ASSESSMENT!$I$46</f>
        <v>Not selected</v>
      </c>
      <c r="DT2" s="183" t="str">
        <f>ASSESSMENT!$I$47</f>
        <v>Not selected</v>
      </c>
      <c r="DU2" s="183" t="str">
        <f>ASSESSMENT!$I$48</f>
        <v>Not selected</v>
      </c>
      <c r="DV2" s="183" t="str">
        <f>ASSESSMENT!$I$49</f>
        <v>Not selected</v>
      </c>
      <c r="DW2" s="183" t="str">
        <f>ASSESSMENT!$I$50</f>
        <v>Not selected</v>
      </c>
      <c r="DX2" s="183" t="str">
        <f>ASSESSMENT!$I$51</f>
        <v>Not selected</v>
      </c>
      <c r="DY2" s="183" t="str">
        <f>ASSESSMENT!$I$52</f>
        <v>Not selected</v>
      </c>
      <c r="DZ2" s="183" t="str">
        <f>ASSESSMENT!$I$53</f>
        <v>Not selected</v>
      </c>
      <c r="EA2" s="183" t="str">
        <f>ASSESSMENT!$I$54</f>
        <v>Not selected</v>
      </c>
      <c r="EB2" s="183" t="str">
        <f>ASSESSMENT!$I$55</f>
        <v>Not selected</v>
      </c>
      <c r="EC2" s="183" t="str">
        <f>ASSESSMENT!$I$57</f>
        <v>Not selected</v>
      </c>
      <c r="ED2" s="183" t="str">
        <f>ASSESSMENT!$I$58</f>
        <v>Not selected</v>
      </c>
      <c r="EE2" s="183" t="str">
        <f>ASSESSMENT!$I$59</f>
        <v>Not selected</v>
      </c>
      <c r="EF2" s="183" t="str">
        <f>ASSESSMENT!$I$60</f>
        <v>Not selected</v>
      </c>
      <c r="EG2" s="183" t="str">
        <f>ASSESSMENT!$I$61</f>
        <v>Not selected</v>
      </c>
      <c r="EH2" s="183" t="str">
        <f>ASSESSMENT!$I$63</f>
        <v>Not selected</v>
      </c>
      <c r="EI2" s="183" t="str">
        <f>ASSESSMENT!$I$64</f>
        <v>Not selected</v>
      </c>
      <c r="EJ2" s="183" t="str">
        <f>ASSESSMENT!$I$65</f>
        <v>Not selected</v>
      </c>
      <c r="EK2" s="183" t="str">
        <f>ASSESSMENT!$I$67</f>
        <v>Not selected</v>
      </c>
      <c r="EL2" s="183" t="str">
        <f>ASSESSMENT!$I$68</f>
        <v>Not selected</v>
      </c>
      <c r="EM2" s="183" t="str">
        <f>ASSESSMENT!$I$69</f>
        <v>Not selected</v>
      </c>
      <c r="EN2" s="183" t="str">
        <f>ASSESSMENT!$I$70</f>
        <v>Not selected</v>
      </c>
      <c r="EO2" s="183" t="str">
        <f>ASSESSMENT!$I$71</f>
        <v>Not selected</v>
      </c>
      <c r="EP2" s="183" t="str">
        <f>ASSESSMENT!$I$72</f>
        <v>Not selected</v>
      </c>
      <c r="EQ2" s="183" t="str">
        <f>ASSESSMENT!$I$73</f>
        <v>Not selected</v>
      </c>
      <c r="ER2" s="183" t="str">
        <f>ASSESSMENT!$I$74</f>
        <v>Not selected</v>
      </c>
      <c r="ES2" s="183" t="str">
        <f>ASSESSMENT!$I$75</f>
        <v>Not selected</v>
      </c>
      <c r="ET2" s="183" t="str">
        <f>ASSESSMENT!$I$77</f>
        <v>Not selected</v>
      </c>
      <c r="EU2" s="183" t="str">
        <f>ASSESSMENT!$I$78</f>
        <v>Not selected</v>
      </c>
      <c r="EV2" s="183" t="str">
        <f>ASSESSMENT!$I$79</f>
        <v>Not selected</v>
      </c>
      <c r="EW2" s="183" t="str">
        <f>ASSESSMENT!$I$80</f>
        <v>Not selected</v>
      </c>
      <c r="EX2" s="183" t="str">
        <f>ASSESSMENT!$I$81</f>
        <v>Not selected</v>
      </c>
      <c r="EY2" s="183" t="str">
        <f>ASSESSMENT!$I$82</f>
        <v>Not selected</v>
      </c>
      <c r="EZ2" s="183" t="str">
        <f>ASSESSMENT!$I$83</f>
        <v>Not selected</v>
      </c>
      <c r="FA2" s="183" t="str">
        <f>ASSESSMENT!$I$84</f>
        <v>Not selected</v>
      </c>
      <c r="FB2" s="183" t="str">
        <f>ASSESSMENT!$I$85</f>
        <v>Not selected</v>
      </c>
      <c r="FC2" s="183" t="str">
        <f>ASSESSMENT!$I$87</f>
        <v>Not selected</v>
      </c>
      <c r="FD2" s="183" t="str">
        <f>ASSESSMENT!$I$88</f>
        <v>Not selected</v>
      </c>
      <c r="FE2" s="183" t="str">
        <f>ASSESSMENT!$I$89</f>
        <v>Not selected</v>
      </c>
      <c r="FF2" s="183" t="str">
        <f>ASSESSMENT!$I$90</f>
        <v>Not selected</v>
      </c>
      <c r="FG2" s="183" t="str">
        <f>ASSESSMENT!$I$91</f>
        <v>Not selected</v>
      </c>
      <c r="FH2" s="183" t="str">
        <f>ASSESSMENT!$I$92</f>
        <v>Not selected</v>
      </c>
      <c r="FI2" s="183" t="str">
        <f>ASSESSMENT!$I$94</f>
        <v>Not selected</v>
      </c>
      <c r="FJ2" s="183" t="str">
        <f>ASSESSMENT!$I$95</f>
        <v>Not selected</v>
      </c>
      <c r="FK2" s="183" t="str">
        <f>ASSESSMENT!$I$96</f>
        <v>Not selected</v>
      </c>
      <c r="FL2" s="183" t="str">
        <f>ASSESSMENT!$I$97</f>
        <v>Not selected</v>
      </c>
      <c r="FM2" s="183" t="str">
        <f>ASSESSMENT!$I$98</f>
        <v>Not selected</v>
      </c>
      <c r="FN2" s="183" t="str">
        <f>ASSESSMENT!$I$99</f>
        <v>Not selected</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algorithmName="SHA-512" hashValue="tQkwgGOCYbRDA+q/hiyq6KhnKhD4s3MF0xFHoKz8u5qSa6+xoBBsU0ih3abKWIcrR8Snp6erS5Ks1f7ARsh5GQ==" saltValue="kq+zBFsn5Vz/VHVMvGgjSA==" spinCount="100000" sheet="1" objects="1" scenarios="1"/>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PROFILE</vt:lpstr>
      <vt:lpstr>QUESTIONNAIRE</vt:lpstr>
      <vt:lpstr>HELP</vt:lpstr>
      <vt:lpstr>ASSESSMENT</vt:lpstr>
      <vt:lpstr>ACTION</vt:lpstr>
      <vt:lpstr>QADATA</vt: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 MCKAY</dc:creator>
  <cp:lastModifiedBy>Isse Barre Ali</cp:lastModifiedBy>
  <dcterms:created xsi:type="dcterms:W3CDTF">2019-05-03T12:51:51Z</dcterms:created>
  <dcterms:modified xsi:type="dcterms:W3CDTF">2019-10-28T11:26:09Z</dcterms:modified>
</cp:coreProperties>
</file>