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rthur\Downloads\"/>
    </mc:Choice>
  </mc:AlternateContent>
  <bookViews>
    <workbookView xWindow="0" yWindow="0" windowWidth="15530" windowHeight="7050"/>
  </bookViews>
  <sheets>
    <sheet name="PROFILE" sheetId="1" r:id="rId1"/>
    <sheet name="QUESTIONNAIRE" sheetId="2" r:id="rId2"/>
    <sheet name="HELP" sheetId="3" r:id="rId3"/>
    <sheet name="ASSESSMENT" sheetId="6" state="hidden" r:id="rId4"/>
    <sheet name="QADATA" sheetId="4" state="hidden" r:id="rId5"/>
    <sheet name="EXPORT" sheetId="5" state="hidden" r:id="rId6"/>
  </sheets>
  <calcPr calcId="162913"/>
</workbook>
</file>

<file path=xl/calcChain.xml><?xml version="1.0" encoding="utf-8"?>
<calcChain xmlns="http://schemas.openxmlformats.org/spreadsheetml/2006/main">
  <c r="P2" i="5" l="1"/>
  <c r="O2" i="5"/>
  <c r="N2" i="5"/>
  <c r="M2" i="5"/>
  <c r="L2" i="5"/>
  <c r="K2" i="5"/>
  <c r="J2" i="5"/>
  <c r="I2" i="5"/>
  <c r="H2" i="5"/>
  <c r="G2" i="5"/>
  <c r="F2" i="5"/>
  <c r="E2" i="5"/>
  <c r="D2" i="5"/>
  <c r="C2" i="5"/>
  <c r="B2" i="5"/>
  <c r="A2" i="5"/>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8" i="4"/>
  <c r="D7" i="4"/>
  <c r="M99" i="6"/>
  <c r="G99" i="6"/>
  <c r="F99" i="6"/>
  <c r="O98" i="6"/>
  <c r="M98" i="6"/>
  <c r="G98" i="6"/>
  <c r="F98" i="6"/>
  <c r="O97" i="6"/>
  <c r="M97" i="6"/>
  <c r="Q97" i="6" s="1"/>
  <c r="G97" i="6"/>
  <c r="F97" i="6"/>
  <c r="Q96" i="6"/>
  <c r="O96" i="6"/>
  <c r="M96" i="6"/>
  <c r="R96" i="6" s="1"/>
  <c r="G96" i="6"/>
  <c r="F96" i="6"/>
  <c r="M95" i="6"/>
  <c r="G95" i="6"/>
  <c r="F95" i="6"/>
  <c r="M94" i="6"/>
  <c r="G94" i="6"/>
  <c r="F94" i="6"/>
  <c r="M93" i="6"/>
  <c r="F93" i="6"/>
  <c r="R92" i="6"/>
  <c r="P92" i="6"/>
  <c r="N92" i="6"/>
  <c r="M92" i="6"/>
  <c r="Q92" i="6" s="1"/>
  <c r="G92" i="6"/>
  <c r="F92" i="6"/>
  <c r="R91" i="6"/>
  <c r="P91" i="6"/>
  <c r="N91" i="6"/>
  <c r="M91" i="6"/>
  <c r="Q91" i="6" s="1"/>
  <c r="G91" i="6"/>
  <c r="F91" i="6"/>
  <c r="R90" i="6"/>
  <c r="P90" i="6"/>
  <c r="O90" i="6"/>
  <c r="N90" i="6"/>
  <c r="M90" i="6"/>
  <c r="Q90" i="6" s="1"/>
  <c r="G90" i="6"/>
  <c r="F90" i="6"/>
  <c r="R89" i="6"/>
  <c r="Q89" i="6"/>
  <c r="P89" i="6"/>
  <c r="O89" i="6"/>
  <c r="N89" i="6"/>
  <c r="M89" i="6"/>
  <c r="G89" i="6"/>
  <c r="F89" i="6"/>
  <c r="R88" i="6"/>
  <c r="Q88" i="6"/>
  <c r="P88" i="6"/>
  <c r="N88" i="6"/>
  <c r="M88" i="6"/>
  <c r="O88" i="6" s="1"/>
  <c r="G88" i="6"/>
  <c r="F88" i="6"/>
  <c r="R87" i="6"/>
  <c r="P87" i="6"/>
  <c r="N87" i="6"/>
  <c r="M87" i="6"/>
  <c r="Q87" i="6" s="1"/>
  <c r="G87" i="6"/>
  <c r="F87" i="6"/>
  <c r="R86" i="6"/>
  <c r="P86" i="6"/>
  <c r="N86" i="6"/>
  <c r="M86" i="6"/>
  <c r="Q86" i="6" s="1"/>
  <c r="F86" i="6"/>
  <c r="Q85" i="6"/>
  <c r="O85" i="6"/>
  <c r="M85" i="6"/>
  <c r="R85" i="6" s="1"/>
  <c r="G85" i="6"/>
  <c r="F85" i="6"/>
  <c r="M84" i="6"/>
  <c r="G84" i="6"/>
  <c r="F84" i="6"/>
  <c r="M83" i="6"/>
  <c r="G83" i="6"/>
  <c r="F83" i="6"/>
  <c r="O82" i="6"/>
  <c r="M82" i="6"/>
  <c r="G82" i="6"/>
  <c r="F82" i="6"/>
  <c r="Q81" i="6"/>
  <c r="O81" i="6"/>
  <c r="M81" i="6"/>
  <c r="R81" i="6" s="1"/>
  <c r="G81" i="6"/>
  <c r="F81" i="6"/>
  <c r="M80" i="6"/>
  <c r="G80" i="6"/>
  <c r="F80" i="6"/>
  <c r="M79" i="6"/>
  <c r="G79" i="6"/>
  <c r="F79" i="6"/>
  <c r="M78" i="6"/>
  <c r="G78" i="6"/>
  <c r="F78" i="6"/>
  <c r="Q77" i="6"/>
  <c r="O77" i="6"/>
  <c r="M77" i="6"/>
  <c r="R77" i="6" s="1"/>
  <c r="G77" i="6"/>
  <c r="F77" i="6"/>
  <c r="M76" i="6"/>
  <c r="F76" i="6"/>
  <c r="R75" i="6"/>
  <c r="P75" i="6"/>
  <c r="N75" i="6"/>
  <c r="M75" i="6"/>
  <c r="Q75" i="6" s="1"/>
  <c r="G75" i="6"/>
  <c r="F75" i="6"/>
  <c r="R74" i="6"/>
  <c r="P74" i="6"/>
  <c r="O74" i="6"/>
  <c r="N74" i="6"/>
  <c r="M74" i="6"/>
  <c r="Q74" i="6" s="1"/>
  <c r="G74" i="6"/>
  <c r="F74" i="6"/>
  <c r="R73" i="6"/>
  <c r="Q73" i="6"/>
  <c r="P73" i="6"/>
  <c r="O73" i="6"/>
  <c r="N73" i="6"/>
  <c r="M73" i="6"/>
  <c r="G73" i="6"/>
  <c r="F73" i="6"/>
  <c r="R72" i="6"/>
  <c r="Q72" i="6"/>
  <c r="P72" i="6"/>
  <c r="N72" i="6"/>
  <c r="M72" i="6"/>
  <c r="O72" i="6" s="1"/>
  <c r="G72" i="6"/>
  <c r="F72" i="6"/>
  <c r="R71" i="6"/>
  <c r="P71" i="6"/>
  <c r="N71" i="6"/>
  <c r="M71" i="6"/>
  <c r="Q71" i="6" s="1"/>
  <c r="G71" i="6"/>
  <c r="F71" i="6"/>
  <c r="R70" i="6"/>
  <c r="P70" i="6"/>
  <c r="N70" i="6"/>
  <c r="M70" i="6"/>
  <c r="O70" i="6" s="1"/>
  <c r="G70" i="6"/>
  <c r="F70" i="6"/>
  <c r="R69" i="6"/>
  <c r="Q69" i="6"/>
  <c r="P69" i="6"/>
  <c r="O69" i="6"/>
  <c r="N69" i="6"/>
  <c r="M69" i="6"/>
  <c r="G69" i="6"/>
  <c r="F69" i="6"/>
  <c r="R68" i="6"/>
  <c r="Q68" i="6"/>
  <c r="P68" i="6"/>
  <c r="N68" i="6"/>
  <c r="M68" i="6"/>
  <c r="O68" i="6" s="1"/>
  <c r="G68" i="6"/>
  <c r="F68" i="6"/>
  <c r="R67" i="6"/>
  <c r="P67" i="6"/>
  <c r="N67" i="6"/>
  <c r="M67" i="6"/>
  <c r="Q67" i="6" s="1"/>
  <c r="G67" i="6"/>
  <c r="F67" i="6"/>
  <c r="R66" i="6"/>
  <c r="P66" i="6"/>
  <c r="N66" i="6"/>
  <c r="M66" i="6"/>
  <c r="O66" i="6" s="1"/>
  <c r="F66" i="6"/>
  <c r="Q65" i="6"/>
  <c r="O65" i="6"/>
  <c r="M65" i="6"/>
  <c r="G65" i="6"/>
  <c r="F65" i="6"/>
  <c r="Q64" i="6"/>
  <c r="M64" i="6"/>
  <c r="G64" i="6"/>
  <c r="F64" i="6"/>
  <c r="O63" i="6"/>
  <c r="M63" i="6"/>
  <c r="G63" i="6"/>
  <c r="F63" i="6"/>
  <c r="O62" i="6"/>
  <c r="M62" i="6"/>
  <c r="Q62" i="6" s="1"/>
  <c r="F62" i="6"/>
  <c r="R61" i="6"/>
  <c r="Q61" i="6"/>
  <c r="P61" i="6"/>
  <c r="N61" i="6"/>
  <c r="M61" i="6"/>
  <c r="O61" i="6" s="1"/>
  <c r="G61" i="6"/>
  <c r="F61" i="6"/>
  <c r="R60" i="6"/>
  <c r="P60" i="6"/>
  <c r="N60" i="6"/>
  <c r="M60" i="6"/>
  <c r="Q60" i="6" s="1"/>
  <c r="G60" i="6"/>
  <c r="F60" i="6"/>
  <c r="R59" i="6"/>
  <c r="P59" i="6"/>
  <c r="N59" i="6"/>
  <c r="M59" i="6"/>
  <c r="O59" i="6" s="1"/>
  <c r="G59" i="6"/>
  <c r="F59" i="6"/>
  <c r="R58" i="6"/>
  <c r="Q58" i="6"/>
  <c r="P58" i="6"/>
  <c r="O58" i="6"/>
  <c r="N58" i="6"/>
  <c r="M58" i="6"/>
  <c r="G58" i="6"/>
  <c r="F58" i="6"/>
  <c r="R57" i="6"/>
  <c r="Q57" i="6"/>
  <c r="P57" i="6"/>
  <c r="N57" i="6"/>
  <c r="M57" i="6"/>
  <c r="O57" i="6" s="1"/>
  <c r="G57" i="6"/>
  <c r="F57" i="6"/>
  <c r="R56" i="6"/>
  <c r="P56" i="6"/>
  <c r="N56" i="6"/>
  <c r="M56" i="6"/>
  <c r="Q56" i="6" s="1"/>
  <c r="F56" i="6"/>
  <c r="O55" i="6"/>
  <c r="M55" i="6"/>
  <c r="Q55" i="6" s="1"/>
  <c r="G55" i="6"/>
  <c r="F55" i="6"/>
  <c r="Q54" i="6"/>
  <c r="O54" i="6"/>
  <c r="M54" i="6"/>
  <c r="G54" i="6"/>
  <c r="F54" i="6"/>
  <c r="Q53" i="6"/>
  <c r="M53" i="6"/>
  <c r="G53" i="6"/>
  <c r="F53" i="6"/>
  <c r="O52" i="6"/>
  <c r="M52" i="6"/>
  <c r="G52" i="6"/>
  <c r="F52" i="6"/>
  <c r="O51" i="6"/>
  <c r="M51" i="6"/>
  <c r="Q51" i="6" s="1"/>
  <c r="G51" i="6"/>
  <c r="F51" i="6"/>
  <c r="Q50" i="6"/>
  <c r="O50" i="6"/>
  <c r="M50" i="6"/>
  <c r="G50" i="6"/>
  <c r="F50" i="6"/>
  <c r="Q49" i="6"/>
  <c r="O49" i="6"/>
  <c r="N49" i="6"/>
  <c r="M49" i="6"/>
  <c r="G49" i="6"/>
  <c r="F49" i="6"/>
  <c r="M48" i="6"/>
  <c r="O48" i="6" s="1"/>
  <c r="G48" i="6"/>
  <c r="F48" i="6"/>
  <c r="R47" i="6"/>
  <c r="Q47" i="6"/>
  <c r="M47" i="6"/>
  <c r="G47" i="6"/>
  <c r="F47" i="6"/>
  <c r="O46" i="6"/>
  <c r="M46" i="6"/>
  <c r="G46" i="6"/>
  <c r="F46" i="6"/>
  <c r="Q45" i="6"/>
  <c r="N45" i="6"/>
  <c r="M45" i="6"/>
  <c r="G45" i="6"/>
  <c r="F45" i="6"/>
  <c r="P44" i="6"/>
  <c r="M44" i="6"/>
  <c r="Q44" i="6" s="1"/>
  <c r="F44" i="6"/>
  <c r="R43" i="6"/>
  <c r="Q43" i="6"/>
  <c r="P43" i="6"/>
  <c r="O43" i="6"/>
  <c r="N43" i="6"/>
  <c r="M43" i="6"/>
  <c r="G43" i="6"/>
  <c r="F43" i="6"/>
  <c r="R42" i="6"/>
  <c r="Q42" i="6"/>
  <c r="P42" i="6"/>
  <c r="N42" i="6"/>
  <c r="M42" i="6"/>
  <c r="O42" i="6" s="1"/>
  <c r="G42" i="6"/>
  <c r="F42" i="6"/>
  <c r="R41" i="6"/>
  <c r="N41" i="6"/>
  <c r="M41" i="6"/>
  <c r="P41" i="6" s="1"/>
  <c r="G41" i="6"/>
  <c r="F41" i="6"/>
  <c r="R40" i="6"/>
  <c r="O40" i="6"/>
  <c r="M40" i="6"/>
  <c r="Q40" i="6" s="1"/>
  <c r="F40" i="6"/>
  <c r="Q39" i="6"/>
  <c r="O39" i="6"/>
  <c r="N39" i="6"/>
  <c r="M39" i="6"/>
  <c r="G39" i="6"/>
  <c r="F39" i="6"/>
  <c r="M38" i="6"/>
  <c r="R38" i="6" s="1"/>
  <c r="G38" i="6"/>
  <c r="F38" i="6"/>
  <c r="M37" i="6"/>
  <c r="N37" i="6" s="1"/>
  <c r="G37" i="6"/>
  <c r="F37" i="6"/>
  <c r="R36" i="6"/>
  <c r="Q36" i="6"/>
  <c r="O36" i="6"/>
  <c r="M36" i="6"/>
  <c r="F36" i="6"/>
  <c r="R35" i="6"/>
  <c r="Q35" i="6"/>
  <c r="P35" i="6"/>
  <c r="N35" i="6"/>
  <c r="M35" i="6"/>
  <c r="O35" i="6" s="1"/>
  <c r="G35" i="6"/>
  <c r="F35" i="6"/>
  <c r="R34" i="6"/>
  <c r="P34" i="6"/>
  <c r="M34" i="6"/>
  <c r="G34" i="6"/>
  <c r="F34" i="6"/>
  <c r="M33" i="6"/>
  <c r="Q33" i="6" s="1"/>
  <c r="G33" i="6"/>
  <c r="F33" i="6"/>
  <c r="R32" i="6"/>
  <c r="Q32" i="6"/>
  <c r="P32" i="6"/>
  <c r="O32" i="6"/>
  <c r="N32" i="6"/>
  <c r="M32" i="6"/>
  <c r="G32" i="6"/>
  <c r="F32" i="6"/>
  <c r="R31" i="6"/>
  <c r="Q31" i="6"/>
  <c r="P31" i="6"/>
  <c r="N31" i="6"/>
  <c r="M31" i="6"/>
  <c r="O31" i="6" s="1"/>
  <c r="G31" i="6"/>
  <c r="F31" i="6"/>
  <c r="R30" i="6"/>
  <c r="P30" i="6"/>
  <c r="N30" i="6"/>
  <c r="M30" i="6"/>
  <c r="G30" i="6"/>
  <c r="F30" i="6"/>
  <c r="M29" i="6"/>
  <c r="Q29" i="6" s="1"/>
  <c r="G29" i="6"/>
  <c r="F29" i="6"/>
  <c r="R28" i="6"/>
  <c r="Q28" i="6"/>
  <c r="P28" i="6"/>
  <c r="O28" i="6"/>
  <c r="N28" i="6"/>
  <c r="M28" i="6"/>
  <c r="G28" i="6"/>
  <c r="F28" i="6"/>
  <c r="R27" i="6"/>
  <c r="Q27" i="6"/>
  <c r="P27" i="6"/>
  <c r="N27" i="6"/>
  <c r="M27" i="6"/>
  <c r="O27" i="6" s="1"/>
  <c r="G27" i="6"/>
  <c r="F27" i="6"/>
  <c r="R26" i="6"/>
  <c r="N26" i="6"/>
  <c r="M26" i="6"/>
  <c r="P26" i="6" s="1"/>
  <c r="G26" i="6"/>
  <c r="F26" i="6"/>
  <c r="R25" i="6"/>
  <c r="O25" i="6"/>
  <c r="M25" i="6"/>
  <c r="Q25" i="6" s="1"/>
  <c r="G25" i="6"/>
  <c r="F25" i="6"/>
  <c r="M24" i="6"/>
  <c r="F24" i="6"/>
  <c r="D23" i="6"/>
  <c r="F22" i="6"/>
  <c r="G5" i="6"/>
  <c r="G4" i="6"/>
  <c r="C120" i="3"/>
  <c r="C119" i="3"/>
  <c r="C118" i="3"/>
  <c r="C117" i="3"/>
  <c r="C114" i="3"/>
  <c r="C109" i="3"/>
  <c r="C106" i="3"/>
  <c r="C104" i="3"/>
  <c r="C102" i="3"/>
  <c r="C100" i="3"/>
  <c r="C97" i="3"/>
  <c r="C93" i="3"/>
  <c r="C92" i="3"/>
  <c r="C90" i="3"/>
  <c r="C85" i="3"/>
  <c r="C83" i="3"/>
  <c r="C81" i="3"/>
  <c r="G77" i="3"/>
  <c r="C77" i="3"/>
  <c r="G76" i="3"/>
  <c r="C76" i="3"/>
  <c r="G75" i="3"/>
  <c r="C75" i="3"/>
  <c r="G74" i="3"/>
  <c r="G73" i="3"/>
  <c r="C73" i="3"/>
  <c r="G72" i="3"/>
  <c r="C72" i="3"/>
  <c r="G71" i="3"/>
  <c r="C71" i="3"/>
  <c r="G70" i="3"/>
  <c r="C70" i="3"/>
  <c r="G69" i="3"/>
  <c r="C69" i="3"/>
  <c r="G68" i="3"/>
  <c r="C68" i="3"/>
  <c r="G67" i="3"/>
  <c r="C67" i="3"/>
  <c r="G66" i="3"/>
  <c r="C66" i="3"/>
  <c r="G65" i="3"/>
  <c r="C65" i="3"/>
  <c r="G64" i="3"/>
  <c r="C64" i="3"/>
  <c r="G63" i="3"/>
  <c r="C63" i="3"/>
  <c r="G62" i="3"/>
  <c r="C62" i="3"/>
  <c r="G61" i="3"/>
  <c r="C61" i="3"/>
  <c r="G60" i="3"/>
  <c r="C60" i="3"/>
  <c r="G59" i="3"/>
  <c r="C59" i="3"/>
  <c r="G58" i="3"/>
  <c r="C58" i="3"/>
  <c r="G57" i="3"/>
  <c r="C57" i="3"/>
  <c r="G56" i="3"/>
  <c r="C56" i="3"/>
  <c r="G55" i="3"/>
  <c r="C55" i="3"/>
  <c r="G54" i="3"/>
  <c r="C54" i="3"/>
  <c r="G53" i="3"/>
  <c r="C53" i="3"/>
  <c r="G52" i="3"/>
  <c r="C52" i="3"/>
  <c r="G51" i="3"/>
  <c r="C51" i="3"/>
  <c r="G50" i="3"/>
  <c r="C50" i="3"/>
  <c r="G49" i="3"/>
  <c r="C49" i="3"/>
  <c r="G48" i="3"/>
  <c r="C48" i="3"/>
  <c r="G47" i="3"/>
  <c r="C47" i="3"/>
  <c r="G46" i="3"/>
  <c r="C46" i="3"/>
  <c r="G45" i="3"/>
  <c r="C45" i="3"/>
  <c r="G44" i="3"/>
  <c r="C44" i="3"/>
  <c r="G43" i="3"/>
  <c r="C43" i="3"/>
  <c r="G42" i="3"/>
  <c r="C42" i="3"/>
  <c r="G41" i="3"/>
  <c r="C41" i="3"/>
  <c r="G40" i="3"/>
  <c r="C40" i="3"/>
  <c r="G39" i="3"/>
  <c r="C39" i="3"/>
  <c r="G38" i="3"/>
  <c r="C38" i="3"/>
  <c r="G37" i="3"/>
  <c r="C37" i="3"/>
  <c r="G36" i="3"/>
  <c r="C36" i="3"/>
  <c r="G35" i="3"/>
  <c r="C35" i="3"/>
  <c r="G34" i="3"/>
  <c r="C34" i="3"/>
  <c r="G33" i="3"/>
  <c r="C33" i="3"/>
  <c r="G32" i="3"/>
  <c r="C32" i="3"/>
  <c r="G31" i="3"/>
  <c r="C31" i="3"/>
  <c r="G30" i="3"/>
  <c r="C30" i="3"/>
  <c r="G29" i="3"/>
  <c r="C29" i="3"/>
  <c r="G28" i="3"/>
  <c r="C28" i="3"/>
  <c r="G27" i="3"/>
  <c r="C27" i="3"/>
  <c r="G26" i="3"/>
  <c r="C26" i="3"/>
  <c r="G25" i="3"/>
  <c r="C25" i="3"/>
  <c r="G24" i="3"/>
  <c r="C24" i="3"/>
  <c r="G23" i="3"/>
  <c r="C23" i="3"/>
  <c r="G22" i="3"/>
  <c r="C22" i="3"/>
  <c r="G21" i="3"/>
  <c r="C21" i="3"/>
  <c r="G20" i="3"/>
  <c r="C20" i="3"/>
  <c r="G19" i="3"/>
  <c r="C19" i="3"/>
  <c r="G18" i="3"/>
  <c r="C18" i="3"/>
  <c r="G17" i="3"/>
  <c r="C17" i="3"/>
  <c r="G16" i="3"/>
  <c r="C16" i="3"/>
  <c r="G15" i="3"/>
  <c r="C15" i="3"/>
  <c r="G14" i="3"/>
  <c r="C14" i="3"/>
  <c r="G13" i="3"/>
  <c r="C13" i="3"/>
  <c r="G12" i="3"/>
  <c r="C12" i="3"/>
  <c r="G11" i="3"/>
  <c r="C11" i="3"/>
  <c r="G10" i="3"/>
  <c r="C10" i="3"/>
  <c r="G9" i="3"/>
  <c r="C9" i="3"/>
  <c r="G8" i="3"/>
  <c r="C8" i="3"/>
  <c r="G7" i="3"/>
  <c r="C7" i="3"/>
  <c r="G6" i="3"/>
  <c r="C6" i="3"/>
  <c r="G5" i="3"/>
  <c r="C5" i="3"/>
  <c r="G4" i="3"/>
  <c r="C4" i="3"/>
  <c r="G3" i="3"/>
  <c r="C3" i="3"/>
  <c r="C2" i="3"/>
  <c r="A72"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I32" i="6" l="1"/>
  <c r="DH2" i="5" s="1"/>
  <c r="I74" i="6"/>
  <c r="ER2" i="5" s="1"/>
  <c r="I31" i="6"/>
  <c r="DG2" i="5" s="1"/>
  <c r="I73" i="6"/>
  <c r="EQ2" i="5" s="1"/>
  <c r="I89" i="6"/>
  <c r="FE2" i="5" s="1"/>
  <c r="I61" i="6"/>
  <c r="EG2" i="5" s="1"/>
  <c r="H69" i="6"/>
  <c r="BY2" i="5" s="1"/>
  <c r="I28" i="6"/>
  <c r="DD2" i="5" s="1"/>
  <c r="I35" i="6"/>
  <c r="DK2" i="5" s="1"/>
  <c r="H58" i="6"/>
  <c r="BP2" i="5" s="1"/>
  <c r="I69" i="6"/>
  <c r="EM2" i="5" s="1"/>
  <c r="I88" i="6"/>
  <c r="FD2" i="5" s="1"/>
  <c r="H31" i="6"/>
  <c r="AS2" i="5" s="1"/>
  <c r="I27" i="6"/>
  <c r="DC2" i="5" s="1"/>
  <c r="H57" i="6"/>
  <c r="BO2" i="5" s="1"/>
  <c r="H73" i="6"/>
  <c r="CC2" i="5" s="1"/>
  <c r="I43" i="6"/>
  <c r="DQ2" i="5" s="1"/>
  <c r="I42" i="6"/>
  <c r="DP2" i="5" s="1"/>
  <c r="I90" i="6"/>
  <c r="FF2" i="5" s="1"/>
  <c r="R78" i="6"/>
  <c r="P78" i="6"/>
  <c r="N78" i="6"/>
  <c r="O84" i="6"/>
  <c r="N84" i="6"/>
  <c r="R84" i="6"/>
  <c r="P84" i="6"/>
  <c r="Q94" i="6"/>
  <c r="P94" i="6"/>
  <c r="N94" i="6"/>
  <c r="R94" i="6"/>
  <c r="P25" i="6"/>
  <c r="N29" i="6"/>
  <c r="Q30" i="6"/>
  <c r="O30" i="6"/>
  <c r="H35" i="6"/>
  <c r="AW2" i="5" s="1"/>
  <c r="P36" i="6"/>
  <c r="N36" i="6"/>
  <c r="O37" i="6"/>
  <c r="N38" i="6"/>
  <c r="R39" i="6"/>
  <c r="P39" i="6"/>
  <c r="I39" i="6" s="1"/>
  <c r="DN2" i="5" s="1"/>
  <c r="P40" i="6"/>
  <c r="P49" i="6"/>
  <c r="H49" i="6" s="1"/>
  <c r="BH2" i="5" s="1"/>
  <c r="R49" i="6"/>
  <c r="N50" i="6"/>
  <c r="R50" i="6"/>
  <c r="P50" i="6"/>
  <c r="N54" i="6"/>
  <c r="R54" i="6"/>
  <c r="P54" i="6"/>
  <c r="I57" i="6"/>
  <c r="EC2" i="5" s="1"/>
  <c r="I58" i="6"/>
  <c r="ED2" i="5" s="1"/>
  <c r="N65" i="6"/>
  <c r="R65" i="6"/>
  <c r="P65" i="6"/>
  <c r="I68" i="6"/>
  <c r="EL2" i="5" s="1"/>
  <c r="H68" i="6"/>
  <c r="BX2" i="5" s="1"/>
  <c r="O78" i="6"/>
  <c r="Q84" i="6"/>
  <c r="O94" i="6"/>
  <c r="R93" i="6"/>
  <c r="P93" i="6"/>
  <c r="N93" i="6"/>
  <c r="O99" i="6"/>
  <c r="N99" i="6"/>
  <c r="R99" i="6"/>
  <c r="P99" i="6"/>
  <c r="P29" i="6"/>
  <c r="N33" i="6"/>
  <c r="Q34" i="6"/>
  <c r="O34" i="6"/>
  <c r="Q37" i="6"/>
  <c r="P38" i="6"/>
  <c r="P47" i="6"/>
  <c r="N47" i="6"/>
  <c r="P53" i="6"/>
  <c r="N53" i="6"/>
  <c r="R53" i="6"/>
  <c r="P64" i="6"/>
  <c r="N64" i="6"/>
  <c r="R64" i="6"/>
  <c r="O80" i="6"/>
  <c r="N80" i="6"/>
  <c r="R80" i="6"/>
  <c r="P80" i="6"/>
  <c r="Q83" i="6"/>
  <c r="P83" i="6"/>
  <c r="N83" i="6"/>
  <c r="R83" i="6"/>
  <c r="O93" i="6"/>
  <c r="Q99" i="6"/>
  <c r="O29" i="6"/>
  <c r="P37" i="6"/>
  <c r="O38" i="6"/>
  <c r="R48" i="6"/>
  <c r="N48" i="6"/>
  <c r="Q78" i="6"/>
  <c r="R29" i="6"/>
  <c r="O33" i="6"/>
  <c r="N34" i="6"/>
  <c r="R37" i="6"/>
  <c r="Q38" i="6"/>
  <c r="O47" i="6"/>
  <c r="P48" i="6"/>
  <c r="O53" i="6"/>
  <c r="O64" i="6"/>
  <c r="Q80" i="6"/>
  <c r="O83" i="6"/>
  <c r="H88" i="6"/>
  <c r="CP2" i="5" s="1"/>
  <c r="H89" i="6"/>
  <c r="CQ2" i="5" s="1"/>
  <c r="Q93" i="6"/>
  <c r="H27" i="6"/>
  <c r="AO2" i="5" s="1"/>
  <c r="H28" i="6"/>
  <c r="AP2" i="5" s="1"/>
  <c r="P33" i="6"/>
  <c r="H42" i="6"/>
  <c r="BB2" i="5" s="1"/>
  <c r="H43" i="6"/>
  <c r="BC2" i="5" s="1"/>
  <c r="P45" i="6"/>
  <c r="R45" i="6"/>
  <c r="N46" i="6"/>
  <c r="R46" i="6"/>
  <c r="P46" i="6"/>
  <c r="Q48" i="6"/>
  <c r="R52" i="6"/>
  <c r="P52" i="6"/>
  <c r="N52" i="6"/>
  <c r="R63" i="6"/>
  <c r="P63" i="6"/>
  <c r="N63" i="6"/>
  <c r="R82" i="6"/>
  <c r="P82" i="6"/>
  <c r="N82" i="6"/>
  <c r="H90" i="6"/>
  <c r="CR2" i="5" s="1"/>
  <c r="O95" i="6"/>
  <c r="N95" i="6"/>
  <c r="R95" i="6"/>
  <c r="P95" i="6"/>
  <c r="Q98" i="6"/>
  <c r="P98" i="6"/>
  <c r="N98" i="6"/>
  <c r="R98" i="6"/>
  <c r="R33" i="6"/>
  <c r="R44" i="6"/>
  <c r="N44" i="6"/>
  <c r="O76" i="6"/>
  <c r="N76" i="6"/>
  <c r="R76" i="6"/>
  <c r="P76" i="6"/>
  <c r="Q79" i="6"/>
  <c r="P79" i="6"/>
  <c r="N79" i="6"/>
  <c r="R79" i="6"/>
  <c r="Q95" i="6"/>
  <c r="N25" i="6"/>
  <c r="I25" i="6" s="1"/>
  <c r="DA2" i="5" s="1"/>
  <c r="Q26" i="6"/>
  <c r="O26" i="6"/>
  <c r="H32" i="6"/>
  <c r="AT2" i="5" s="1"/>
  <c r="N40" i="6"/>
  <c r="Q41" i="6"/>
  <c r="O41" i="6"/>
  <c r="O44" i="6"/>
  <c r="O45" i="6"/>
  <c r="Q46" i="6"/>
  <c r="R51" i="6"/>
  <c r="P51" i="6"/>
  <c r="N51" i="6"/>
  <c r="Q52" i="6"/>
  <c r="R55" i="6"/>
  <c r="P55" i="6"/>
  <c r="N55" i="6"/>
  <c r="H61" i="6"/>
  <c r="BS2" i="5" s="1"/>
  <c r="R62" i="6"/>
  <c r="P62" i="6"/>
  <c r="N62" i="6"/>
  <c r="Q63" i="6"/>
  <c r="I72" i="6"/>
  <c r="EP2" i="5" s="1"/>
  <c r="H72" i="6"/>
  <c r="CB2" i="5" s="1"/>
  <c r="H74" i="6"/>
  <c r="CD2" i="5" s="1"/>
  <c r="Q76" i="6"/>
  <c r="O79" i="6"/>
  <c r="Q82" i="6"/>
  <c r="R97" i="6"/>
  <c r="P97" i="6"/>
  <c r="N97" i="6"/>
  <c r="O56" i="6"/>
  <c r="Q59" i="6"/>
  <c r="I59" i="6" s="1"/>
  <c r="EE2" i="5" s="1"/>
  <c r="O60" i="6"/>
  <c r="H60" i="6" s="1"/>
  <c r="BR2" i="5" s="1"/>
  <c r="Q66" i="6"/>
  <c r="O67" i="6"/>
  <c r="H67" i="6" s="1"/>
  <c r="Q70" i="6"/>
  <c r="I70" i="6" s="1"/>
  <c r="EN2" i="5" s="1"/>
  <c r="O71" i="6"/>
  <c r="I71" i="6" s="1"/>
  <c r="EO2" i="5" s="1"/>
  <c r="O75" i="6"/>
  <c r="I75" i="6" s="1"/>
  <c r="ES2" i="5" s="1"/>
  <c r="N77" i="6"/>
  <c r="N81" i="6"/>
  <c r="N85" i="6"/>
  <c r="O86" i="6"/>
  <c r="N96" i="6"/>
  <c r="P77" i="6"/>
  <c r="P81" i="6"/>
  <c r="P85" i="6"/>
  <c r="O87" i="6"/>
  <c r="I87" i="6" s="1"/>
  <c r="FC2" i="5" s="1"/>
  <c r="O91" i="6"/>
  <c r="I91" i="6" s="1"/>
  <c r="FG2" i="5" s="1"/>
  <c r="P96" i="6"/>
  <c r="O92" i="6"/>
  <c r="H92" i="6" s="1"/>
  <c r="CT2" i="5" s="1"/>
  <c r="H29" i="6" l="1"/>
  <c r="AQ2" i="5" s="1"/>
  <c r="I41" i="6"/>
  <c r="DO2" i="5" s="1"/>
  <c r="I26" i="6"/>
  <c r="DB2" i="5" s="1"/>
  <c r="I48" i="6"/>
  <c r="DU2" i="5" s="1"/>
  <c r="H55" i="6"/>
  <c r="BN2" i="5" s="1"/>
  <c r="I37" i="6"/>
  <c r="DL2" i="5" s="1"/>
  <c r="H37" i="6"/>
  <c r="AX2" i="5" s="1"/>
  <c r="H45" i="6"/>
  <c r="BD2" i="5" s="1"/>
  <c r="H59" i="6"/>
  <c r="BQ2" i="5" s="1"/>
  <c r="I82" i="6"/>
  <c r="EY2" i="5" s="1"/>
  <c r="I30" i="6"/>
  <c r="DF2" i="5" s="1"/>
  <c r="I49" i="6"/>
  <c r="DV2" i="5" s="1"/>
  <c r="I52" i="6"/>
  <c r="DY2" i="5" s="1"/>
  <c r="I67" i="6"/>
  <c r="EK2" i="5" s="1"/>
  <c r="H34" i="6"/>
  <c r="AV2" i="5" s="1"/>
  <c r="I78" i="6"/>
  <c r="EU2" i="5" s="1"/>
  <c r="I63" i="6"/>
  <c r="EH2" i="5" s="1"/>
  <c r="I79" i="6"/>
  <c r="EV2" i="5" s="1"/>
  <c r="I99" i="6"/>
  <c r="FN2" i="5" s="1"/>
  <c r="H70" i="6"/>
  <c r="BZ2" i="5" s="1"/>
  <c r="I34" i="6"/>
  <c r="DJ2" i="5" s="1"/>
  <c r="I95" i="6"/>
  <c r="FJ2" i="5" s="1"/>
  <c r="I29" i="6"/>
  <c r="DE2" i="5" s="1"/>
  <c r="H33" i="6"/>
  <c r="AU2" i="5" s="1"/>
  <c r="I51" i="6"/>
  <c r="DX2" i="5" s="1"/>
  <c r="BW2" i="5"/>
  <c r="I81" i="6"/>
  <c r="EX2" i="5" s="1"/>
  <c r="H81" i="6"/>
  <c r="CJ2" i="5" s="1"/>
  <c r="H91" i="6"/>
  <c r="CS2" i="5" s="1"/>
  <c r="H83" i="6"/>
  <c r="CL2" i="5" s="1"/>
  <c r="H47" i="6"/>
  <c r="BF2" i="5" s="1"/>
  <c r="H50" i="6"/>
  <c r="BI2" i="5" s="1"/>
  <c r="I50" i="6"/>
  <c r="DW2" i="5" s="1"/>
  <c r="I84" i="6"/>
  <c r="FA2" i="5" s="1"/>
  <c r="H84" i="6"/>
  <c r="CM2" i="5" s="1"/>
  <c r="H39" i="6"/>
  <c r="AZ2" i="5" s="1"/>
  <c r="I77" i="6"/>
  <c r="ET2" i="5" s="1"/>
  <c r="H77" i="6"/>
  <c r="H75" i="6"/>
  <c r="CE2" i="5" s="1"/>
  <c r="I98" i="6"/>
  <c r="FM2" i="5" s="1"/>
  <c r="H98" i="6"/>
  <c r="CY2" i="5" s="1"/>
  <c r="I55" i="6"/>
  <c r="EB2" i="5" s="1"/>
  <c r="I46" i="6"/>
  <c r="DS2" i="5" s="1"/>
  <c r="H46" i="6"/>
  <c r="BE2" i="5" s="1"/>
  <c r="H64" i="6"/>
  <c r="BU2" i="5" s="1"/>
  <c r="I33" i="6"/>
  <c r="DI2" i="5" s="1"/>
  <c r="H97" i="6"/>
  <c r="CX2" i="5" s="1"/>
  <c r="I97" i="6"/>
  <c r="FL2" i="5" s="1"/>
  <c r="H87" i="6"/>
  <c r="H52" i="6"/>
  <c r="BK2" i="5" s="1"/>
  <c r="H26" i="6"/>
  <c r="AN2" i="5" s="1"/>
  <c r="I45" i="6"/>
  <c r="DR2" i="5" s="1"/>
  <c r="H78" i="6"/>
  <c r="CG2" i="5" s="1"/>
  <c r="H30" i="6"/>
  <c r="AR2" i="5" s="1"/>
  <c r="H82" i="6"/>
  <c r="CK2" i="5" s="1"/>
  <c r="I47" i="6"/>
  <c r="DT2" i="5" s="1"/>
  <c r="I94" i="6"/>
  <c r="FI2" i="5" s="1"/>
  <c r="H94" i="6"/>
  <c r="I85" i="6"/>
  <c r="FB2" i="5" s="1"/>
  <c r="H85" i="6"/>
  <c r="CN2" i="5" s="1"/>
  <c r="H38" i="6"/>
  <c r="AY2" i="5" s="1"/>
  <c r="H25" i="6"/>
  <c r="H99" i="6"/>
  <c r="CZ2" i="5" s="1"/>
  <c r="I83" i="6"/>
  <c r="EZ2" i="5" s="1"/>
  <c r="I65" i="6"/>
  <c r="EJ2" i="5" s="1"/>
  <c r="H65" i="6"/>
  <c r="BV2" i="5" s="1"/>
  <c r="I54" i="6"/>
  <c r="EA2" i="5" s="1"/>
  <c r="H54" i="6"/>
  <c r="BM2" i="5" s="1"/>
  <c r="H79" i="6"/>
  <c r="CH2" i="5" s="1"/>
  <c r="I80" i="6"/>
  <c r="EW2" i="5" s="1"/>
  <c r="H80" i="6"/>
  <c r="CI2" i="5" s="1"/>
  <c r="H53" i="6"/>
  <c r="BL2" i="5" s="1"/>
  <c r="I64" i="6"/>
  <c r="EI2" i="5" s="1"/>
  <c r="I53" i="6"/>
  <c r="DZ2" i="5" s="1"/>
  <c r="H71" i="6"/>
  <c r="CA2" i="5" s="1"/>
  <c r="I92" i="6"/>
  <c r="FH2" i="5" s="1"/>
  <c r="I96" i="6"/>
  <c r="FK2" i="5" s="1"/>
  <c r="H96" i="6"/>
  <c r="CW2" i="5" s="1"/>
  <c r="H51" i="6"/>
  <c r="BJ2" i="5" s="1"/>
  <c r="I38" i="6"/>
  <c r="DM2" i="5" s="1"/>
  <c r="H95" i="6"/>
  <c r="CV2" i="5" s="1"/>
  <c r="H63" i="6"/>
  <c r="H41" i="6"/>
  <c r="H48" i="6"/>
  <c r="BG2" i="5" s="1"/>
  <c r="I60" i="6"/>
  <c r="EF2" i="5" s="1"/>
  <c r="H14" i="6" l="1"/>
  <c r="G14" i="6" s="1"/>
  <c r="AF2" i="5" s="1"/>
  <c r="H11" i="6"/>
  <c r="BA2" i="5"/>
  <c r="H12" i="6"/>
  <c r="H15" i="6"/>
  <c r="BT2" i="5"/>
  <c r="CU2" i="5"/>
  <c r="H19" i="6"/>
  <c r="CO2" i="5"/>
  <c r="H18" i="6"/>
  <c r="H16" i="6"/>
  <c r="AM2" i="5"/>
  <c r="H20" i="6"/>
  <c r="H10" i="6"/>
  <c r="CF2" i="5"/>
  <c r="H17" i="6"/>
  <c r="H13" i="6"/>
  <c r="U2" i="5" l="1"/>
  <c r="Y2" i="5"/>
  <c r="G18" i="6"/>
  <c r="AJ2" i="5" s="1"/>
  <c r="Z2" i="5"/>
  <c r="G19" i="6"/>
  <c r="AK2" i="5" s="1"/>
  <c r="Q2" i="5"/>
  <c r="G10" i="6"/>
  <c r="AB2" i="5" s="1"/>
  <c r="G15" i="6"/>
  <c r="AG2" i="5" s="1"/>
  <c r="V2" i="5"/>
  <c r="G20" i="6"/>
  <c r="AA2" i="5"/>
  <c r="S2" i="5"/>
  <c r="G12" i="6"/>
  <c r="AD2" i="5" s="1"/>
  <c r="T2" i="5"/>
  <c r="G13" i="6"/>
  <c r="AE2" i="5" s="1"/>
  <c r="W2" i="5"/>
  <c r="G16" i="6"/>
  <c r="AH2" i="5" s="1"/>
  <c r="G17" i="6"/>
  <c r="AI2" i="5" s="1"/>
  <c r="X2" i="5"/>
  <c r="R2" i="5"/>
  <c r="G11" i="6"/>
  <c r="AC2" i="5" s="1"/>
  <c r="AL2" i="5" l="1"/>
  <c r="G7" i="6"/>
</calcChain>
</file>

<file path=xl/sharedStrings.xml><?xml version="1.0" encoding="utf-8"?>
<sst xmlns="http://schemas.openxmlformats.org/spreadsheetml/2006/main" count="1227" uniqueCount="886">
  <si>
    <t xml:space="preserve">DRiVE Supplier Sustainability Questionnaire </t>
  </si>
  <si>
    <t>It is our endeavour to ensure that our vendors operate in accordance with the provisions contained in the UN Supplier Code of Conduct and the UNOPS Procurement Manual and General Conditions of Contract.  This supplier self-assessment questionnaire is designed to provide a better understanding of how your company manages its impact, awareness and mitigation of potential issues in these areas.</t>
  </si>
  <si>
    <t>It is estimated that it will take between 20 and 30 minutes to complete this questionnaire. Please follow these instructions:</t>
  </si>
  <si>
    <t>1-</t>
  </si>
  <si>
    <t>2-</t>
  </si>
  <si>
    <t>3-</t>
  </si>
  <si>
    <t>You can re-submit the questionnaire for other tenders if there are no changes to your responses since your previous submission. Please note that you accept responsibility for the accuracy and update of the questionnaire.</t>
  </si>
  <si>
    <t>We also embrace continuous improvement within our own processes, we therefore value your comments and feedback regarding this questionnaire and document. If you wish to do so please use the Feedback Link below.</t>
  </si>
  <si>
    <t>COMPANY PROFILE</t>
  </si>
  <si>
    <t>UNGM registration number:</t>
  </si>
  <si>
    <t>Company Name:</t>
  </si>
  <si>
    <t>Business Address:</t>
  </si>
  <si>
    <t>Country:</t>
  </si>
  <si>
    <t>UN Global Compact Participant:</t>
  </si>
  <si>
    <t>Yes</t>
  </si>
  <si>
    <t>Participant Number:</t>
  </si>
  <si>
    <t>Date of last Communication of Engagement/Progress:</t>
  </si>
  <si>
    <t>Level of Communication of Engagement/Progress:</t>
  </si>
  <si>
    <t>This document is truthful and accurate and has been completed by</t>
  </si>
  <si>
    <t>Name:</t>
  </si>
  <si>
    <t>Position:</t>
  </si>
  <si>
    <t>Email:</t>
  </si>
  <si>
    <t>Telephone:</t>
  </si>
  <si>
    <t>Date of completion:</t>
  </si>
  <si>
    <t xml:space="preserve">Afghanistan </t>
  </si>
  <si>
    <t>FAO</t>
  </si>
  <si>
    <t xml:space="preserve">Albania </t>
  </si>
  <si>
    <t>IAEA</t>
  </si>
  <si>
    <t xml:space="preserve">Algeria </t>
  </si>
  <si>
    <t>ICAO</t>
  </si>
  <si>
    <t xml:space="preserve">American Samoa </t>
  </si>
  <si>
    <t>IFAD</t>
  </si>
  <si>
    <t xml:space="preserve">Andorra </t>
  </si>
  <si>
    <t>ILO</t>
  </si>
  <si>
    <t xml:space="preserve">Angola </t>
  </si>
  <si>
    <t>ITC</t>
  </si>
  <si>
    <t xml:space="preserve">Anguilla </t>
  </si>
  <si>
    <t>ITU</t>
  </si>
  <si>
    <t xml:space="preserve">Antigua &amp; Barbuda </t>
  </si>
  <si>
    <t>IMO</t>
  </si>
  <si>
    <t xml:space="preserve">Argentina </t>
  </si>
  <si>
    <t>OPCW</t>
  </si>
  <si>
    <t xml:space="preserve">Armenia </t>
  </si>
  <si>
    <t>PAHO</t>
  </si>
  <si>
    <t xml:space="preserve">Aruba </t>
  </si>
  <si>
    <t>UN Secretariat</t>
  </si>
  <si>
    <t xml:space="preserve">Australia </t>
  </si>
  <si>
    <t>UN Women</t>
  </si>
  <si>
    <t xml:space="preserve">Austria </t>
  </si>
  <si>
    <t>UNAIDS</t>
  </si>
  <si>
    <t xml:space="preserve">Azerbaijan </t>
  </si>
  <si>
    <t>UNDP</t>
  </si>
  <si>
    <t xml:space="preserve">Bahamas, The </t>
  </si>
  <si>
    <t>UNESCO</t>
  </si>
  <si>
    <t xml:space="preserve">Bahrain </t>
  </si>
  <si>
    <t>UNFPA</t>
  </si>
  <si>
    <t xml:space="preserve">Bangladesh </t>
  </si>
  <si>
    <t>UNHCR</t>
  </si>
  <si>
    <t xml:space="preserve">Barbados </t>
  </si>
  <si>
    <t>UNICEF</t>
  </si>
  <si>
    <t xml:space="preserve">Belarus </t>
  </si>
  <si>
    <t>UNIDO</t>
  </si>
  <si>
    <t xml:space="preserve">Belgium </t>
  </si>
  <si>
    <t>UNOPS</t>
  </si>
  <si>
    <t xml:space="preserve">Belize </t>
  </si>
  <si>
    <t>UNRWA</t>
  </si>
  <si>
    <t xml:space="preserve">Benin </t>
  </si>
  <si>
    <t>WFP</t>
  </si>
  <si>
    <t xml:space="preserve">Bermuda </t>
  </si>
  <si>
    <t>WHO</t>
  </si>
  <si>
    <t xml:space="preserve">Bhutan </t>
  </si>
  <si>
    <t>WIPO</t>
  </si>
  <si>
    <t xml:space="preserve">Bolivia </t>
  </si>
  <si>
    <t>WMO</t>
  </si>
  <si>
    <t xml:space="preserve">Bosnia &amp; Herzegovina </t>
  </si>
  <si>
    <t>WTO</t>
  </si>
  <si>
    <t xml:space="preserve">Botswana </t>
  </si>
  <si>
    <t xml:space="preserve">Brazil </t>
  </si>
  <si>
    <t xml:space="preserve">British Virgin Is. </t>
  </si>
  <si>
    <t xml:space="preserve">Brunei </t>
  </si>
  <si>
    <t xml:space="preserve">Bulgaria </t>
  </si>
  <si>
    <t xml:space="preserve">Burkina Faso </t>
  </si>
  <si>
    <t xml:space="preserve">Burundi </t>
  </si>
  <si>
    <t xml:space="preserve">Cambodia </t>
  </si>
  <si>
    <t xml:space="preserve">Cameroon </t>
  </si>
  <si>
    <t xml:space="preserve">Canada </t>
  </si>
  <si>
    <t xml:space="preserve">Cape Verde </t>
  </si>
  <si>
    <t xml:space="preserve">Cayman Islands </t>
  </si>
  <si>
    <t xml:space="preserve">Central African Rep. </t>
  </si>
  <si>
    <t xml:space="preserve">Chad </t>
  </si>
  <si>
    <t xml:space="preserve">Chile </t>
  </si>
  <si>
    <t xml:space="preserve">China </t>
  </si>
  <si>
    <t xml:space="preserve">Colombia </t>
  </si>
  <si>
    <t xml:space="preserve">Comoros </t>
  </si>
  <si>
    <t>Democratic Republic of the Congo</t>
  </si>
  <si>
    <t>The Republic of Congo</t>
  </si>
  <si>
    <t xml:space="preserve">Cook Islands </t>
  </si>
  <si>
    <t xml:space="preserve">Costa Rica </t>
  </si>
  <si>
    <t xml:space="preserve">Côte d'Ivoire </t>
  </si>
  <si>
    <t xml:space="preserve">Croatia </t>
  </si>
  <si>
    <t xml:space="preserve">Cuba </t>
  </si>
  <si>
    <t xml:space="preserve">Cyprus </t>
  </si>
  <si>
    <t xml:space="preserve">Czech Republic </t>
  </si>
  <si>
    <t xml:space="preserve">Denmark </t>
  </si>
  <si>
    <t xml:space="preserve">Djibouti </t>
  </si>
  <si>
    <t xml:space="preserve">Dominica </t>
  </si>
  <si>
    <t xml:space="preserve">Dominican Republic </t>
  </si>
  <si>
    <t xml:space="preserve">East Timor </t>
  </si>
  <si>
    <t xml:space="preserve">Ecuador </t>
  </si>
  <si>
    <t xml:space="preserve">Egypt </t>
  </si>
  <si>
    <t xml:space="preserve">El Salvador </t>
  </si>
  <si>
    <t xml:space="preserve">Equatorial Guinea </t>
  </si>
  <si>
    <t xml:space="preserve">Eritrea </t>
  </si>
  <si>
    <t xml:space="preserve">Estonia </t>
  </si>
  <si>
    <t xml:space="preserve">Ethiopia </t>
  </si>
  <si>
    <t xml:space="preserve">Faroe Islands </t>
  </si>
  <si>
    <t xml:space="preserve">Fiji </t>
  </si>
  <si>
    <t xml:space="preserve">Finland </t>
  </si>
  <si>
    <t xml:space="preserve">France </t>
  </si>
  <si>
    <t xml:space="preserve">French Guiana </t>
  </si>
  <si>
    <t xml:space="preserve">French Polynesia </t>
  </si>
  <si>
    <t xml:space="preserve">Gabon </t>
  </si>
  <si>
    <t xml:space="preserve">Gambia, The </t>
  </si>
  <si>
    <t xml:space="preserve">Gaza Strip </t>
  </si>
  <si>
    <t xml:space="preserve">Georgia </t>
  </si>
  <si>
    <t xml:space="preserve">Germany </t>
  </si>
  <si>
    <t xml:space="preserve">Ghana </t>
  </si>
  <si>
    <t xml:space="preserve">Gibraltar </t>
  </si>
  <si>
    <t xml:space="preserve">Greece </t>
  </si>
  <si>
    <t xml:space="preserve">Greenland </t>
  </si>
  <si>
    <t xml:space="preserve">Grenada </t>
  </si>
  <si>
    <t xml:space="preserve">Guadeloupe </t>
  </si>
  <si>
    <t xml:space="preserve">Guam </t>
  </si>
  <si>
    <t xml:space="preserve">Guatemala </t>
  </si>
  <si>
    <t xml:space="preserve">Guernsey </t>
  </si>
  <si>
    <t xml:space="preserve">Guinea </t>
  </si>
  <si>
    <t xml:space="preserve">Guinea-Bissau </t>
  </si>
  <si>
    <t xml:space="preserve">Guyana </t>
  </si>
  <si>
    <t xml:space="preserve">Haiti </t>
  </si>
  <si>
    <t xml:space="preserve">Honduras </t>
  </si>
  <si>
    <t xml:space="preserve">Hong Kong </t>
  </si>
  <si>
    <t xml:space="preserve">Hungary </t>
  </si>
  <si>
    <t xml:space="preserve">Iceland </t>
  </si>
  <si>
    <t xml:space="preserve">India </t>
  </si>
  <si>
    <t xml:space="preserve">Indonesia </t>
  </si>
  <si>
    <t xml:space="preserve">Iran </t>
  </si>
  <si>
    <t xml:space="preserve">Iraq </t>
  </si>
  <si>
    <t xml:space="preserve">Ireland </t>
  </si>
  <si>
    <t xml:space="preserve">Isle of Man </t>
  </si>
  <si>
    <t xml:space="preserve">Israel </t>
  </si>
  <si>
    <t xml:space="preserve">Italy </t>
  </si>
  <si>
    <t xml:space="preserve">Jamaica </t>
  </si>
  <si>
    <t xml:space="preserve">Japan </t>
  </si>
  <si>
    <t xml:space="preserve">Jersey </t>
  </si>
  <si>
    <t xml:space="preserve">Jordan </t>
  </si>
  <si>
    <t xml:space="preserve">Kazakhstan </t>
  </si>
  <si>
    <t xml:space="preserve">Kenya </t>
  </si>
  <si>
    <t xml:space="preserve">Kiribati </t>
  </si>
  <si>
    <t xml:space="preserve">Korea, North </t>
  </si>
  <si>
    <t xml:space="preserve">Korea, South </t>
  </si>
  <si>
    <t xml:space="preserve">Kuwait </t>
  </si>
  <si>
    <t xml:space="preserve">Kyrgyzstan </t>
  </si>
  <si>
    <t xml:space="preserve">Laos </t>
  </si>
  <si>
    <t xml:space="preserve">Latvia </t>
  </si>
  <si>
    <t xml:space="preserve">Lebanon </t>
  </si>
  <si>
    <t xml:space="preserve">Lesotho </t>
  </si>
  <si>
    <t xml:space="preserve">Liberia </t>
  </si>
  <si>
    <t xml:space="preserve">Libya </t>
  </si>
  <si>
    <t xml:space="preserve">Liechtenstein </t>
  </si>
  <si>
    <t xml:space="preserve">Lithuania </t>
  </si>
  <si>
    <t xml:space="preserve">Luxembourg </t>
  </si>
  <si>
    <t xml:space="preserve">Macau </t>
  </si>
  <si>
    <t xml:space="preserve">Macedonia </t>
  </si>
  <si>
    <t xml:space="preserve">Madagascar </t>
  </si>
  <si>
    <t xml:space="preserve">Malawi </t>
  </si>
  <si>
    <t xml:space="preserve">Malaysia </t>
  </si>
  <si>
    <t xml:space="preserve">Maldives </t>
  </si>
  <si>
    <t xml:space="preserve">Mali </t>
  </si>
  <si>
    <t xml:space="preserve">Malta </t>
  </si>
  <si>
    <t xml:space="preserve">Marshall Islands </t>
  </si>
  <si>
    <t xml:space="preserve">Martinique </t>
  </si>
  <si>
    <t xml:space="preserve">Mauritania </t>
  </si>
  <si>
    <t xml:space="preserve">Mauritius </t>
  </si>
  <si>
    <t xml:space="preserve">Mayotte </t>
  </si>
  <si>
    <t xml:space="preserve">Mexico </t>
  </si>
  <si>
    <t xml:space="preserve">Micronesia, Fed. St. </t>
  </si>
  <si>
    <t xml:space="preserve">Moldova </t>
  </si>
  <si>
    <t xml:space="preserve">Monaco </t>
  </si>
  <si>
    <t xml:space="preserve">Mongolia </t>
  </si>
  <si>
    <t xml:space="preserve">Montserrat </t>
  </si>
  <si>
    <t xml:space="preserve">Morocco </t>
  </si>
  <si>
    <t xml:space="preserve">Mozambique </t>
  </si>
  <si>
    <t>Myanmar</t>
  </si>
  <si>
    <t xml:space="preserve">Namibia </t>
  </si>
  <si>
    <t xml:space="preserve">Nauru </t>
  </si>
  <si>
    <t xml:space="preserve">Nepal </t>
  </si>
  <si>
    <t xml:space="preserve">Netherlands </t>
  </si>
  <si>
    <t xml:space="preserve">Netherlands Antilles </t>
  </si>
  <si>
    <t xml:space="preserve">New Caledonia </t>
  </si>
  <si>
    <t xml:space="preserve">New Zealand </t>
  </si>
  <si>
    <t xml:space="preserve">Nicaragua </t>
  </si>
  <si>
    <t xml:space="preserve">Niger </t>
  </si>
  <si>
    <t xml:space="preserve">Nigeria </t>
  </si>
  <si>
    <t xml:space="preserve">N. Mariana Islands </t>
  </si>
  <si>
    <t xml:space="preserve">Norway </t>
  </si>
  <si>
    <t xml:space="preserve">Oman </t>
  </si>
  <si>
    <t xml:space="preserve">Pakistan </t>
  </si>
  <si>
    <t xml:space="preserve">Palau </t>
  </si>
  <si>
    <t xml:space="preserve">Panama </t>
  </si>
  <si>
    <t xml:space="preserve">Papua New Guinea </t>
  </si>
  <si>
    <t xml:space="preserve">Paraguay </t>
  </si>
  <si>
    <t xml:space="preserve">Peru </t>
  </si>
  <si>
    <t xml:space="preserve">Philippines </t>
  </si>
  <si>
    <t xml:space="preserve">Poland </t>
  </si>
  <si>
    <t xml:space="preserve">Portugal </t>
  </si>
  <si>
    <t xml:space="preserve">Puerto Rico </t>
  </si>
  <si>
    <t xml:space="preserve">Qatar </t>
  </si>
  <si>
    <t xml:space="preserve">Reunion </t>
  </si>
  <si>
    <t xml:space="preserve">Romania </t>
  </si>
  <si>
    <t xml:space="preserve">Russia </t>
  </si>
  <si>
    <t xml:space="preserve">Rwanda </t>
  </si>
  <si>
    <t xml:space="preserve">Saint Helena </t>
  </si>
  <si>
    <t xml:space="preserve">Saint Kitts &amp; Nevis </t>
  </si>
  <si>
    <t xml:space="preserve">Saint Lucia </t>
  </si>
  <si>
    <t xml:space="preserve">St Pierre &amp; Miquelon </t>
  </si>
  <si>
    <t xml:space="preserve">Saint Vincent and the Grenadines </t>
  </si>
  <si>
    <t xml:space="preserve">Samoa </t>
  </si>
  <si>
    <t xml:space="preserve">San Marino </t>
  </si>
  <si>
    <t xml:space="preserve">Sao Tome &amp; Principe </t>
  </si>
  <si>
    <t xml:space="preserve">Saudi Arabia </t>
  </si>
  <si>
    <t xml:space="preserve">Senegal </t>
  </si>
  <si>
    <t xml:space="preserve">Serbia </t>
  </si>
  <si>
    <t xml:space="preserve">Seychelles </t>
  </si>
  <si>
    <t xml:space="preserve">Sierra Leone </t>
  </si>
  <si>
    <t xml:space="preserve">Singapore </t>
  </si>
  <si>
    <t xml:space="preserve">Slovakia </t>
  </si>
  <si>
    <t xml:space="preserve">Slovenia </t>
  </si>
  <si>
    <t xml:space="preserve">Solomon Islands </t>
  </si>
  <si>
    <t xml:space="preserve">Somalia </t>
  </si>
  <si>
    <t xml:space="preserve">South Africa </t>
  </si>
  <si>
    <t xml:space="preserve">Spain </t>
  </si>
  <si>
    <t xml:space="preserve">Sri Lanka </t>
  </si>
  <si>
    <t xml:space="preserve">Sudan </t>
  </si>
  <si>
    <t xml:space="preserve">Suriname </t>
  </si>
  <si>
    <t xml:space="preserve">Swaziland </t>
  </si>
  <si>
    <t xml:space="preserve">Sweden </t>
  </si>
  <si>
    <t xml:space="preserve">Switzerland </t>
  </si>
  <si>
    <t xml:space="preserve">Syria </t>
  </si>
  <si>
    <t xml:space="preserve">Taiwan </t>
  </si>
  <si>
    <t xml:space="preserve">Tajikistan </t>
  </si>
  <si>
    <t xml:space="preserve">Tanzania </t>
  </si>
  <si>
    <t xml:space="preserve">Thailand </t>
  </si>
  <si>
    <t xml:space="preserve">Togo </t>
  </si>
  <si>
    <t xml:space="preserve">Tonga </t>
  </si>
  <si>
    <t xml:space="preserve">Trinidad &amp; Tobago </t>
  </si>
  <si>
    <t xml:space="preserve">Tunisia </t>
  </si>
  <si>
    <t xml:space="preserve">Turkey </t>
  </si>
  <si>
    <t xml:space="preserve">Turkmenistan </t>
  </si>
  <si>
    <t xml:space="preserve">Turks &amp; Caicos Is </t>
  </si>
  <si>
    <t xml:space="preserve">Tuvalu </t>
  </si>
  <si>
    <t xml:space="preserve">Uganda </t>
  </si>
  <si>
    <t xml:space="preserve">Ukraine </t>
  </si>
  <si>
    <t xml:space="preserve">United Arab Emirates </t>
  </si>
  <si>
    <t xml:space="preserve">United Kingdom </t>
  </si>
  <si>
    <t xml:space="preserve">United States </t>
  </si>
  <si>
    <t xml:space="preserve">Uruguay </t>
  </si>
  <si>
    <t xml:space="preserve">Uzbekistan </t>
  </si>
  <si>
    <t xml:space="preserve">Vanuatu </t>
  </si>
  <si>
    <t xml:space="preserve">Venezuela </t>
  </si>
  <si>
    <t xml:space="preserve">Vietnam </t>
  </si>
  <si>
    <t xml:space="preserve">Virgin Islands </t>
  </si>
  <si>
    <t xml:space="preserve">Wallis and Futuna </t>
  </si>
  <si>
    <t xml:space="preserve">West Bank </t>
  </si>
  <si>
    <t xml:space="preserve">Western Sahara </t>
  </si>
  <si>
    <t xml:space="preserve">Yemen </t>
  </si>
  <si>
    <t xml:space="preserve">Zambia </t>
  </si>
  <si>
    <t xml:space="preserve">Zimbabwe </t>
  </si>
  <si>
    <t>CATEGORY</t>
  </si>
  <si>
    <t>QUESTIONS</t>
  </si>
  <si>
    <t>Click 
?
for help</t>
  </si>
  <si>
    <t>Select from list below
- ALL QUESTIONS MUST BE ANSWERED - 
IF AN ANSWER IS LEFT BLANK IT IS ASSUMED AUTOMATICALLY TO BE NOT CONSIDERED / ADDRESSED / IMPLEMENTED</t>
  </si>
  <si>
    <t>?</t>
  </si>
  <si>
    <t xml:space="preserve">Yes - such as ISO or similar and certified by a independent third party </t>
  </si>
  <si>
    <t xml:space="preserve">Yes - Documented but not certified </t>
  </si>
  <si>
    <t>Informal (undocumented) process</t>
  </si>
  <si>
    <t>Human Rights Impact Assessment is not conducted but the company has formal policies and procedures on labour, discrimination, salary, etc.</t>
  </si>
  <si>
    <t>A formal documented procedure</t>
  </si>
  <si>
    <t>An informal procedure</t>
  </si>
  <si>
    <t>The company does not have a written policy in place but follows (undocumented) procedures</t>
  </si>
  <si>
    <t xml:space="preserve">Yes - there are guidelines, but no formal documented procedure </t>
  </si>
  <si>
    <t>Over time is compensated but not recorded</t>
  </si>
  <si>
    <t xml:space="preserve">Original ID documentation is kept, but only when management deem it necessary </t>
  </si>
  <si>
    <t>A procedure is in place but not documented</t>
  </si>
  <si>
    <t xml:space="preserve">Yes - to a certain extent </t>
  </si>
  <si>
    <t xml:space="preserve">Terms of employment are communicated but not written or signed </t>
  </si>
  <si>
    <t>Yes, salaries are paid according to the contract, directly to the employee and on a regular basis</t>
  </si>
  <si>
    <t>Employees are made aware of deductions but they are not documented in the contract</t>
  </si>
  <si>
    <t xml:space="preserve">Yes - Employees sign that they have received salary but no pay-slip provided </t>
  </si>
  <si>
    <t>Yes - a documented procedure</t>
  </si>
  <si>
    <t>Yes we have a policy but no action plan yet</t>
  </si>
  <si>
    <t>Between 30% - 60%</t>
  </si>
  <si>
    <t>Between 10% - 30%</t>
  </si>
  <si>
    <t>Yes - this is part of the formal process (documented but not ISO or similar)</t>
  </si>
  <si>
    <t>Yes - this is part of the informal process but undocumented</t>
  </si>
  <si>
    <t>Practiced but waste is not measured and monitored</t>
  </si>
  <si>
    <t>Yes - this is part of the certified formal process (e.g. ISO or similar)</t>
  </si>
  <si>
    <t>✔</t>
  </si>
  <si>
    <t>I hereby declare that the answers provided to this questionnaire are an accurate representation of the company and that there has been no deliberate attempt to provide false information.</t>
  </si>
  <si>
    <t>QUESTION</t>
  </si>
  <si>
    <t>GUIDANCE</t>
  </si>
  <si>
    <t>HIDE</t>
  </si>
  <si>
    <t>A</t>
  </si>
  <si>
    <t>Link</t>
  </si>
  <si>
    <t xml:space="preserve">Freedom of association refers to the right to freedom of peaceful assembly and to the freedom of association such as to a trade union. 
Collective bargaining refers to a process of negotiations between the  employer and a group of employees. </t>
  </si>
  <si>
    <t>Working conditions are made up of the conditions, criteria and environment employees are exposed to during their employment and the employee’s terms and conditions of employment. Examples include health, safety and well-being; maximum daily and weekly working hours, including mandatory days off, annual paid leave etc.</t>
  </si>
  <si>
    <t>Forced or compulsory labour refers to all work or service a person carries out as a penalty and / or for which that person has not offered to do voluntarily (per agreement). Examples could include forced overtime, retention of identity documents, etc.</t>
  </si>
  <si>
    <t>Child labour refers to the employment of a person (child) who is under the legal minimum working age. In the circumstances where young persons are admitted to work, the working conditions must be not harm their safety, health or physical, mental, moral or social development or to interfere with their education.</t>
  </si>
  <si>
    <t>Anti-discrimination encourages and requires the equal treatment of an individual or groups irrespective of sex, race, skin colour, ethnic or social origin, genetic features, language, religion or belief, political or any other opinion, membership of a national minority, birth, disability, age or sexual orientation. 
In many countries companies are legally required to obey certain practices that ensure discrimination is eliminated and expectations of equality are always met in the workplace. All workers must be treated equally and be given the same set of opportunities regardless of their race, age, gender, sexuality, disability, culture or anything else that might be discriminated against. The legislations in place are in existence to ensure that an inclusive working environment is always fostered, and that difference should never prove to be an obstacle in career progression or indeed getting a job in the first place.</t>
  </si>
  <si>
    <t xml:space="preserve">A quality management policy should declare what is considered as a standard of 'quality' and outlines the processes in place to ensure that this meet this standard.
The policy should make clear the intentions regarding quality of the products or services, a commitment to continuous improvement in quality management and  the responsibilities of all staff, especially those with key roles, for maintaining quality of products and services. It should be formally endorsed by by top management.
</t>
  </si>
  <si>
    <t xml:space="preserve">An environmental policy should state the commitment that the company is making in relation to its use of resources and impact on the environment of its products and/ or services. With the purpose of decreasing the impact on the environment. It should be formally endorsed by by top management.
The policy should make clear actions and objectives which take into consideration applicable legal and other requirements.  </t>
  </si>
  <si>
    <t xml:space="preserve">A health and safety policy should state the commitment that the company is making in relation to its efforts towards identifying workplace hazards and reducing accidents and exposure to harmful situations and substances. 
The policy should make clear actions and objectives which take into consideration of applicable legal and other requirements. It should also refer to key components of the actions for example, training of personnel, personal protective equipment. It should be formally endorsed by top management.
</t>
  </si>
  <si>
    <t>A Code of Conduct is a set of rules outlining the responsibilities or proper practice for an individual (employee) and organisation. It could cover social, ethical and environmental aspects.</t>
  </si>
  <si>
    <t>Examples of Supplier CSR/Sustainability Policy could be a specific Supplier Code of Conduct or a Company Conduct document which applies to both internal employees as well as external business partners, such as suppliers.
The objective should be to promote healthy working conditions and environmental responsibility throughout the entire supply chain.</t>
  </si>
  <si>
    <t>So called conflict minerals (tantalum, tin, gold and tungsten) are sourced from the Democratic Republic of Congo and its neighbouring states.
Companies that are at risk of using conflict minerals are required to undertake due diligence on the sourcing and file a conflict minerals report.
Examples of conflict minerals reporting template.</t>
  </si>
  <si>
    <t>B</t>
  </si>
  <si>
    <t xml:space="preserve">A management system is a set of documented controls, processes and /or procedures that is reviewed by management. These procedures are followed by personnel for guidance and reference. A management system can be developed internally or externally in accordance with a recognised standard, for example ISO.
</t>
  </si>
  <si>
    <t>C</t>
  </si>
  <si>
    <t>As a company, it is your obligation to Respect human rights, and to Remedy any human rights issue that make your company complicit in human rights abuse. The company should have in place ways to protect workers against possible abuses, the company should implement prevention policies, facilitate open communication, provide training, and allow workers to report incidents of harassment.</t>
  </si>
  <si>
    <t>D</t>
  </si>
  <si>
    <t>Wages and benefits relate to the basic or minimum wage or salary and any additional entitlements payable directly or indirectly, in cash or in kind, by the employer to the worker and arising out of the worker’s employment. Examples include paid sick days, family and medical leave, paid overtime, etc.</t>
  </si>
  <si>
    <t>The payment of employees should not be discriminatory and requires the equal treatment of an individual or groups irrespective of sex, race, skin colour, ethnic or social origin, genetic features, language, religion or belief, political or any other opinion, membership of a national minority, birth, disability, age or sexual orientation.</t>
  </si>
  <si>
    <t>A process to address employee complaints about discrimination and harassment (or other) is important for a company as it can identify areas of improvement in a workplace as well as help to avoid formal external complaints and/or legal action. A good complaints process should be: Fair / Confidential / Transparent / Accessible / Efficient.</t>
  </si>
  <si>
    <t xml:space="preserve">An overtime policy is important to have as it explains how employees will be compensated for any hours worked beyond their standard working hours. 
This helps to inform and ensure that employees are treated consistently and correctly compensated as well as to reduce incidents of overtime abuse by both employee and employer. This overtime policy must abided by any legal guidelines. </t>
  </si>
  <si>
    <t>Keeping an employee's formal documentation such as a passport or ID card can be considered a violation as these documents are a connection to an individuals human rights. Keeping these documents can prohibit an individual to exercise their human rights.</t>
  </si>
  <si>
    <t>Discrimination in the selection of employees can happen when your employer, workmate, or a company, treat an applicant less favourably than another person, because of who they are. 
Discrimination appears at all stages of employment: this could include examples such as how positions are advertised / how interviews are conducted / bias or unfair terms and conditions / denial of training, promotion, benefits  / unfair dismissal or demoted.</t>
  </si>
  <si>
    <t>It is important that there is an agreement between employee and employer (terms of employment / contract). This is best done in writing, in a language (usually local) that both the employee and the employer understand. Both the employee and the employer should have a copy for their reference.</t>
  </si>
  <si>
    <t>To ensure that an employee is paid the full amount agreed in the contract between employer and employee and the employee should receive the payment directly. When payments, salary, wages are paid to a third party to distribute, there is a possibility of deductions to be made from the amount to be received by the employee.</t>
  </si>
  <si>
    <t>As an employer the circumstances in which you can deduct money from employee pay is if the employee has agreed the deductions, this includes deductions for benefit contributions. These deductions should be clearly indicated in the payslip generated by the employer.</t>
  </si>
  <si>
    <t>Documented information should be given to all employees when they are paid (Pay Slip). Contents of a Pay Slips should include: Employer’s name and address / Worker’s name and occupation / Period for which payment is made / Total salary or wages / Any deductions / Tax Information / The actual amount paid after tax deduction.
If relevant to the calculation of pay: overtime rates / No. of ordinary, holiday and overtime hours worked/ Pension/ Bonus payment</t>
  </si>
  <si>
    <t>E</t>
  </si>
  <si>
    <t>Preventing addressing harassment, in particular sexual harassment in the workplace is an important element of ensuring an equal opportunity and anti-discrimination environment.
Harassment is any improper and unwelcome conduct that might reasonably be expected or be perceived to cause offence or humiliation to another person. Harassment may take the form of words, gestures or actions which tend to annoy, alarm, abuse, demean, intimidate, belittle, humiliate or embarrass another or which create an intimidating, hostile or offensive work environment. Harassment normally implies a series of incidents. 
Sexual harassment is any unwelcome sexual advance, request for sexual favour, verbal or physical conduct or gesture of a sexual nature, or any other behaviour of a sexual nature that might reasonably be expected or be perceived to cause offence or humiliation to another, when such conduct interferes with work, is made a condition of employment or creates an intimidating, hostile or offensive work environment. While typically involving a pattern of behaviour, it can take the form of a single incident. Sexual harassment may occur between persons of the opposite or same sex. Both males and females can be either the victims or the offenders.</t>
  </si>
  <si>
    <t>Having a diverse workforce can offer a company a wide range of ideas, skills and resources. Companies that embrace diversity, often reap the benefits of a broader market, improved productivity and a raised profile within the competitive marketplace.
In many countries companies are legally required to obey certain practices that ensure discrimination is eliminated and expectations of equality are always met in the workplace. All workers must be treated equally and be given the same set of opportunities regardless of their race, age, gender, sexuality, disability, culture or anything else that might be discriminated against. The legislations in place are in existence to ensure that an inclusive working environment is always fostered, and that difference should never prove to be an obstacle in career progression or indeed getting a job in the first place.</t>
  </si>
  <si>
    <t>Having a diverse workforce can offer a company a wide range of ideas, skills and resources. Companies that embrace diversity, often reap the benefits of a broader market, improved productivity and a raised profile within the competitive marketplace.</t>
  </si>
  <si>
    <t>Without imposing a disproportionate or undue burden on the employer, companies must provide the necessary and appropriate modification and adjustments in the workplace, to ensure the employment of persons with disabilities.</t>
  </si>
  <si>
    <t>F</t>
  </si>
  <si>
    <t xml:space="preserve">Internal inspections / audits can help to determine how effective procedures, programmes and systems are working. They can be performed internally, or by external third party (if independence is needed).  </t>
  </si>
  <si>
    <t>Reporting is important for informing the company internally on how processes, procedure or plans are performing and if targets are being met. Reporting may also be a requirement to external stakeholders for example on quality control.</t>
  </si>
  <si>
    <t>This can help with the commitment to the development and implementing a quality management system to continually improving its effectiveness rather than resolve a problem when it occurs.</t>
  </si>
  <si>
    <t>G</t>
  </si>
  <si>
    <t>Reporting is important for informing the company internally on how processes, procedure or plans are performing and if targets are being met. Reporting may also be a requirement to external stakeholders for example on emissions or consumption figures</t>
  </si>
  <si>
    <t>Recycling is important as it helps to reduce the negative impact on the natural environment. Recycling and reusing reduces the need for raw materials.</t>
  </si>
  <si>
    <t>The correct handling (management) of hazardous materials is essential to help avoid negative impact on the natural environment, personal or workplace. There is often legal requirements regarding the movement, storage and disposal of hazardous materials.
There should be realistic efforts in place to reduce the amount of hazardous materials used and waste produced.</t>
  </si>
  <si>
    <t>The correct handling (management) of solid waste materials is essential to help avoid negative impact on the natural environment, personnel or workplace. Solid waste refers to any 'solid' waste that is not hazardous (this can also include food waste from canteen, paper, processing waste...) There is often legal requirements regarding the movement, storage and disposal of solid waste.
There should be realistic efforts in place to recycle and reduce the amount of solid waste produced.</t>
  </si>
  <si>
    <t xml:space="preserve">The correct handling (management) of wastewater is essential to help avoid negative impact on the natural environment, personal or workplace. There is often legal requirements regarding the movement, storage and disposal of wastewater.
There should be realistic efforts in place to recycle and reduce the amount of wastewater produced. Where discharge is a practice, periodic testing should be done. </t>
  </si>
  <si>
    <t>Water as a nonrenewable natural resources is particularly precious. The use of resources can only be done by recording consumption. This is important to be able to set reduction targets as well as to reduce costs.</t>
  </si>
  <si>
    <t xml:space="preserve">Natural resources are precious, particularly nonrenewable natural resources. The use of resources can only be done by recording consumption. This is important to be able to set reduction targets as well as to reduce costs. </t>
  </si>
  <si>
    <t>An important method to address a company's (proportional) impact on the natural environment is to have reduction targets on emissions and consumption. These need to be realistic and achievable.</t>
  </si>
  <si>
    <t>H</t>
  </si>
  <si>
    <t>Risk assessment is a process that helps to identify hazards and risk factors that have the potential to cause harm. This allows you to evaluate the risk associated with the particular hazard (risk analysis, and risk evaluation). By identifying the risks and you can determine the appropriate ways to eliminate the hazard, or control the risk when the hazard cannot be eliminated.
Risk assessment has a thorough look at your workplace to identify situations, processes, etc. that may cause harm, particularly to people (but also to environment and assets). After identifying the risk you are able to evaluate the probability / likelihood and severity of the risk. When this has been made, you can decide on what cause of action to take to effectively eliminate or control the harm from happening.</t>
  </si>
  <si>
    <t>All workers should be trained for the tasks they are responsible for carrying out. Training should be kept up to date and relevant. Providing training helps to ensure that people who work for you know how to work safely and without risks to health, develop a positive health and safety culture. In many places it is your legal duty to protect the health and safety of your employees.</t>
  </si>
  <si>
    <t xml:space="preserve">Accident and Incident investigations are important as they help to determine the cause of an accident or an incident and to identify unsafe conditions. They allow for corrective actions to be identified so that similar accidents or incidents can be avoided in the future. It helps building organisational knowledge about the working environment. Commonly the term accident is used although incident can separately be defined as an unplanned event and that may (or may not) include injury or asset damage. </t>
  </si>
  <si>
    <t>Workers should not have to work in an unsafe workplace (including, harmful processes, chemicals, substances or techniques). When exposure to an unsafe environment is unavoidable, all workers should be provided with the necessary protective equipment (for free). Protective equipment should be appropriate, fit for use, maintained and the user trained in its use if necessary.</t>
  </si>
  <si>
    <t xml:space="preserve">In some countries there are legal requirements for companies to provide first aid provisions (training and equipment). First aid trained staff in a company can provide quick response to manageable situations as well as raising the awareness of safety in the workplace. It will depend on the size and circumstances of your workplace when it comes to the number of first aid trained staff recommended. There could be local guidelines in place. </t>
  </si>
  <si>
    <t xml:space="preserve">In some countries there are legal requirements for companies to provide first aid provisions (training and equipment). First aid kits should be available and accessible in the workplace, fully stocked with appropriate (recommended) provisions. </t>
  </si>
  <si>
    <t>Emergency training and orientation are important as they help to prepare employees, the company and the emergency services of the course of action to take in the event of an emergency. Drills and training should be conducted on a recurring basis to maintain familiarity and awareness.</t>
  </si>
  <si>
    <t>It is important that fire fighting equipment is functional and in a good working order. Maintenance and check of fire fighting clothing, hose pipes and suppressants or extinguishers should be done on a predetermined regular basis.</t>
  </si>
  <si>
    <t>I</t>
  </si>
  <si>
    <t>The use of contractors / subcontractors / 3rd party contractors / outsourced work is important and sometime essential for any company. It is important that contractors / subcontractors / 3rd party contractors / outsourced work to the same level (if not better) as your company. This applies for example to policy commitments, quality, standards and safety. Furthermore contractors / subcontractors / 3rd party contractors / outsourced work must to meet the criteria of your clients that you have an agreement with.</t>
  </si>
  <si>
    <t>Supply chain mapping allows you to have awareness and insight into possible compliance risk violations in your supply chain that will be associated to your operation. Supply chain mapping is the process of identifying companies and suppliers to document the source of material and process of bringing the goods / service that your company needs. The corporate responsibility should require companies to due diligence to identify, address and mitigate adverse impacts with which they may be involved through their business relationships. However, due to the scale and complexity of many supply chains  it is often best to prioritise those business relationships for which it is most critical for your company. However, the first step is to know who is in your supply chain.</t>
  </si>
  <si>
    <t>When selecting contractors / subcontractors / 3rd party contractors / outsourced work it is important to know that they will work to the standards of your company as well as the standards that your company has committed to with your clients. 
Guidance on the selection process of a contractors / subcontractors / 3rd party contractors / outsourced work allows for proper due diligence and supply chain mapping to be done.</t>
  </si>
  <si>
    <t>It is important to safeguard your company to the risks contractors / subcontractors / 3rd party contractors / outsourced work. It is the responsibility of your company to ensure your business relationships satisfy regulators, and also meet your own and your customer expectations.</t>
  </si>
  <si>
    <t>J</t>
  </si>
  <si>
    <t>Corporate Social Responsibility (CSR) is a broad concept that can take many forms depending on the company and industry. Through CSR programs and initiatives companies businesses can benefit society as well as the company. It is important that CSR initiatives are monitored and the impact is measured.</t>
  </si>
  <si>
    <t>Gifts and hospitality can be (mis)interpreted as corrupt practice if being used for receiving a financial or other commercial benefits in return. It is important in instances where gifts or hospitality are exchanged that it is limited to reasonable and justified expenditures / frequency (this could be stated in the code of conduct).</t>
  </si>
  <si>
    <t>What is your company's approach towards Conflicts of Interest?</t>
  </si>
  <si>
    <t>Conflict of interest should be cleared stated in the company code of conduct. Conflict of interest (actual or perceived) is regarded as unethical behaviour. Suppliers are expected to disclose to UNOPS any situation that may appear as a conflict of interest.</t>
  </si>
  <si>
    <t xml:space="preserve"> The UN expects its suppliers to adhere to the highest standards of moral and ethical conduct, to respect local laws and not engage in any form of corrupt practices, including but not limited to extortion, fraud, or bribery.
</t>
  </si>
  <si>
    <t>The UN expects its suppliers not to engage in the sale or manufacture of anti-personnel mines or components utilized in the manufacture of anti-personnel mines.</t>
  </si>
  <si>
    <t>With regards to the use of services of current or former UN personnel, it is important to be transparent. This will help to avoid and address any concerns regarding conflicts of interest or any other unethical behaviour.
Post employment restrictions: Post-employment restrictions may apply to UN staff in service and former UN staff members who participated in the procurement process, if such persons had prior professional
dealings with suppliers...</t>
  </si>
  <si>
    <t>GLOSSARY</t>
  </si>
  <si>
    <t>"Mine" means a munition designed to be placed under, on or near the ground or other surface area and to be exploded by the presence, proximity or contact of a person or a vehicle. "Anti-personnel mine" means a mine designed to be exploded by the presence, proximity or contact of a person and that will incapacitate, injure or kill one or more persons. Mines designed to be detonated by the presence, proximity or contact of a vehicle as opposed to a person, that are equipped with anti-handling devices, are not considered anti-personnel mines as a result of being so equipped.</t>
  </si>
  <si>
    <t xml:space="preserve">Certified </t>
  </si>
  <si>
    <t>Certified refers to the process being approved, accredited, verified by an external or 3rd party, who has the authority to approve, accredit.</t>
  </si>
  <si>
    <t>Child labour is work carried out to the detriment and endangerment of a child, in violation of international law and national legislation. It either deprives children of schooling or requires them to assume the dual burden of schooling and work.</t>
  </si>
  <si>
    <t>Conflict Minerals</t>
  </si>
  <si>
    <t>The four most commonly mined minerals Cassiterite (tin), wolframite (tungsten), coltan (tantalum), and gold ore (3TG) are commonly known as Conflict Minerals. In certain areas of the world , where mining of these minerals are mined there is  associated human rights violations. These minerals are used in modern electrical appliances, vehicles etc. To ensure responsible supply chain of these highly demandable conflict minerals, OECD has published Due Diligence Guidance, which provide recommendations.</t>
  </si>
  <si>
    <t>"The Conflict Minerals Reporting Template is a free, standardized reporting template developed by the Responsible Minerals Initiative that facilitates the transfer of information through the supply chain regarding mineral country of origin and smelters and refiners being utilized. The template also facilitates the identification of new smelters and refiners to potentially undergo an audit via the RMI’s Responsible Minerals Assurance Process."</t>
  </si>
  <si>
    <t>Conflict of Interest</t>
  </si>
  <si>
    <t>A conflict of interest occurs when the personal interests of personnel, such as outside activities or relationships or personal financial interests, interfere or appear to interfere with the proper performance of his or her official duties or responsibilities or with the integrity, independence and impartiality required by the individual.</t>
  </si>
  <si>
    <t>Contract/ Terms of Employment</t>
  </si>
  <si>
    <t>Contract is written agreement mutually discussed and signed between two parties (the employer and employee). Terms of employment are conditions that an employer and employee agree upon for a job. Terms of employment include an employee's job responsibilities, work days, hours, breaks, dress code, vacation and sick days, pay and more. They also include benefits such as health insurance, life insurance and retirement plans, mostly concerning employment. Contract is important legal arrangement which protects the right of the concerned parties in case of breach of the contract.</t>
  </si>
  <si>
    <t xml:space="preserve">Contractors / Subcontractors / 3rd party providers </t>
  </si>
  <si>
    <t xml:space="preserve">Third party contractor is either a single entity or group of individuals who provide services or perform works for a business upon mutual agreement with a written contract and without having direct connection with the concerning business entity. There are important differences between the third party contractors and main business organisation on labour law, employment contract and financial terms.  Third party contractor may also known as Individual Contractor, Outsourcing supplier or Subcontractor. </t>
  </si>
  <si>
    <t xml:space="preserve">Company Conduct </t>
  </si>
  <si>
    <t xml:space="preserve">Corporate conduct is set of principles that guide and develop the employee's activities in correspondence with the company's standard and values. It is also known as Code of Ethics. The key principle of corporate conduct may include: Respect for laws and regulation, people, environment and as such.  </t>
  </si>
  <si>
    <t>Corporate Social Responsibility considers companies integration of social and environmental concerns in their business operations and interactions with their stakeholders. This should be distinguished between philanthropy.</t>
  </si>
  <si>
    <t>Environmental Management</t>
  </si>
  <si>
    <t xml:space="preserve">Environmental Management is a procedure to develop environmental policies, implement strategic solutions for the environmental problems and monitor the progress and impacts of human / organisations activities on natural environment. Ideally an organisation should have a controlled and planned environmental management system for reducing carbon footprint and pollution of water, air and soil and managing controlled usage of natural resources. </t>
  </si>
  <si>
    <t>Environmental Policy is the commitment to the protection of environment, ecology and wildlife from pollution and human made disaster.</t>
  </si>
  <si>
    <t>Paying employees the same salary, for the same work. e.g. A woman operating Machine 'A' to be paid the same as a man operating Machine 'A'</t>
  </si>
  <si>
    <t>Fire Fighting Equipments</t>
  </si>
  <si>
    <t>Safety equipment (fire extinguisher, hose pipe, fire blanket, smoke alerts, sprinklers, fire alarm) to protect lives and reduce damage from incidents of fire.</t>
  </si>
  <si>
    <t>First Aid and Training</t>
  </si>
  <si>
    <t>First Aid refers to the basic medical care provided to a victim during an emergency situation for the purpose of minimising injury from the accident/incident. First Aid training is a course that improves a trainee's skills, techniques and knowledge on safety and emergency situation. It is highly recommended for a business entity to assign personnel with First Aid training and CPR training.</t>
  </si>
  <si>
    <t xml:space="preserve">Formal </t>
  </si>
  <si>
    <t xml:space="preserve">Gender Equality is the fundamental human right and necessary foundation to obtain sustainable development. Gender Equality is the fifth and heart of all Sustainable Development Goals. </t>
  </si>
  <si>
    <t>Hazardous Material and Category</t>
  </si>
  <si>
    <t xml:space="preserve">Hazardous material are dangerous material that creates harm for living organism and surrounding environment. Hazardous material can be radioactive, flammable, explosive, toxic, corrosive, biohazardous, an oxidizer, a pathogen, an allergen that produced as byproduct from manufacturing or from accidental incidents. </t>
  </si>
  <si>
    <t xml:space="preserve">Health &amp; Safety </t>
  </si>
  <si>
    <t xml:space="preserve">A health and safety management system are processes and procedures in place to minimise the risk of injury and illness. It involves identifying, assessing, controlling risks to workers in all workplace operations and reducing accidents and exposure to harmful situations and substances. It also includes training of personnel in accident prevention, accident response, emergency preparedness, and use of protective clothing and equipment.
</t>
  </si>
  <si>
    <t>All human beings are born free and equal in dignity and rights. They are endowed with reason and conscience and should act towards one another in a spirit of brotherhood. [Article 1 of the United Nations Universal Declaration of Human Rights (UDHR)]
Human rights are inherent to all human beings, regardless of race, sex, nationality, ethnicity, language, religion, or any other status. Human rights include the right to life and liberty, freedom from slavery and torture, freedom of opinion and expression, the right to work and education, and many more.  Everyone is entitled to these rights, without discrimination.</t>
  </si>
  <si>
    <t>Inspection</t>
  </si>
  <si>
    <t>Inspection are conducted to get assurance of appropriate level of protection, maintenance of minimum standard of work, production and services. Inspection also includes reviewing company policy and regulation and provide appropriate recommendation for further improvement.</t>
  </si>
  <si>
    <t xml:space="preserve">ISO (International organisation for Standardization) 9000 provides guidance and tools about quality management and standards for companies and organisation (regardless of their size and area of activity) to ensure the products and services meets the quality. </t>
  </si>
  <si>
    <t xml:space="preserve">Labour Rights </t>
  </si>
  <si>
    <t xml:space="preserve">Labour rights or workers' rights are the legal rights and associated human rights that belong to a worker, and the relationship between an employee and employer. These rights are usually embedded and governed by labour and / or employment law. Broadly speaking these rights cover negotiating pay, benefits, and safe working conditions. One of the most central rights is the right to the freedom of association and collective bargaining. </t>
  </si>
  <si>
    <t>According to the C138 - Minimum Age Convention, 1973, all the members are to take action against child labour in their respective countries. "The minimum age for admission to any type of employment or work which .... is likely to jeopardise the health, safety or morals of young persons shall not be less than 18 years."</t>
  </si>
  <si>
    <t>Minimum Wage</t>
  </si>
  <si>
    <t xml:space="preserve">Lowest salary received by the employee upon agreement with the employer. Every country has its own legal threshold of minimum wage. Violation of the minimum wage standard leads to violation of human rights of the employee. </t>
  </si>
  <si>
    <t>"United Nations Minorities Declaration in its article 1 refers to minorities as based on national or ethnic, cultural, religious and linguistic identity, and provides that States should protect their existence."</t>
  </si>
  <si>
    <t>Policy</t>
  </si>
  <si>
    <t>Company policies and procedures are an essential to any organisation. Policy refers to the course of actions adopted by an organisation which bring focus to important issues, as well as what is acceptable behaviour by employees. However, these policies and procedures are useless if employers neglect to follow them or they are not communicated properly. 
Some best practices for policy are:
-Company and country specific
-Commitment to compliance with all relevant national and local regulations and legislation 
-Commitment to provide sufficient resources for the implementation of the policy / be signed by the companies highest office or a member of the Company Board.</t>
  </si>
  <si>
    <t>Procedure</t>
  </si>
  <si>
    <t>Procedures explain how to accomplish a task. A procedure is sometimes called a work instruction, strategy or methodology. Procedures are often associated with or supported by other documents like policies.  The policy is the goal statement and the procedure is the description of how to achieve the goal. Every procedure should be associated with a policy.</t>
  </si>
  <si>
    <t>Accordinng to UNOPS, there are six proscribed practices that are without compromise make supplier ineligible to do business with UNOPS if committed. The proscribed practices are: Corrupt Practice, Fraudulent Practice, Coercive Practice, Unethical practice, Collusive practice and Obstruction.</t>
  </si>
  <si>
    <t>Quality Control</t>
  </si>
  <si>
    <t>System or sets of procedures to ensure the standard of manufactured product, services or work provided to the client.</t>
  </si>
  <si>
    <t xml:space="preserve">Quality Management </t>
  </si>
  <si>
    <t>Quality management is the management / coordination of all activities and tasks that are required to achieve and maintain a desired level of quality.  This includes the commitments in a quality policy, creating and implementing quality planning, quality control and quality improvement. This is applicable for quality of products and goods produced and provided as well as service quality.</t>
  </si>
  <si>
    <t xml:space="preserve">Recycle </t>
  </si>
  <si>
    <t xml:space="preserve">Recycle generally means converting any unwanted material or byproducts produced from different sources into valuable and usable material. Recycle reduces the extraction and consumption of raw material consumption and reduces the amount of landfill. </t>
  </si>
  <si>
    <t>Risk Assessment</t>
  </si>
  <si>
    <t xml:space="preserve">Risk assessment is the process to identify hazards and risk factors, analysis of risks and evaluation and controlling of risk by determining methods. </t>
  </si>
  <si>
    <t>17 Sustainable Development Goals adopted by United Nations Member States in 2015, also known as Global Goals, are a universal call to action to end poverty, protect the planet and ensure that all people enjoy peace and prosperity.</t>
  </si>
  <si>
    <t>Solid waste (non hazardous)</t>
  </si>
  <si>
    <t>Non hazardous Solid waste refers to any unwanted products or refuse from various sources including household, municipality, industry and agriculture, that do not provide any monetary value and require a waste management system for safe disposal of the waste for avoiding contamination and pollution of the surrounding environment and ecology. It is important to have a solid waste management in a company to adhere with the environmental management of the concering company.</t>
  </si>
  <si>
    <t>Supply Chain Mapping</t>
  </si>
  <si>
    <t>Supply chain mapping is the process of identifying companies and suppliers to document the source of material and process of bringing the goods / service that your company needs. Corporate responsibility should require companies due diligence to identify, address and mitigate adverse impacts with which they may be involved through their business relationships. However, due to the scale and complexity of many supply chains  it is often best to prioritise those business relationships for which it is most critical for your company. However, the first step is to know who is in your supply chain.</t>
  </si>
  <si>
    <t xml:space="preserve">UN Global Compact is a voluntary initiative based on CEO commitments to implement universal sustainability principles and to take steps to support UN goals. </t>
  </si>
  <si>
    <t xml:space="preserve">The UNGP seeks to provide an authoritative global standard for preventing and addressing the risk of adverse human rights impacts linked to business activity.  </t>
  </si>
  <si>
    <t>UNOPS requires that all vendors it works with to operate with high standards of integrity and competency. UNOPS has zero tolerance against vendors that engage in proscribed practices.</t>
  </si>
  <si>
    <t xml:space="preserve">Set of principles that are established by the UN and the International Labour organisation (ILO). It is expected that these principles will be adhered by all supplier providing products or services to the UN. </t>
  </si>
  <si>
    <t>Wastewater</t>
  </si>
  <si>
    <t>Water after being used and affected by use is called wastewater. Wastewater is mainly divided into two categories, Grey water which is from showers, washing machines and Black Water from toilets and kitchen sink. Wastewater must be treated before being discharged into land, surface or groundwater.</t>
  </si>
  <si>
    <t>QUESTIONS AND ANSWERS ARE DEFINED IN THIS SHEET AND FED TO OTHER SHEETS</t>
  </si>
  <si>
    <t>RISK LEVEL</t>
  </si>
  <si>
    <t>ANSWER</t>
  </si>
  <si>
    <t>LOW RISK</t>
  </si>
  <si>
    <t>LOW TO MEDIUM RISK</t>
  </si>
  <si>
    <t>MEDIUM TO HIGH RISK</t>
  </si>
  <si>
    <t>HIGH  RISK</t>
  </si>
  <si>
    <t>Not selected</t>
  </si>
  <si>
    <t>SECTION</t>
  </si>
  <si>
    <t>QUESTION#</t>
  </si>
  <si>
    <t xml:space="preserve">A glossary, additional definition and resources are at the bottom of this page </t>
  </si>
  <si>
    <t>POLICY</t>
  </si>
  <si>
    <t>Does your company have a Freedom of Association and Right to Collective Bargaining policy in place?</t>
  </si>
  <si>
    <t>No policy in place</t>
  </si>
  <si>
    <t>Does your company have a Wages, Working Hours and Other Conditions of Work policy in place?</t>
  </si>
  <si>
    <t>Does your company have a Forced and Compulsory Labour policy in place?</t>
  </si>
  <si>
    <t>Does your company have a Child Labour policy in place?</t>
  </si>
  <si>
    <t>Does your company have an Anti Discrimination policy in place?</t>
  </si>
  <si>
    <t>Does your company have a Quality Management Policy in place?</t>
  </si>
  <si>
    <t>Does your company have an Environmental Policy in place?</t>
  </si>
  <si>
    <t>Does your company have a Health and Safety policy in place?</t>
  </si>
  <si>
    <t>Does your company have a Code of Conduct (or ethical conduct policy)?</t>
  </si>
  <si>
    <t>Does your company have a Corporate Social Responsibility policy?</t>
  </si>
  <si>
    <t>Does your company have a policy related to conflict minerals?</t>
  </si>
  <si>
    <t>MANAGEMENT SYSTEMS</t>
  </si>
  <si>
    <t>MGMTSYS</t>
  </si>
  <si>
    <t xml:space="preserve">Does your company have an up-to-date certified formal, documented Quality Management System? </t>
  </si>
  <si>
    <t>No Quality Management System in place</t>
  </si>
  <si>
    <t xml:space="preserve">Does your company have an up-to-date certified formal, documented Environmental Management System? </t>
  </si>
  <si>
    <t>No Environmental Management System in place</t>
  </si>
  <si>
    <t xml:space="preserve">Does your company have an up-to-date certified formal, documented Health and Safety Management System? </t>
  </si>
  <si>
    <t>No Health &amp; Safety Management System in place</t>
  </si>
  <si>
    <t>HUMAN RIGHTS</t>
  </si>
  <si>
    <t>HUMRHGTS</t>
  </si>
  <si>
    <t>How does your company  integrate and operationalise the UN Guiding principles for Business &amp; Human Rights? (Corporate responsibility to respect)</t>
  </si>
  <si>
    <t>We have a documented procedure in place. Human Rights Impact Assessment is conducted with action plans that are implemented, reported &amp; reviewed</t>
  </si>
  <si>
    <t xml:space="preserve">We have a documented procedure in place. Human Rights Impact Assessment is conducted. </t>
  </si>
  <si>
    <t>Human Rights Impact Assessment is not conducted. The company has no formal policies and procedures on labour, discrimination, salary, etc.</t>
  </si>
  <si>
    <t>Does your company have a mechanism for preventing, reporting and investigating cases of Human Rights abuses?</t>
  </si>
  <si>
    <t>No procedure in place</t>
  </si>
  <si>
    <t>Does your company have a mechanism for preventing, reporting and investigating cases of Sexual Exploitation and Abuse?</t>
  </si>
  <si>
    <t>LABOUR STANDARDS</t>
  </si>
  <si>
    <t>LABSTDS</t>
  </si>
  <si>
    <t>How does your company ensure that you pay minimum wage to your employees?</t>
  </si>
  <si>
    <t>The company has a written policy in place as well as documented procedures that are followed.</t>
  </si>
  <si>
    <t>There are some cases that minimum wages are not paid</t>
  </si>
  <si>
    <t>How does your company ensure it pay its employees in a non-discriminatory manner (e.g. paying different working groups such as women, people with disabilities, etc… different pay for the same tasks)?</t>
  </si>
  <si>
    <t>There are some cases that different groups are paid differently for the same tasks.</t>
  </si>
  <si>
    <t>Does your company have a complaints system in place to address concerns or issues from employees / workers / others?</t>
  </si>
  <si>
    <t xml:space="preserve">Yes - documented procedure including anonymous whistleblower protection </t>
  </si>
  <si>
    <t>Although no formal procedure is in place, management treat such incidents seriously</t>
  </si>
  <si>
    <t>No this is not needed in our company</t>
  </si>
  <si>
    <t>Does your company have an Overtime work policy in place or staff are not allowed to work overtime?</t>
  </si>
  <si>
    <t>Overtime is voluntary and procedure and payments documented (or staff are prohibited from working overtime)</t>
  </si>
  <si>
    <t>Overtime is voluntary there is no documented procedure, but payments are recorded.</t>
  </si>
  <si>
    <t>Overtime is not recorded or compensated</t>
  </si>
  <si>
    <t>What is the approach of your company regarding keeping original identification documents of your workers / employees?</t>
  </si>
  <si>
    <t>No original ID documentation is ever kept by the company. In cases where ID documentation is needed, a copy of the original is requested for record keeping.</t>
  </si>
  <si>
    <t>Original ID documentation is sometimes kept by the company (by documented request of the employee) but only for safe keeping.</t>
  </si>
  <si>
    <t>Keeping the original identification documents is a common practice</t>
  </si>
  <si>
    <t>Do you have a procedure in place at time of employment to verify age of prospective employees?</t>
  </si>
  <si>
    <t>Yes - A documented procedure is in place</t>
  </si>
  <si>
    <t>Age verification is done from time to time</t>
  </si>
  <si>
    <t>Age is not verified</t>
  </si>
  <si>
    <t>Are your employees selected based on gender, ethnicity, sexual orientation or political belief?</t>
  </si>
  <si>
    <t>No - all employees are selected based on merit as per documented procedure in place</t>
  </si>
  <si>
    <t>No - all employees are selected based on merit but no documented procedure in place</t>
  </si>
  <si>
    <t>Yes - in most cases</t>
  </si>
  <si>
    <t>Are terms of employment communicated and agreed upon with an employee, written and in a local language?</t>
  </si>
  <si>
    <t>Terms of employment are written and are signed by both employer and employee</t>
  </si>
  <si>
    <t xml:space="preserve">Terms of employment are written and signed by employee only </t>
  </si>
  <si>
    <t>There are no terms of employment - only pay to work</t>
  </si>
  <si>
    <t>Are payments of salary made according to the contract, directly to the employee and on a regular basis?</t>
  </si>
  <si>
    <t>Yes - but not on a regular basis</t>
  </si>
  <si>
    <t>Non-regular cash payments are a common practice here</t>
  </si>
  <si>
    <t xml:space="preserve">Salary / wages are paid directly to an intermediary to distribute </t>
  </si>
  <si>
    <t>Are employees made aware of deductions (e.g. welfare, tax, accommodation etc..) and agree to them?</t>
  </si>
  <si>
    <t xml:space="preserve">Yes - all deduction are agreed in advance and documented in the contract </t>
  </si>
  <si>
    <t>Employees are not made aware of deductions until time of payment</t>
  </si>
  <si>
    <t>Deductions are made as they occur - without prior information to employee</t>
  </si>
  <si>
    <t>Are employee payments properly documented?</t>
  </si>
  <si>
    <t>Yes - Detailed pay-slips are provided, signed for and include details of deductions, if any</t>
  </si>
  <si>
    <t xml:space="preserve">No formal procedure in place, but employees are notified that payment has been made </t>
  </si>
  <si>
    <t>No formal procedure in place</t>
  </si>
  <si>
    <t xml:space="preserve">EQUAL OPPORTUNITY </t>
  </si>
  <si>
    <t>EQOPP</t>
  </si>
  <si>
    <t>Does your company have a mechanism in place for reporting, investigating and addressing harassment</t>
  </si>
  <si>
    <t>Yes- A formal documented procedure is in place; data about cases is available and tracked</t>
  </si>
  <si>
    <t>No procedure</t>
  </si>
  <si>
    <t>Does your company encourage diversity and inclusion in the workplace?</t>
  </si>
  <si>
    <t>Yes we have a diversity and inclusion policy and action plan that is well implemented</t>
  </si>
  <si>
    <t>We encourage diversity informally</t>
  </si>
  <si>
    <t>We do not have any initiatives around diversity and inclusion</t>
  </si>
  <si>
    <t xml:space="preserve">What percentage (%) of current total staff are women? Please provide your best estimate. </t>
  </si>
  <si>
    <t>More than 60%</t>
  </si>
  <si>
    <t xml:space="preserve">Less than 10% </t>
  </si>
  <si>
    <t xml:space="preserve">What percentage (%) of current key staff (leadership) are women? Please provide your best estimate. </t>
  </si>
  <si>
    <t>Does your company have a procedure in place to encourage the employment and inclusion of persons with disabilities in the workplace?</t>
  </si>
  <si>
    <t xml:space="preserve">Yes we have formal documented procedure in place to encourage the employment and inclusion of persons with disabilities and an action plan that is well implemented </t>
  </si>
  <si>
    <t>This is done informally</t>
  </si>
  <si>
    <t>We do not have any initiatives regarding the inclusion of persons with disabilities in the workplace</t>
  </si>
  <si>
    <t>QUALITY MANAGEMENT</t>
  </si>
  <si>
    <t>QUMGMT</t>
  </si>
  <si>
    <t xml:space="preserve">Are quality inspections carried out on products / goods / services that your company provides? </t>
  </si>
  <si>
    <t xml:space="preserve">No inspections carried out </t>
  </si>
  <si>
    <t xml:space="preserve">Is quality control/assurance reporting made on products / goods / services that your company provides? </t>
  </si>
  <si>
    <t xml:space="preserve">No reporting done </t>
  </si>
  <si>
    <t>Does your company evaluate and improve the quality of your output (products / goods  / service) towards continuous improvement?</t>
  </si>
  <si>
    <t>No evaluations made</t>
  </si>
  <si>
    <t>ENVIRONMENTAL MANAGEMENT</t>
  </si>
  <si>
    <t>ENVMGMT</t>
  </si>
  <si>
    <t xml:space="preserve">Is reporting done on the impact of your company's products / goods / services on the environment? </t>
  </si>
  <si>
    <t>Is recycling (and or re-use) regularly practised by your company?</t>
  </si>
  <si>
    <t>Regularly practiced. Waste is measured and monitored</t>
  </si>
  <si>
    <t>Some waste is recycled (re-used)</t>
  </si>
  <si>
    <t>Recycling not practiced</t>
  </si>
  <si>
    <t>Are hazardous materials and chemicals managed (monitored, handled, transported, stored, recycled, reused and/ or disposed appropriately)?</t>
  </si>
  <si>
    <t>There are no guidance for managing hazardous materials.</t>
  </si>
  <si>
    <t>Is solid waste (non-hazardous) monitored, handled, transported, stored, recycled, reused and/ or disposed appropriately?</t>
  </si>
  <si>
    <t>There are no guidance for managing solid waste.</t>
  </si>
  <si>
    <t>Is wastewater monitored, handled, transported and/ or treated for disposal or discharge appropriately?</t>
  </si>
  <si>
    <t xml:space="preserve">No we do not </t>
  </si>
  <si>
    <t>Is water consumption monitored and controlled as a resource appropriately?</t>
  </si>
  <si>
    <t>Is energy consumption recorded by your company?</t>
  </si>
  <si>
    <t>Does your company have documented targets to reduce its impact on the environment (this includes for example emissions and energy consumption)?</t>
  </si>
  <si>
    <t>HEALTH &amp; SAFETY</t>
  </si>
  <si>
    <t>HS</t>
  </si>
  <si>
    <t>Are Risk Assessments used by your company with regard to Health &amp; Safety?</t>
  </si>
  <si>
    <t>Risk Assessments are used as part of formal procedures. They are used for action planning and implemented.</t>
  </si>
  <si>
    <t xml:space="preserve">Risk Assessments are used as part of formal procedures. Implemented action only from time to time </t>
  </si>
  <si>
    <t>Risk Assessments and resulting action planning is used from time to time</t>
  </si>
  <si>
    <t xml:space="preserve">Risk Assessments are rarely used, if at all. </t>
  </si>
  <si>
    <t>Is Health &amp; Safety training provided to your employees?</t>
  </si>
  <si>
    <t>This is part of the certified formal process (e.g. ISO or similar). Done on a regular basis, according to a schedule and is recorded.</t>
  </si>
  <si>
    <t>This is part of the formal process (documented but not ISO or similar). Done on a regular basis, according to a schedule and is recorded.</t>
  </si>
  <si>
    <t>Health &amp; Safety training is done on an adhoc basis.</t>
  </si>
  <si>
    <t xml:space="preserve">Health &amp; Safety training is rarely done, if at all. </t>
  </si>
  <si>
    <t>Does your company conduct accident / incident investigations?</t>
  </si>
  <si>
    <t>Yes - this is part of the formal process (documented but not ISO or similar) and includes near miss reporting.</t>
  </si>
  <si>
    <t>Accident and incident investigations are conducted depending on the size or severity of the accident or incident.</t>
  </si>
  <si>
    <t xml:space="preserve">Accident and incident investigations are rarely conducted, if at all. </t>
  </si>
  <si>
    <t>Is appropriate Personal Protective Equipment provided to employees (if applicable)?</t>
  </si>
  <si>
    <t>This is part of the formal process (documented but not ISO or similar)</t>
  </si>
  <si>
    <t>This is part of the informal process but undocumented</t>
  </si>
  <si>
    <t xml:space="preserve">Personal Protective Equipment is rarely provided, if at all. </t>
  </si>
  <si>
    <t>Does your company have any First Aid trained employees?</t>
  </si>
  <si>
    <t>Yes - Employees are provided with first aid training and it is in line with the recommended number of first aiders to total employees and if necessary specific workplace hazards. Refresher courses included.</t>
  </si>
  <si>
    <t xml:space="preserve">Employees have been provided with first aid training and it is in line with the recommended number of first aiders to total employees and if necessary specific workplace hazards. </t>
  </si>
  <si>
    <t>Some employees have basic first aid training.</t>
  </si>
  <si>
    <t>There are no First Aid trained staff.</t>
  </si>
  <si>
    <t>Are First Aid boxes (equipment) available at your company?</t>
  </si>
  <si>
    <t>First Aid boxes are available and are in line with the total number of employees and workplace hazards.</t>
  </si>
  <si>
    <t>First Aid boxes are available and are in line with the total number of employees</t>
  </si>
  <si>
    <t>Some First Aid boxes are available</t>
  </si>
  <si>
    <t>There are no First Aid kits available.</t>
  </si>
  <si>
    <t>Are emergency evacuation drills and / or trainings conducted with all employees?</t>
  </si>
  <si>
    <t>This is part of the certified formal process (e.g. ISO or similar)</t>
  </si>
  <si>
    <t>Is fire fighting equipment available and maintained?</t>
  </si>
  <si>
    <t xml:space="preserve">Available and maintained regularly according to procedure and records are kept </t>
  </si>
  <si>
    <t>Available and maintained but no records kept</t>
  </si>
  <si>
    <t>Available but not regularly maintained</t>
  </si>
  <si>
    <t>No fire fighting equipment available</t>
  </si>
  <si>
    <t>CONTRACTORS (INCLUDING SUBCONTRACTORS/3RD PARTY/OUTSOURCED WORK)</t>
  </si>
  <si>
    <t>CONT</t>
  </si>
  <si>
    <t>To what extent does your company use contractors (e.g. component suppliers, cleaning, security, etc.)?</t>
  </si>
  <si>
    <t xml:space="preserve">Never - 
No contracting of our core functions (including product / services) or  No contracting of cleaning, security, catering, etc. </t>
  </si>
  <si>
    <t xml:space="preserve">Rarely - 
Limited contracting of our core functions (including product / services) or Limited contracting of cleaning, security, catering, etc. </t>
  </si>
  <si>
    <t xml:space="preserve">Frequently - 
Frequent contracting of our core functions (including product / services) or Frequent contracting of cleaning, security, catering, etc. </t>
  </si>
  <si>
    <t xml:space="preserve">Always - 
Most of our core functions (including product / services) are contracted or all cleaning, security, catering, etc. are contracted </t>
  </si>
  <si>
    <t>Does your company do any form of supply chain mapping?</t>
  </si>
  <si>
    <t>Detailed supply chain mapping carried out, that identifies possible risks and compliance issues. Includes engagement with supply chain stakeholders. Reviewed and updated as necessary.</t>
  </si>
  <si>
    <t>Detailed supply chain mapping carried out, that identifies possible risks and compliance issues. Reviewed and updated as necessary.</t>
  </si>
  <si>
    <t>Some supply chain mapping carried out.</t>
  </si>
  <si>
    <t xml:space="preserve">No supply chain mapping done </t>
  </si>
  <si>
    <t>Does your company have a documented procedure for the selection of contractors?</t>
  </si>
  <si>
    <t>Yes - a formal documented procedure</t>
  </si>
  <si>
    <t>Yes - but acts more as a guideline not fully enforced</t>
  </si>
  <si>
    <t>No guiding procedure in place</t>
  </si>
  <si>
    <t>Does your company usually sign written contracts with contractors?</t>
  </si>
  <si>
    <t>Yes - this is always the case as per written procedures</t>
  </si>
  <si>
    <t>Yes - only when it is a legal / stipulated requirement</t>
  </si>
  <si>
    <t xml:space="preserve">Only when the other party demands it </t>
  </si>
  <si>
    <t>It is preferred to not have written contracts</t>
  </si>
  <si>
    <t>Does your company have a method to review your contractors ?</t>
  </si>
  <si>
    <t>Yes - we conduct on-site audit of our contractors based on risk assessment</t>
  </si>
  <si>
    <t>Yes - we validate and verify contractors policies or they formally adopt our own. This may include site inspections</t>
  </si>
  <si>
    <t>Occasional background checking is done</t>
  </si>
  <si>
    <t>No we do not</t>
  </si>
  <si>
    <t>Do you require your contractors to provide copies of relevant certificates or licenses for the contracted products / services?</t>
  </si>
  <si>
    <t>Yes - as a common and necessary practice</t>
  </si>
  <si>
    <t xml:space="preserve">Yes - but only if requested </t>
  </si>
  <si>
    <t>This is done from time to time if necessary</t>
  </si>
  <si>
    <t>This is not common practice</t>
  </si>
  <si>
    <t>COMPANY CONDUCT</t>
  </si>
  <si>
    <t>CONDUCT</t>
  </si>
  <si>
    <t>Does your company participate in Corporate Social Responsibility initiatives / activities?</t>
  </si>
  <si>
    <t xml:space="preserve">Yes - with documented procedures and guidelines without impact analysis </t>
  </si>
  <si>
    <t xml:space="preserve">Yes - but no documented procedures and/or guidelines </t>
  </si>
  <si>
    <t>No</t>
  </si>
  <si>
    <t>Does your company use gifts or hospitality as an accepted practice?</t>
  </si>
  <si>
    <t>This is a normal practice due to the operating conditions</t>
  </si>
  <si>
    <t>Does your company prohibit conflicts of interest?</t>
  </si>
  <si>
    <t>Sometimes the company (or personnel) is in a conflict of interest</t>
  </si>
  <si>
    <t>Sometimes the company is forced or expected to make payments outside of the conventional channels to facilitate works or business relationships</t>
  </si>
  <si>
    <t>Does your company engage in the sale or manufacture of anti-personnel mines or components utilised in the manufacture of anti-personnel mines?</t>
  </si>
  <si>
    <t>Never</t>
  </si>
  <si>
    <t>Has previously, but no longer</t>
  </si>
  <si>
    <t xml:space="preserve">Sometimes </t>
  </si>
  <si>
    <t>Does your company have a policy in place regarding the employment or contracting of current or former UNOPS/UN personnel for the preparation of bids or proposals for UNOPS?</t>
  </si>
  <si>
    <t>Yes a formal documented policy in place with reference to the UN Supplier Code of Conduct</t>
  </si>
  <si>
    <t>Yes a formal documented policy in place but does not reference UN Supplier Code of Conduct</t>
  </si>
  <si>
    <t>There are some guidance but not formal signed documentation</t>
  </si>
  <si>
    <t>Tender_ref</t>
  </si>
  <si>
    <t>UNGM_Number</t>
  </si>
  <si>
    <t>Company_Name</t>
  </si>
  <si>
    <t>Company_Address1</t>
  </si>
  <si>
    <t>Company_Address2</t>
  </si>
  <si>
    <t>Company_Address3</t>
  </si>
  <si>
    <t>Company_Country</t>
  </si>
  <si>
    <t>UNGC_Participant</t>
  </si>
  <si>
    <t>UNGC_ID</t>
  </si>
  <si>
    <t>UNGC_Last_COP</t>
  </si>
  <si>
    <t>UNGC_COP_Level</t>
  </si>
  <si>
    <t>Company_Signatory_Name</t>
  </si>
  <si>
    <t>Company_Signatory_Position</t>
  </si>
  <si>
    <t>Company_Signatory_Email</t>
  </si>
  <si>
    <t>Company_Signatory_Phone</t>
  </si>
  <si>
    <t>Completion_Date</t>
  </si>
  <si>
    <t>SCORE_POLICY</t>
  </si>
  <si>
    <t>SCORE_MGMTSYS</t>
  </si>
  <si>
    <t>SCORE_HUMRHGTS</t>
  </si>
  <si>
    <t>SCORE_LABSTDS</t>
  </si>
  <si>
    <t>SCORE_EQOPP</t>
  </si>
  <si>
    <t>SCORE_QUMGMT</t>
  </si>
  <si>
    <t>SCORE_ENVMGMT</t>
  </si>
  <si>
    <t>SCORE_HS</t>
  </si>
  <si>
    <t>SCORE_CONT</t>
  </si>
  <si>
    <t>SCORE_CONDUCT</t>
  </si>
  <si>
    <t>SCORE_OVERALL</t>
  </si>
  <si>
    <t>RATING_POLICY</t>
  </si>
  <si>
    <t>RATING_MGMTSYS</t>
  </si>
  <si>
    <t>RATING_HUMRHGTS</t>
  </si>
  <si>
    <t>RATING_LABSTDS</t>
  </si>
  <si>
    <t>RATING_EQOPP</t>
  </si>
  <si>
    <t>RATING_QUMGMT</t>
  </si>
  <si>
    <t>RATING_ENVMGMT</t>
  </si>
  <si>
    <t>RATING_HS</t>
  </si>
  <si>
    <t>RATING_CONT</t>
  </si>
  <si>
    <t>RATING_CONDUCT</t>
  </si>
  <si>
    <t>RATING_OVERALL</t>
  </si>
  <si>
    <t>SCORE_Q1</t>
  </si>
  <si>
    <t>SCORE_Q2</t>
  </si>
  <si>
    <t>SCORE_Q3</t>
  </si>
  <si>
    <t>SCORE_Q4</t>
  </si>
  <si>
    <t>SCORE_Q5</t>
  </si>
  <si>
    <t>SCORE_Q6</t>
  </si>
  <si>
    <t>SCORE_Q7</t>
  </si>
  <si>
    <t>SCORE_Q8</t>
  </si>
  <si>
    <t>SCORE_Q9</t>
  </si>
  <si>
    <t>SCORE_Q10</t>
  </si>
  <si>
    <t>SCORE_Q11</t>
  </si>
  <si>
    <t>SCORE_Q12</t>
  </si>
  <si>
    <t>SCORE_Q13</t>
  </si>
  <si>
    <t>SCORE_Q14</t>
  </si>
  <si>
    <t>SCORE_Q15</t>
  </si>
  <si>
    <t>SCORE_Q16</t>
  </si>
  <si>
    <t>SCORE_Q17</t>
  </si>
  <si>
    <t>SCORE_Q18</t>
  </si>
  <si>
    <t>SCORE_Q19</t>
  </si>
  <si>
    <t>SCORE_Q20</t>
  </si>
  <si>
    <t>SCORE_Q21</t>
  </si>
  <si>
    <t>SCORE_Q22</t>
  </si>
  <si>
    <t>SCORE_Q23</t>
  </si>
  <si>
    <t>SCORE_Q24</t>
  </si>
  <si>
    <t>SCORE_Q25</t>
  </si>
  <si>
    <t>SCORE_Q26</t>
  </si>
  <si>
    <t>SCORE_Q27</t>
  </si>
  <si>
    <t>SCORE_Q28</t>
  </si>
  <si>
    <t>SCORE_Q29</t>
  </si>
  <si>
    <t>SCORE_Q30</t>
  </si>
  <si>
    <t>SCORE_Q31</t>
  </si>
  <si>
    <t>SCORE_Q32</t>
  </si>
  <si>
    <t>SCORE_Q33</t>
  </si>
  <si>
    <t>SCORE_Q34</t>
  </si>
  <si>
    <t>SCORE_Q35</t>
  </si>
  <si>
    <t>SCORE_Q36</t>
  </si>
  <si>
    <t>SCORE_Q37</t>
  </si>
  <si>
    <t>SCORE_Q38</t>
  </si>
  <si>
    <t>SCORE_Q39</t>
  </si>
  <si>
    <t>SCORE_Q40</t>
  </si>
  <si>
    <t>SCORE_Q41</t>
  </si>
  <si>
    <t>SCORE_Q42</t>
  </si>
  <si>
    <t>SCORE_Q43</t>
  </si>
  <si>
    <t>SCORE_Q44</t>
  </si>
  <si>
    <t>SCORE_Q45</t>
  </si>
  <si>
    <t>SCORE_Q46</t>
  </si>
  <si>
    <t>SCORE_Q47</t>
  </si>
  <si>
    <t>SCORE_Q48</t>
  </si>
  <si>
    <t>SCORE_Q49</t>
  </si>
  <si>
    <t>SCORE_Q50</t>
  </si>
  <si>
    <t>SCORE_Q51</t>
  </si>
  <si>
    <t>SCORE_Q52</t>
  </si>
  <si>
    <t>SCORE_Q53</t>
  </si>
  <si>
    <t>SCORE_Q54</t>
  </si>
  <si>
    <t>SCORE_Q55</t>
  </si>
  <si>
    <t>SCORE_Q56</t>
  </si>
  <si>
    <t>SCORE_Q57</t>
  </si>
  <si>
    <t>SCORE_Q58</t>
  </si>
  <si>
    <t>SCORE_Q59</t>
  </si>
  <si>
    <t>SCORE_Q60</t>
  </si>
  <si>
    <t>SCORE_Q61</t>
  </si>
  <si>
    <t>SCORE_Q62</t>
  </si>
  <si>
    <t>SCORE_Q63</t>
  </si>
  <si>
    <t>SCORE_Q64</t>
  </si>
  <si>
    <t>SCORE_Q65</t>
  </si>
  <si>
    <t>SCORE_Q66</t>
  </si>
  <si>
    <t>RATING_Q1</t>
  </si>
  <si>
    <t>RATING_Q2</t>
  </si>
  <si>
    <t>RATING_Q3</t>
  </si>
  <si>
    <t>RATING_Q4</t>
  </si>
  <si>
    <t>RATING_Q5</t>
  </si>
  <si>
    <t>RATING_Q6</t>
  </si>
  <si>
    <t>RATING_Q7</t>
  </si>
  <si>
    <t>RATING_Q8</t>
  </si>
  <si>
    <t>RATING_Q9</t>
  </si>
  <si>
    <t>RATING_Q10</t>
  </si>
  <si>
    <t>RATING_Q11</t>
  </si>
  <si>
    <t>RATING_Q12</t>
  </si>
  <si>
    <t>RATING_Q13</t>
  </si>
  <si>
    <t>RATING_Q14</t>
  </si>
  <si>
    <t>RATING_Q15</t>
  </si>
  <si>
    <t>RATING_Q16</t>
  </si>
  <si>
    <t>RATING_Q17</t>
  </si>
  <si>
    <t>RATING_Q18</t>
  </si>
  <si>
    <t>RATING_Q19</t>
  </si>
  <si>
    <t>RATING_Q20</t>
  </si>
  <si>
    <t>RATING_Q21</t>
  </si>
  <si>
    <t>RATING_Q22</t>
  </si>
  <si>
    <t>RATING_Q23</t>
  </si>
  <si>
    <t>RATING_Q24</t>
  </si>
  <si>
    <t>RATING_Q25</t>
  </si>
  <si>
    <t>RATING_Q26</t>
  </si>
  <si>
    <t>RATING_Q27</t>
  </si>
  <si>
    <t>RATING_Q28</t>
  </si>
  <si>
    <t>RATING_Q29</t>
  </si>
  <si>
    <t>RATING_Q30</t>
  </si>
  <si>
    <t>RATING_Q31</t>
  </si>
  <si>
    <t>RATING_Q32</t>
  </si>
  <si>
    <t>RATING_Q33</t>
  </si>
  <si>
    <t>RATING_Q34</t>
  </si>
  <si>
    <t>RATING_Q35</t>
  </si>
  <si>
    <t>RATING_Q36</t>
  </si>
  <si>
    <t>RATING_Q37</t>
  </si>
  <si>
    <t>RATING_Q38</t>
  </si>
  <si>
    <t>RATING_Q39</t>
  </si>
  <si>
    <t>RATING_Q40</t>
  </si>
  <si>
    <t>RATING_Q41</t>
  </si>
  <si>
    <t>RATING_Q42</t>
  </si>
  <si>
    <t>RATING_Q43</t>
  </si>
  <si>
    <t>RATING_Q44</t>
  </si>
  <si>
    <t>RATING_Q45</t>
  </si>
  <si>
    <t>RATING_Q46</t>
  </si>
  <si>
    <t>RATING_Q47</t>
  </si>
  <si>
    <t>RATING_Q48</t>
  </si>
  <si>
    <t>RATING_Q49</t>
  </si>
  <si>
    <t>RATING_Q50</t>
  </si>
  <si>
    <t>RATING_Q51</t>
  </si>
  <si>
    <t>RATING_Q52</t>
  </si>
  <si>
    <t>RATING_Q53</t>
  </si>
  <si>
    <t>RATING_Q54</t>
  </si>
  <si>
    <t>RATING_Q55</t>
  </si>
  <si>
    <t>RATING_Q56</t>
  </si>
  <si>
    <t>RATING_Q57</t>
  </si>
  <si>
    <t>RATING_Q58</t>
  </si>
  <si>
    <t>RATING_Q59</t>
  </si>
  <si>
    <t>RATING_Q60</t>
  </si>
  <si>
    <t>RATING_Q61</t>
  </si>
  <si>
    <t>RATING_Q62</t>
  </si>
  <si>
    <t>RATING_Q63</t>
  </si>
  <si>
    <t>RATING_Q64</t>
  </si>
  <si>
    <t>RATING_Q65</t>
  </si>
  <si>
    <t>RATING_Q66</t>
  </si>
  <si>
    <t>THIS SHEET IS HIDDEN FROM VIEW AND UNLOCKED AND MADE AVAILABLE TO UNOPS PERSONNEL ON REQUEST</t>
  </si>
  <si>
    <t>HIDE THIS COL</t>
  </si>
  <si>
    <t>DSSQ ASSESSMENT</t>
  </si>
  <si>
    <t>CONFIDENTIAL</t>
  </si>
  <si>
    <t>HIDE THIS PART - DOESN'T EVER NEED TO BE UNHIDDEN. ANSWERS FROM HERE ARE FED FROM THE Q&amp;A SHEET</t>
  </si>
  <si>
    <t xml:space="preserve">VENDOR NAME:   </t>
  </si>
  <si>
    <t xml:space="preserve">DATE OF COMPLETION:   </t>
  </si>
  <si>
    <t xml:space="preserve">TENDER REFERENCE:   </t>
  </si>
  <si>
    <t>ITB/1234/7891</t>
  </si>
  <si>
    <t xml:space="preserve">QUESTIONNAIRE RISK </t>
  </si>
  <si>
    <t>SECTION REF</t>
  </si>
  <si>
    <t>Risk Level per Category (Description)
Low / Low - Medium / Medium - High / High</t>
  </si>
  <si>
    <t>Risk Level per Category (Score)</t>
  </si>
  <si>
    <t>EQUAL OPPORTUNITY</t>
  </si>
  <si>
    <t>CONTRACTORS / SUBCONTRACTORS</t>
  </si>
  <si>
    <t>TOTAL</t>
  </si>
  <si>
    <t>LOW</t>
  </si>
  <si>
    <t>LOW TO MEDIUM</t>
  </si>
  <si>
    <t>MEDIUM TO HIGH</t>
  </si>
  <si>
    <t>HIGH</t>
  </si>
  <si>
    <t>RESPONSE FROM VENDOR</t>
  </si>
  <si>
    <t>Risk Level per Question (Score)</t>
  </si>
  <si>
    <t>Risk Level per Question (Description)</t>
  </si>
  <si>
    <t>Q</t>
  </si>
  <si>
    <r>
      <rPr>
        <b/>
        <sz val="11"/>
        <rFont val="Arial"/>
        <family val="2"/>
      </rPr>
      <t>DRiVE (Delivering Responsibility in Vendor Engagement)</t>
    </r>
    <r>
      <rPr>
        <sz val="11"/>
        <color rgb="FF000000"/>
        <rFont val="Arial"/>
        <family val="2"/>
      </rPr>
      <t xml:space="preserve"> forms part of UNOPS commitment to sustainability and risk management in procurement.  The overall scope of DRiVE is to ensure that UNOPS vendors operate responsibly and in accordance with high standards of integrity through the development of a vendor assessment, inspection and corrective action-planning programme, with a particular focus on the associated areas related to human rights, labour rights, ethical conduct, sexual exploitation and abuse and environmental responsibility.</t>
    </r>
  </si>
  <si>
    <r>
      <rPr>
        <b/>
        <i/>
        <sz val="11"/>
        <rFont val="Arial"/>
        <family val="2"/>
      </rPr>
      <t xml:space="preserve">UNOPS embraces the principle of continuous improvement. </t>
    </r>
    <r>
      <rPr>
        <sz val="11"/>
        <color rgb="FF000000"/>
        <rFont val="Arial"/>
        <family val="2"/>
      </rPr>
      <t>This is why the questions within the DRiVE Supplier Sustainability Questionnaire reflect the expectations that UNOPS has of all its suppliers. UNOPS hopes to form an open and honest dialogue with its suppliers in order to move toward a common direction of shared values. UNOPS will find its suppliers to be at different stages in fully adopting and implementing these standards and hence UNOPS will not be evaluating the input received on this questionnaire (unless specifically indicated on this tender's criteria section). However, please note that UNOPS reserves the right to verify the completeness and accuracy of information provided, including by conducting a Verification/Inspection Visit as part of our due diligence process and in the spirit of fostering the open and honest dialogue towards continuous improvement.</t>
    </r>
  </si>
  <si>
    <r>
      <t>Fill out the "</t>
    </r>
    <r>
      <rPr>
        <b/>
        <sz val="11"/>
        <rFont val="Arial"/>
        <family val="2"/>
      </rPr>
      <t>COMPANY PROFILE</t>
    </r>
    <r>
      <rPr>
        <sz val="11"/>
        <color rgb="FF000000"/>
        <rFont val="Arial"/>
        <family val="2"/>
      </rPr>
      <t>" section below in this sheet/tab.</t>
    </r>
  </si>
  <si>
    <r>
      <t xml:space="preserve">Upload this document </t>
    </r>
    <r>
      <rPr>
        <b/>
        <sz val="11"/>
        <rFont val="Arial"/>
        <family val="2"/>
      </rPr>
      <t xml:space="preserve">as an Excel file </t>
    </r>
    <r>
      <rPr>
        <sz val="11"/>
        <color rgb="FF000000"/>
        <rFont val="Arial"/>
        <family val="2"/>
      </rPr>
      <t xml:space="preserve"> against the corresponding "</t>
    </r>
    <r>
      <rPr>
        <b/>
        <sz val="11"/>
        <rFont val="Arial"/>
        <family val="2"/>
      </rPr>
      <t>Document checklist</t>
    </r>
    <r>
      <rPr>
        <sz val="11"/>
        <color rgb="FF000000"/>
        <rFont val="Arial"/>
        <family val="2"/>
      </rPr>
      <t>" on the eSourcing system.</t>
    </r>
  </si>
  <si>
    <r>
      <t>Your feedback is very welcome. (</t>
    </r>
    <r>
      <rPr>
        <b/>
        <sz val="11"/>
        <color theme="5"/>
        <rFont val="Arial"/>
        <family val="2"/>
      </rPr>
      <t>Click here</t>
    </r>
    <r>
      <rPr>
        <b/>
        <sz val="11"/>
        <color theme="0"/>
        <rFont val="Arial"/>
        <family val="2"/>
      </rPr>
      <t>) to share your comments or experience.</t>
    </r>
  </si>
  <si>
    <r>
      <rPr>
        <b/>
        <sz val="24"/>
        <color rgb="FF0092D1"/>
        <rFont val="Arial"/>
        <family val="2"/>
      </rPr>
      <t xml:space="preserve">SUPPLIER SUSTAINABILITY QUESTIONNAIRE
</t>
    </r>
    <r>
      <rPr>
        <sz val="11"/>
        <color rgb="FF0092D1"/>
        <rFont val="Arial"/>
        <family val="2"/>
      </rPr>
      <t>IF YOU HAVE ANY QUERIES PLEASE FOLLOW THE TENDER CLARIFICATION PROCEDURE IN ESOURCING</t>
    </r>
  </si>
  <si>
    <r>
      <t xml:space="preserve">When referring to a process / procedure / reporting, formal implies that there is a </t>
    </r>
    <r>
      <rPr>
        <i/>
        <sz val="11"/>
        <rFont val="Arial"/>
        <family val="2"/>
      </rPr>
      <t xml:space="preserve">documented </t>
    </r>
    <r>
      <rPr>
        <sz val="11"/>
        <color rgb="FF000000"/>
        <rFont val="Arial"/>
        <family val="2"/>
      </rPr>
      <t>procedure, set of instructions, guidance in place.</t>
    </r>
  </si>
  <si>
    <t>A documented procedure for age verification is a written description of the process implemented by the organisation. The procedure is written to ensure that individuals employed in the organisation meet the legal minimum age of employment.</t>
  </si>
  <si>
    <t>How we procure</t>
  </si>
  <si>
    <t>Is your company ever forced or put in a position to make payments outside of the conventional channels to facilitate work or business relationships?</t>
  </si>
  <si>
    <r>
      <t xml:space="preserve">Fill out the </t>
    </r>
    <r>
      <rPr>
        <b/>
        <sz val="11"/>
        <color rgb="FF000000"/>
        <rFont val="Arial"/>
        <family val="2"/>
      </rPr>
      <t>"QUESTIONNAIRE"</t>
    </r>
    <r>
      <rPr>
        <sz val="11"/>
        <color rgb="FF000000"/>
        <rFont val="Arial"/>
        <family val="2"/>
      </rPr>
      <t xml:space="preserve"> sheet/tab. Each question has a drop down box with the answer option that you can select. Please note that all questions must be answered. There is a </t>
    </r>
    <r>
      <rPr>
        <b/>
        <sz val="11"/>
        <color rgb="FF000000"/>
        <rFont val="Arial"/>
        <family val="2"/>
      </rPr>
      <t>HELP</t>
    </r>
    <r>
      <rPr>
        <sz val="11"/>
        <color rgb="FF000000"/>
        <rFont val="Arial"/>
        <family val="2"/>
      </rPr>
      <t xml:space="preserve"> sheet / tab to provide guidance, as well as a link </t>
    </r>
    <r>
      <rPr>
        <b/>
        <sz val="11"/>
        <color rgb="FF000000"/>
        <rFont val="Arial"/>
        <family val="2"/>
      </rPr>
      <t>(?)</t>
    </r>
    <r>
      <rPr>
        <sz val="11"/>
        <color rgb="FF000000"/>
        <rFont val="Arial"/>
        <family val="2"/>
      </rPr>
      <t xml:space="preserve"> to take you to guidance related to the question. If you have comments you can fill out the form in the Feedback link below.</t>
    </r>
  </si>
  <si>
    <r>
      <t xml:space="preserve">Yes - We have a documented policy (stand alone or included in a broader policy) in place. </t>
    </r>
    <r>
      <rPr>
        <b/>
        <sz val="11"/>
        <color theme="0"/>
        <rFont val="Arial"/>
        <family val="2"/>
      </rPr>
      <t xml:space="preserve">(Not signed and/or dated) </t>
    </r>
  </si>
  <si>
    <r>
      <t xml:space="preserve">Yes - We have a documented Code of Conduct (or ethical conduct policy) in place. </t>
    </r>
    <r>
      <rPr>
        <b/>
        <sz val="11"/>
        <color theme="0"/>
        <rFont val="Arial"/>
        <family val="2"/>
      </rPr>
      <t xml:space="preserve">(Not signed and/or dated) </t>
    </r>
  </si>
  <si>
    <r>
      <t xml:space="preserve">Yes - this is part of the certified formal process (e.g. ISO or similar) or
</t>
    </r>
    <r>
      <rPr>
        <b/>
        <sz val="11"/>
        <color theme="0"/>
        <rFont val="Arial"/>
        <family val="2"/>
      </rPr>
      <t>Not Applicable (Not used or stored)</t>
    </r>
  </si>
  <si>
    <r>
      <t xml:space="preserve">This is part of the certified formal process (e.g. ISO or similar) </t>
    </r>
    <r>
      <rPr>
        <b/>
        <sz val="11"/>
        <color theme="0"/>
        <rFont val="Arial"/>
        <family val="2"/>
      </rPr>
      <t>(or Not Applicable )</t>
    </r>
  </si>
  <si>
    <r>
      <t xml:space="preserve">Yes - with documented procedures and guidelines as well as impact analysis.
</t>
    </r>
    <r>
      <rPr>
        <b/>
        <sz val="11"/>
        <color theme="0"/>
        <rFont val="Arial"/>
        <family val="2"/>
      </rPr>
      <t>N/A - This organisation is an NGO/Charity</t>
    </r>
  </si>
  <si>
    <r>
      <t>Yes - We have a documented policy (stand alone or clearly included in a broader company policy) in place</t>
    </r>
    <r>
      <rPr>
        <b/>
        <sz val="11"/>
        <color theme="0"/>
        <rFont val="Arial"/>
        <family val="2"/>
      </rPr>
      <t xml:space="preserve"> for less than 3 years. The policy includes the of the organisation, a record of review and is signed and dated.</t>
    </r>
  </si>
  <si>
    <r>
      <t xml:space="preserve">For further details on the DRiVE programme please refer to </t>
    </r>
    <r>
      <rPr>
        <b/>
        <sz val="11"/>
        <color rgb="FF000000"/>
        <rFont val="Arial"/>
        <family val="2"/>
      </rPr>
      <t>UNOPS Procurement Manual, Revision 7, Section 1.5.4.1.</t>
    </r>
    <r>
      <rPr>
        <sz val="11"/>
        <color rgb="FF000000"/>
        <rFont val="Arial"/>
        <family val="2"/>
      </rPr>
      <t xml:space="preserve"> on UNOPS website (Link below). If you require any clarifications regarding these questions, please use the '</t>
    </r>
    <r>
      <rPr>
        <b/>
        <sz val="11"/>
        <color rgb="FF000000"/>
        <rFont val="Arial"/>
        <family val="2"/>
      </rPr>
      <t>Request a Clarification</t>
    </r>
    <r>
      <rPr>
        <sz val="11"/>
        <color rgb="FF000000"/>
        <rFont val="Arial"/>
        <family val="2"/>
      </rPr>
      <t>' functionality within the eSourcing system.</t>
    </r>
  </si>
  <si>
    <t>A formal documented procedure (including 3rd party hosting)</t>
  </si>
  <si>
    <t>The company has a written policy in place and follows (undocumented) procedures.</t>
  </si>
  <si>
    <t>Are environmental inspections carried out on products / goods / services that your company provides?</t>
  </si>
  <si>
    <t>Are internal inspections such as safety inspections / audits conducted by your company? This may include by a 3rd party.</t>
  </si>
  <si>
    <t>Internal inspections such as safety inspections / audits are conducted on an adhoc basis.</t>
  </si>
  <si>
    <t xml:space="preserve">Internal inspections such as safety inspections / audits are rarely done, if at all. </t>
  </si>
  <si>
    <t>Yes - this is part of the certified formal process (e.g. ISO or similar). It is documented and includes near miss reporting.</t>
  </si>
  <si>
    <t>No - this is controlled according to the company policy, and actively enforced</t>
  </si>
  <si>
    <t>No - this is controlled according to the company policy, but not actively enforced</t>
  </si>
  <si>
    <t>Sometimes the company is forced or expected to use gifts and hospitality</t>
  </si>
  <si>
    <t>Yes - this is controlled according to the company policy, and actively enforced</t>
  </si>
  <si>
    <t>Yes - this is controlled according to the company policy, but not actively enforced</t>
  </si>
  <si>
    <t>No - this is prohibited according to the company policy, and actively enforced</t>
  </si>
  <si>
    <t>No - this is prohibited according to the company policy, but not actively enforced</t>
  </si>
  <si>
    <r>
      <t xml:space="preserve">Yes - We have a documented policy (stand alone or clearly included in a broader organisational policy) in place  </t>
    </r>
    <r>
      <rPr>
        <b/>
        <sz val="10"/>
        <color theme="0"/>
        <rFont val="Arial"/>
        <family val="2"/>
      </rPr>
      <t>for</t>
    </r>
    <r>
      <rPr>
        <sz val="10"/>
        <color theme="0"/>
        <rFont val="Arial"/>
        <family val="2"/>
      </rPr>
      <t xml:space="preserve"> </t>
    </r>
    <r>
      <rPr>
        <b/>
        <sz val="11"/>
        <color theme="0"/>
        <rFont val="Arial"/>
        <family val="2"/>
      </rPr>
      <t>more than 3 years. The policy includes the name of the organisation, a record of review and is signed and dated.</t>
    </r>
  </si>
  <si>
    <r>
      <t xml:space="preserve">Yes - We have a documented policy (stand alone or clearly included in a broader organisational policy) in place  </t>
    </r>
    <r>
      <rPr>
        <b/>
        <sz val="10"/>
        <color theme="0"/>
        <rFont val="Arial"/>
        <family val="2"/>
      </rPr>
      <t>for</t>
    </r>
    <r>
      <rPr>
        <sz val="10"/>
        <color theme="0"/>
        <rFont val="Arial"/>
        <family val="2"/>
      </rPr>
      <t xml:space="preserve"> </t>
    </r>
    <r>
      <rPr>
        <b/>
        <sz val="11"/>
        <color theme="0"/>
        <rFont val="Arial"/>
        <family val="2"/>
      </rPr>
      <t>more than 3 years. The policy includes the name of the organisation, a record of review and is signed and dated. (or directly Not Applicable to your core products/services)</t>
    </r>
  </si>
  <si>
    <t>Companies play a critical role in ensuring that victims of business-related human rights abuses have access to an effective remedial process.
A company should have a complaint mechanism that fully investigates the reports and responds accordingly to reported harassment cases. Workplace harassment encompasses many types of behaviour, including assault, physical and sexual harassment or threats, and workplace bullying and intimidation. 3rd party hosted refers to others from outside your company, this might be for example: that the system is hosted by a 3rd party.</t>
  </si>
  <si>
    <t>The definition of sexual exploitation is “any actual or attempted abuse of a position of vulnerability, differential power, or trust, for sexual purposes, including, but not limited to, profiting monetarily, socially or politically from the sexual exploitation of another.”
The definition of sexual abuse is “actual or threatened physical intrusion of a sexual nature, whether by force or under unequal or coercive conditions.”
This might be influenced differently, depending on your company, for example whether it is locally owned, employing members of the community, or on the other hand, large, possibly international or based in a large urban city / capital.  Additionally, if your operations are elsewhere, employing people from outside the community, the risk of your employees committing sexual abuse and exploitation are different.
3rd party hosted refers to others from outside your company, this might be for example: that the system is hosted by a 3rd 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</si>
</sst>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mm\ d\ yyyy"/>
    <numFmt numFmtId="165" formatCode="_-* #,##0.00_-;\-* #,##0.00_-;_-* &quot;-&quot;??_-;_-@"/>
    <numFmt numFmtId="166" formatCode="0.0"/>
  </numFmts>
  <fonts count="44" x14ac:knownFonts="1">
    <font>
      <sz val="11"/>
      <color rgb="FF000000"/>
      <name val="Calibri"/>
    </font>
    <font>
      <sz val="11"/>
      <name val="Calibri"/>
      <family val="2"/>
    </font>
    <font>
      <sz val="11"/>
      <color rgb="FF000000"/>
      <name val="Arial"/>
      <family val="2"/>
    </font>
    <font>
      <sz val="11"/>
      <name val="Arial"/>
      <family val="2"/>
    </font>
    <font>
      <sz val="14"/>
      <color rgb="FF000000"/>
      <name val="Arial"/>
      <family val="2"/>
    </font>
    <font>
      <b/>
      <sz val="11"/>
      <name val="Arial"/>
      <family val="2"/>
    </font>
    <font>
      <b/>
      <i/>
      <sz val="11"/>
      <name val="Arial"/>
      <family val="2"/>
    </font>
    <font>
      <b/>
      <sz val="12"/>
      <color rgb="FF000000"/>
      <name val="Arial"/>
      <family val="2"/>
    </font>
    <font>
      <b/>
      <sz val="11"/>
      <color rgb="FF000000"/>
      <name val="Arial"/>
      <family val="2"/>
    </font>
    <font>
      <b/>
      <sz val="14"/>
      <color rgb="FF000000"/>
      <name val="Arial"/>
      <family val="2"/>
    </font>
    <font>
      <sz val="10"/>
      <color rgb="FF000000"/>
      <name val="Arial"/>
      <family val="2"/>
    </font>
    <font>
      <b/>
      <sz val="11"/>
      <color rgb="FF525252"/>
      <name val="Arial"/>
      <family val="2"/>
    </font>
    <font>
      <sz val="11"/>
      <color rgb="FFFF9900"/>
      <name val="Arial"/>
      <family val="2"/>
    </font>
    <font>
      <b/>
      <sz val="11"/>
      <color rgb="FFFF9900"/>
      <name val="Arial"/>
      <family val="2"/>
    </font>
    <font>
      <b/>
      <sz val="11"/>
      <color rgb="FF0092D1"/>
      <name val="Arial"/>
      <family val="2"/>
    </font>
    <font>
      <b/>
      <i/>
      <sz val="11"/>
      <color rgb="FFFF0000"/>
      <name val="Arial"/>
      <family val="2"/>
    </font>
    <font>
      <b/>
      <sz val="11"/>
      <color rgb="FFFFFFFF"/>
      <name val="Arial"/>
      <family val="2"/>
    </font>
    <font>
      <b/>
      <sz val="18"/>
      <color rgb="FF0092D1"/>
      <name val="Arial"/>
      <family val="2"/>
    </font>
    <font>
      <sz val="18"/>
      <name val="Arial"/>
      <family val="2"/>
    </font>
    <font>
      <sz val="11"/>
      <color theme="0"/>
      <name val="Arial"/>
      <family val="2"/>
    </font>
    <font>
      <b/>
      <sz val="11"/>
      <color theme="0"/>
      <name val="Arial"/>
      <family val="2"/>
    </font>
    <font>
      <b/>
      <sz val="11"/>
      <color theme="5"/>
      <name val="Arial"/>
      <family val="2"/>
    </font>
    <font>
      <b/>
      <sz val="24"/>
      <color rgb="FF0092D1"/>
      <name val="Arial"/>
      <family val="2"/>
    </font>
    <font>
      <sz val="11"/>
      <color rgb="FF0092D1"/>
      <name val="Arial"/>
      <family val="2"/>
    </font>
    <font>
      <b/>
      <sz val="12"/>
      <color rgb="FFFFFFFF"/>
      <name val="Arial"/>
      <family val="2"/>
    </font>
    <font>
      <b/>
      <sz val="14"/>
      <color rgb="FFFFFFFF"/>
      <name val="Arial"/>
      <family val="2"/>
    </font>
    <font>
      <u/>
      <sz val="14"/>
      <color rgb="FF0092D1"/>
      <name val="Arial"/>
      <family val="2"/>
    </font>
    <font>
      <b/>
      <sz val="18"/>
      <color rgb="FF000000"/>
      <name val="Arial"/>
      <family val="2"/>
    </font>
    <font>
      <b/>
      <sz val="10"/>
      <color theme="0"/>
      <name val="Arial"/>
      <family val="2"/>
    </font>
    <font>
      <sz val="11"/>
      <color rgb="FFFFFFFF"/>
      <name val="Arial"/>
      <family val="2"/>
    </font>
    <font>
      <sz val="11"/>
      <color rgb="FF008000"/>
      <name val="Arial"/>
      <family val="2"/>
    </font>
    <font>
      <b/>
      <u/>
      <sz val="11"/>
      <color rgb="FF000000"/>
      <name val="Arial"/>
      <family val="2"/>
    </font>
    <font>
      <i/>
      <sz val="11"/>
      <name val="Arial"/>
      <family val="2"/>
    </font>
    <font>
      <sz val="11"/>
      <color rgb="FF4A86E8"/>
      <name val="Arial"/>
      <family val="2"/>
    </font>
    <font>
      <b/>
      <i/>
      <sz val="14"/>
      <color theme="0"/>
      <name val="Arial"/>
      <family val="2"/>
    </font>
    <font>
      <b/>
      <i/>
      <sz val="11"/>
      <color theme="0"/>
      <name val="Arial"/>
      <family val="2"/>
    </font>
    <font>
      <sz val="10"/>
      <color theme="0"/>
      <name val="Arial"/>
      <family val="2"/>
    </font>
    <font>
      <sz val="14"/>
      <color theme="0"/>
      <name val="Arial"/>
      <family val="2"/>
    </font>
    <font>
      <b/>
      <sz val="18"/>
      <color theme="0"/>
      <name val="Arial"/>
      <family val="2"/>
    </font>
    <font>
      <b/>
      <sz val="14"/>
      <color theme="0"/>
      <name val="Arial"/>
      <family val="2"/>
    </font>
    <font>
      <b/>
      <u/>
      <sz val="12"/>
      <color rgb="FF0092D1"/>
      <name val="Arial"/>
      <family val="2"/>
    </font>
    <font>
      <b/>
      <u/>
      <sz val="18"/>
      <color theme="0"/>
      <name val="Arial"/>
      <family val="2"/>
    </font>
    <font>
      <u/>
      <sz val="11"/>
      <color theme="10"/>
      <name val="Calibri"/>
      <family val="2"/>
    </font>
    <font>
      <b/>
      <u/>
      <sz val="11"/>
      <color theme="10"/>
      <name val="Arial"/>
      <family val="2"/>
    </font>
  </fonts>
  <fills count="13">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rgb="FF0092D1"/>
        <bgColor rgb="FF0092D1"/>
      </patternFill>
    </fill>
    <fill>
      <patternFill patternType="solid">
        <fgColor rgb="FFCFE2F3"/>
        <bgColor rgb="FFCFE2F3"/>
      </patternFill>
    </fill>
    <fill>
      <patternFill patternType="solid">
        <fgColor rgb="FF0097D9"/>
        <bgColor rgb="FF0097D9"/>
      </patternFill>
    </fill>
    <fill>
      <patternFill patternType="solid">
        <fgColor rgb="FFFFC72C"/>
        <bgColor rgb="FFFFC72C"/>
      </patternFill>
    </fill>
    <fill>
      <patternFill patternType="solid">
        <fgColor rgb="FFF3F3F3"/>
        <bgColor rgb="FFF3F3F3"/>
      </patternFill>
    </fill>
    <fill>
      <patternFill patternType="solid">
        <fgColor rgb="FFFFC000"/>
        <bgColor rgb="FFFFC000"/>
      </patternFill>
    </fill>
    <fill>
      <patternFill patternType="solid">
        <fgColor rgb="FFD9D9D9"/>
        <bgColor rgb="FFD9D9D9"/>
      </patternFill>
    </fill>
    <fill>
      <patternFill patternType="solid">
        <fgColor rgb="FFFFF2CC"/>
        <bgColor rgb="FFFFF2CC"/>
      </patternFill>
    </fill>
    <fill>
      <patternFill patternType="solid">
        <fgColor theme="2" tint="-0.249977111117893"/>
        <bgColor indexed="64"/>
      </patternFill>
    </fill>
  </fills>
  <borders count="90">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style="thin">
        <color rgb="FF000000"/>
      </left>
      <right/>
      <top/>
      <bottom/>
      <diagonal/>
    </border>
    <border>
      <left/>
      <right/>
      <top/>
      <bottom/>
      <diagonal/>
    </border>
    <border>
      <left/>
      <right/>
      <top/>
      <bottom/>
      <diagonal/>
    </border>
    <border>
      <left/>
      <right/>
      <top/>
      <bottom/>
      <diagonal/>
    </border>
    <border>
      <left style="thin">
        <color rgb="FF000000"/>
      </left>
      <right/>
      <top/>
      <bottom/>
      <diagonal/>
    </border>
    <border>
      <left style="thin">
        <color rgb="FFFFFFFF"/>
      </left>
      <right style="thin">
        <color rgb="FFFFFFFF"/>
      </right>
      <top style="thin">
        <color rgb="FFFFFFFF"/>
      </top>
      <bottom style="thin">
        <color rgb="FFFFFFFF"/>
      </bottom>
      <diagonal/>
    </border>
    <border>
      <left/>
      <right/>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92D1"/>
      </left>
      <right/>
      <top style="medium">
        <color rgb="FF0092D1"/>
      </top>
      <bottom/>
      <diagonal/>
    </border>
    <border>
      <left/>
      <right/>
      <top style="medium">
        <color rgb="FF0092D1"/>
      </top>
      <bottom/>
      <diagonal/>
    </border>
    <border>
      <left/>
      <right style="medium">
        <color rgb="FF0092D1"/>
      </right>
      <top style="medium">
        <color rgb="FF0092D1"/>
      </top>
      <bottom/>
      <diagonal/>
    </border>
    <border>
      <left/>
      <right style="thin">
        <color rgb="FF000000"/>
      </right>
      <top/>
      <bottom/>
      <diagonal/>
    </border>
    <border>
      <left style="medium">
        <color rgb="FF0092D1"/>
      </left>
      <right/>
      <top/>
      <bottom/>
      <diagonal/>
    </border>
    <border>
      <left/>
      <right style="medium">
        <color rgb="FF0092D1"/>
      </right>
      <top/>
      <bottom/>
      <diagonal/>
    </border>
    <border>
      <left style="hair">
        <color rgb="FF0092D1"/>
      </left>
      <right style="hair">
        <color rgb="FF0092D1"/>
      </right>
      <top style="hair">
        <color rgb="FF0092D1"/>
      </top>
      <bottom style="hair">
        <color rgb="FF0092D1"/>
      </bottom>
      <diagonal/>
    </border>
    <border>
      <left/>
      <right/>
      <top/>
      <bottom/>
      <diagonal/>
    </border>
    <border>
      <left/>
      <right style="hair">
        <color rgb="FF0092D1"/>
      </right>
      <top/>
      <bottom/>
      <diagonal/>
    </border>
    <border>
      <left style="hair">
        <color rgb="FF0092D1"/>
      </left>
      <right/>
      <top style="hair">
        <color rgb="FF0092D1"/>
      </top>
      <bottom style="hair">
        <color rgb="FF0092D1"/>
      </bottom>
      <diagonal/>
    </border>
    <border>
      <left/>
      <right/>
      <top style="hair">
        <color rgb="FF0092D1"/>
      </top>
      <bottom style="hair">
        <color rgb="FF0092D1"/>
      </bottom>
      <diagonal/>
    </border>
    <border>
      <left/>
      <right style="hair">
        <color rgb="FF0092D1"/>
      </right>
      <top style="hair">
        <color rgb="FF0092D1"/>
      </top>
      <bottom style="hair">
        <color rgb="FF0092D1"/>
      </bottom>
      <diagonal/>
    </border>
    <border>
      <left/>
      <right style="medium">
        <color rgb="FF0092D1"/>
      </right>
      <top/>
      <bottom/>
      <diagonal/>
    </border>
    <border>
      <left style="medium">
        <color rgb="FF0092D1"/>
      </left>
      <right/>
      <top/>
      <bottom style="medium">
        <color rgb="FF0092D1"/>
      </bottom>
      <diagonal/>
    </border>
    <border>
      <left/>
      <right/>
      <top/>
      <bottom style="medium">
        <color rgb="FF0092D1"/>
      </bottom>
      <diagonal/>
    </border>
    <border>
      <left/>
      <right/>
      <top/>
      <bottom style="medium">
        <color rgb="FF0092D1"/>
      </bottom>
      <diagonal/>
    </border>
    <border>
      <left/>
      <right style="medium">
        <color rgb="FF0092D1"/>
      </right>
      <top/>
      <bottom style="medium">
        <color rgb="FF0092D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92D1"/>
      </right>
      <top style="dotted">
        <color rgb="FF0092D1"/>
      </top>
      <bottom style="dotted">
        <color rgb="FF0092D1"/>
      </bottom>
      <diagonal/>
    </border>
    <border>
      <left style="thin">
        <color rgb="FF0092D1"/>
      </left>
      <right style="thin">
        <color rgb="FF0092D1"/>
      </right>
      <top/>
      <bottom/>
      <diagonal/>
    </border>
    <border>
      <left style="thin">
        <color rgb="FF0092D1"/>
      </left>
      <right style="thin">
        <color rgb="FF0092D1"/>
      </right>
      <top/>
      <bottom style="dotted">
        <color rgb="FF0092D1"/>
      </bottom>
      <diagonal/>
    </border>
    <border>
      <left style="thin">
        <color rgb="FF0092D1"/>
      </left>
      <right/>
      <top/>
      <bottom style="dotted">
        <color rgb="FF0092D1"/>
      </bottom>
      <diagonal/>
    </border>
    <border>
      <left style="thin">
        <color rgb="FF0092D1"/>
      </left>
      <right/>
      <top/>
      <bottom/>
      <diagonal/>
    </border>
    <border>
      <left style="thin">
        <color rgb="FF0092D1"/>
      </left>
      <right style="thin">
        <color rgb="FF0092D1"/>
      </right>
      <top style="dotted">
        <color rgb="FF0092D1"/>
      </top>
      <bottom style="dotted">
        <color rgb="FF0092D1"/>
      </bottom>
      <diagonal/>
    </border>
    <border>
      <left style="thin">
        <color rgb="FF0092D1"/>
      </left>
      <right/>
      <top style="dotted">
        <color rgb="FF0092D1"/>
      </top>
      <bottom style="dotted">
        <color rgb="FF0092D1"/>
      </bottom>
      <diagonal/>
    </border>
    <border>
      <left style="thin">
        <color rgb="FF000000"/>
      </left>
      <right style="thin">
        <color rgb="FF0092D1"/>
      </right>
      <top style="dotted">
        <color rgb="FF0092D1"/>
      </top>
      <bottom style="thin">
        <color rgb="FF0092D1"/>
      </bottom>
      <diagonal/>
    </border>
    <border>
      <left style="thin">
        <color rgb="FF0092D1"/>
      </left>
      <right style="thin">
        <color rgb="FF0092D1"/>
      </right>
      <top/>
      <bottom style="thin">
        <color rgb="FFFFFFFF"/>
      </bottom>
      <diagonal/>
    </border>
    <border>
      <left style="thin">
        <color rgb="FF0092D1"/>
      </left>
      <right style="thin">
        <color rgb="FF0092D1"/>
      </right>
      <top style="dotted">
        <color rgb="FF0092D1"/>
      </top>
      <bottom style="thin">
        <color rgb="FF0092D1"/>
      </bottom>
      <diagonal/>
    </border>
    <border>
      <left style="thin">
        <color rgb="FF0092D1"/>
      </left>
      <right/>
      <top style="dotted">
        <color rgb="FF0092D1"/>
      </top>
      <bottom style="thin">
        <color rgb="FF0092D1"/>
      </bottom>
      <diagonal/>
    </border>
    <border>
      <left style="thin">
        <color rgb="FF000000"/>
      </left>
      <right style="thin">
        <color rgb="FF0092D1"/>
      </right>
      <top/>
      <bottom style="dotted">
        <color rgb="FF0092D1"/>
      </bottom>
      <diagonal/>
    </border>
    <border>
      <left style="thin">
        <color rgb="FF0092D1"/>
      </left>
      <right style="thin">
        <color rgb="FF0092D1"/>
      </right>
      <top style="thin">
        <color rgb="FFFFFFFF"/>
      </top>
      <bottom/>
      <diagonal/>
    </border>
    <border>
      <left style="thin">
        <color rgb="FF7F7F7F"/>
      </left>
      <right style="thin">
        <color rgb="FF0092D1"/>
      </right>
      <top style="dotted">
        <color rgb="FF0092D1"/>
      </top>
      <bottom style="dotted">
        <color rgb="FF0092D1"/>
      </bottom>
      <diagonal/>
    </border>
    <border>
      <left style="thin">
        <color rgb="FF7F7F7F"/>
      </left>
      <right style="thin">
        <color rgb="FF0092D1"/>
      </right>
      <top style="dotted">
        <color rgb="FF0092D1"/>
      </top>
      <bottom style="thin">
        <color rgb="FF0092D1"/>
      </bottom>
      <diagonal/>
    </border>
    <border>
      <left style="thin">
        <color rgb="FF0092D1"/>
      </left>
      <right style="thin">
        <color rgb="FF0092D1"/>
      </right>
      <top/>
      <bottom style="thin">
        <color rgb="FF0092D1"/>
      </bottom>
      <diagonal/>
    </border>
    <border>
      <left style="thin">
        <color rgb="FF0092D1"/>
      </left>
      <right style="thin">
        <color rgb="FF0092D1"/>
      </right>
      <top style="thin">
        <color rgb="FF0092D1"/>
      </top>
      <bottom style="thin">
        <color rgb="FF0092D1"/>
      </bottom>
      <diagonal/>
    </border>
    <border>
      <left style="thin">
        <color rgb="FF0092D1"/>
      </left>
      <right/>
      <top style="thin">
        <color rgb="FF0092D1"/>
      </top>
      <bottom style="thin">
        <color rgb="FF0092D1"/>
      </bottom>
      <diagonal/>
    </border>
    <border>
      <left/>
      <right style="thin">
        <color rgb="FF0092D1"/>
      </right>
      <top style="thin">
        <color rgb="FF0092D1"/>
      </top>
      <bottom style="thin">
        <color rgb="FF0092D1"/>
      </bottom>
      <diagonal/>
    </border>
    <border>
      <left style="thin">
        <color rgb="FF7F7F7F"/>
      </left>
      <right/>
      <top style="thin">
        <color rgb="FF7F7F7F"/>
      </top>
      <bottom style="thin">
        <color rgb="FF7F7F7F"/>
      </bottom>
      <diagonal/>
    </border>
    <border>
      <left style="thin">
        <color rgb="FF7F7F7F"/>
      </left>
      <right/>
      <top style="thin">
        <color rgb="FF7F7F7F"/>
      </top>
      <bottom/>
      <diagonal/>
    </border>
    <border>
      <left style="thin">
        <color rgb="FF0092D1"/>
      </left>
      <right/>
      <top style="thin">
        <color rgb="FF7F7F7F"/>
      </top>
      <bottom style="dotted">
        <color rgb="FF0092D1"/>
      </bottom>
      <diagonal/>
    </border>
    <border>
      <left style="thin">
        <color rgb="FF0092D1"/>
      </left>
      <right/>
      <top style="thin">
        <color rgb="FF0092D1"/>
      </top>
      <bottom style="dotted">
        <color rgb="FF0092D1"/>
      </bottom>
      <diagonal/>
    </border>
    <border>
      <left/>
      <right style="thin">
        <color rgb="FF0092D1"/>
      </right>
      <top style="thin">
        <color rgb="FF0092D1"/>
      </top>
      <bottom style="dotted">
        <color rgb="FF0092D1"/>
      </bottom>
      <diagonal/>
    </border>
    <border>
      <left style="thin">
        <color rgb="FF0092D1"/>
      </left>
      <right/>
      <top style="dotted">
        <color rgb="FF0092D1"/>
      </top>
      <bottom/>
      <diagonal/>
    </border>
    <border>
      <left style="thin">
        <color rgb="FF0092D1"/>
      </left>
      <right style="thin">
        <color rgb="FF0092D1"/>
      </right>
      <top style="dotted">
        <color rgb="FF0092D1"/>
      </top>
      <bottom/>
      <diagonal/>
    </border>
    <border>
      <left style="thin">
        <color rgb="FF0092D1"/>
      </left>
      <right/>
      <top style="dotted">
        <color rgb="FF0092D1"/>
      </top>
      <bottom style="thin">
        <color rgb="FF7F7F7F"/>
      </bottom>
      <diagonal/>
    </border>
    <border>
      <left style="thin">
        <color rgb="FF0092D1"/>
      </left>
      <right style="thin">
        <color rgb="FF0092D1"/>
      </right>
      <top style="thin">
        <color rgb="FF0092D1"/>
      </top>
      <bottom style="dotted">
        <color rgb="FF0092D1"/>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bottom/>
      <diagonal/>
    </border>
    <border>
      <left style="thin">
        <color rgb="FF000000"/>
      </left>
      <right style="thin">
        <color rgb="FF000000"/>
      </right>
      <top style="thin">
        <color rgb="FF7F7F7F"/>
      </top>
      <bottom style="thin">
        <color rgb="FF7F7F7F"/>
      </bottom>
      <diagonal/>
    </border>
    <border>
      <left style="thin">
        <color rgb="FF000000"/>
      </left>
      <right style="thin">
        <color rgb="FF000000"/>
      </right>
      <top/>
      <bottom/>
      <diagonal/>
    </border>
    <border>
      <left style="thin">
        <color rgb="FF7F7F7F"/>
      </left>
      <right/>
      <top/>
      <bottom/>
      <diagonal/>
    </border>
    <border>
      <left style="thin">
        <color rgb="FF7F7F7F"/>
      </left>
      <right/>
      <top/>
      <bottom style="thin">
        <color rgb="FF7F7F7F"/>
      </bottom>
      <diagonal/>
    </border>
    <border>
      <left style="thin">
        <color rgb="FF000000"/>
      </left>
      <right style="thin">
        <color rgb="FF000000"/>
      </right>
      <top style="thin">
        <color rgb="FF000000"/>
      </top>
      <bottom style="thin">
        <color rgb="FF000000"/>
      </bottom>
      <diagonal/>
    </border>
    <border>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rgb="FF7F7F7F"/>
      </left>
      <right/>
      <top/>
      <bottom style="thin">
        <color rgb="FF7F7F7F"/>
      </bottom>
      <diagonal/>
    </border>
    <border>
      <left style="thin">
        <color rgb="FFCCCCCC"/>
      </left>
      <right/>
      <top style="thin">
        <color rgb="FFCCCCCC"/>
      </top>
      <bottom style="thin">
        <color rgb="FFCCCCCC"/>
      </bottom>
      <diagonal/>
    </border>
  </borders>
  <cellStyleXfs count="2">
    <xf numFmtId="0" fontId="0" fillId="0" borderId="0"/>
    <xf numFmtId="0" fontId="42" fillId="0" borderId="0" applyNumberFormat="0" applyFill="0" applyBorder="0" applyAlignment="0" applyProtection="0"/>
  </cellStyleXfs>
  <cellXfs count="390">
    <xf numFmtId="0" fontId="0" fillId="0" borderId="0" xfId="0" applyFont="1" applyAlignment="1"/>
    <xf numFmtId="0" fontId="0" fillId="10" borderId="0" xfId="0" applyFont="1" applyFill="1" applyAlignment="1"/>
    <xf numFmtId="0" fontId="1" fillId="10" borderId="0" xfId="0" applyFont="1" applyFill="1"/>
    <xf numFmtId="0" fontId="1" fillId="10" borderId="0" xfId="0" applyFont="1" applyFill="1" applyAlignment="1"/>
    <xf numFmtId="0" fontId="0" fillId="11" borderId="0" xfId="0" applyFont="1" applyFill="1" applyAlignment="1">
      <alignment horizontal="left"/>
    </xf>
    <xf numFmtId="0" fontId="0" fillId="11" borderId="1" xfId="0" applyFont="1" applyFill="1" applyBorder="1" applyAlignment="1">
      <alignment horizontal="left"/>
    </xf>
    <xf numFmtId="49" fontId="0" fillId="11" borderId="1" xfId="0" applyNumberFormat="1" applyFont="1" applyFill="1" applyBorder="1" applyAlignment="1">
      <alignment horizontal="left"/>
    </xf>
    <xf numFmtId="164" fontId="0" fillId="11" borderId="1" xfId="0" applyNumberFormat="1" applyFont="1" applyFill="1" applyBorder="1" applyAlignment="1">
      <alignment horizontal="left"/>
    </xf>
    <xf numFmtId="166" fontId="1" fillId="11" borderId="0" xfId="0" applyNumberFormat="1" applyFont="1" applyFill="1" applyAlignment="1">
      <alignment horizontal="left"/>
    </xf>
    <xf numFmtId="0" fontId="1" fillId="11" borderId="0" xfId="0" applyFont="1" applyFill="1" applyAlignment="1">
      <alignment horizontal="left"/>
    </xf>
    <xf numFmtId="0" fontId="0" fillId="11" borderId="9" xfId="0" applyFont="1" applyFill="1" applyBorder="1" applyAlignment="1">
      <alignment horizontal="left" vertical="center"/>
    </xf>
    <xf numFmtId="0" fontId="2" fillId="2" borderId="1" xfId="0" applyFont="1" applyFill="1" applyBorder="1"/>
    <xf numFmtId="0" fontId="2" fillId="2" borderId="2" xfId="0" applyFont="1" applyFill="1" applyBorder="1" applyAlignment="1">
      <alignment horizontal="center" vertical="center" textRotation="90"/>
    </xf>
    <xf numFmtId="0" fontId="2" fillId="2" borderId="2" xfId="0" applyFont="1" applyFill="1" applyBorder="1"/>
    <xf numFmtId="0" fontId="2" fillId="2" borderId="2" xfId="0" applyFont="1" applyFill="1" applyBorder="1" applyAlignment="1">
      <alignment horizontal="left"/>
    </xf>
    <xf numFmtId="0" fontId="2" fillId="0" borderId="0" xfId="0" applyFont="1" applyAlignment="1"/>
    <xf numFmtId="0" fontId="2" fillId="2" borderId="3" xfId="0" applyFont="1" applyFill="1" applyBorder="1"/>
    <xf numFmtId="0" fontId="2" fillId="3" borderId="7" xfId="0" applyFont="1" applyFill="1" applyBorder="1" applyAlignment="1">
      <alignment horizontal="center" vertical="center" textRotation="90"/>
    </xf>
    <xf numFmtId="0" fontId="2" fillId="3" borderId="10" xfId="0" applyFont="1" applyFill="1" applyBorder="1"/>
    <xf numFmtId="0" fontId="3" fillId="0" borderId="11" xfId="0" applyFont="1" applyBorder="1"/>
    <xf numFmtId="0" fontId="2" fillId="3" borderId="15" xfId="0" applyFont="1" applyFill="1" applyBorder="1" applyAlignment="1">
      <alignment horizontal="center" vertical="center" textRotation="90"/>
    </xf>
    <xf numFmtId="0" fontId="2" fillId="3" borderId="21" xfId="0" applyFont="1" applyFill="1" applyBorder="1" applyAlignment="1">
      <alignment horizontal="center" vertical="center" textRotation="90"/>
    </xf>
    <xf numFmtId="0" fontId="2" fillId="3" borderId="25" xfId="0" applyFont="1" applyFill="1" applyBorder="1"/>
    <xf numFmtId="0" fontId="2" fillId="2" borderId="20" xfId="0" applyFont="1" applyFill="1" applyBorder="1" applyAlignment="1">
      <alignment horizontal="center" vertical="center" textRotation="90"/>
    </xf>
    <xf numFmtId="0" fontId="2" fillId="2" borderId="20" xfId="0" applyFont="1" applyFill="1" applyBorder="1"/>
    <xf numFmtId="0" fontId="2" fillId="3" borderId="26" xfId="0" applyFont="1" applyFill="1" applyBorder="1" applyAlignment="1">
      <alignment horizontal="center" vertical="center" textRotation="90"/>
    </xf>
    <xf numFmtId="0" fontId="2" fillId="3" borderId="27" xfId="0" applyFont="1" applyFill="1" applyBorder="1" applyAlignment="1">
      <alignment horizontal="center" vertical="center" textRotation="90"/>
    </xf>
    <xf numFmtId="0" fontId="8" fillId="3" borderId="27" xfId="0" applyFont="1" applyFill="1" applyBorder="1" applyAlignment="1">
      <alignment horizontal="center" textRotation="90"/>
    </xf>
    <xf numFmtId="0" fontId="2" fillId="3" borderId="27" xfId="0" applyFont="1" applyFill="1" applyBorder="1"/>
    <xf numFmtId="0" fontId="8" fillId="3" borderId="27" xfId="0" applyFont="1" applyFill="1" applyBorder="1"/>
    <xf numFmtId="0" fontId="8" fillId="3" borderId="27" xfId="0" applyFont="1" applyFill="1" applyBorder="1" applyAlignment="1">
      <alignment horizontal="left"/>
    </xf>
    <xf numFmtId="0" fontId="2" fillId="3" borderId="27" xfId="0" applyFont="1" applyFill="1" applyBorder="1" applyAlignment="1">
      <alignment horizontal="left"/>
    </xf>
    <xf numFmtId="0" fontId="2" fillId="3" borderId="28" xfId="0" applyFont="1" applyFill="1" applyBorder="1"/>
    <xf numFmtId="0" fontId="2" fillId="0" borderId="29" xfId="0" applyFont="1" applyBorder="1" applyAlignment="1">
      <alignment horizontal="center" vertical="center" textRotation="90"/>
    </xf>
    <xf numFmtId="0" fontId="8" fillId="0" borderId="30" xfId="0" applyFont="1" applyBorder="1" applyAlignment="1">
      <alignment horizontal="center" textRotation="90"/>
    </xf>
    <xf numFmtId="0" fontId="2" fillId="0" borderId="30" xfId="0" applyFont="1" applyBorder="1"/>
    <xf numFmtId="0" fontId="8" fillId="0" borderId="30" xfId="0" applyFont="1" applyBorder="1"/>
    <xf numFmtId="0" fontId="8" fillId="0" borderId="30" xfId="0" applyFont="1" applyBorder="1" applyAlignment="1">
      <alignment horizontal="left"/>
    </xf>
    <xf numFmtId="0" fontId="2" fillId="0" borderId="30" xfId="0" applyFont="1" applyBorder="1" applyAlignment="1">
      <alignment horizontal="left"/>
    </xf>
    <xf numFmtId="0" fontId="2" fillId="0" borderId="31" xfId="0" applyFont="1" applyBorder="1"/>
    <xf numFmtId="0" fontId="2" fillId="3" borderId="32" xfId="0" applyFont="1" applyFill="1" applyBorder="1"/>
    <xf numFmtId="0" fontId="8" fillId="2" borderId="3" xfId="0" applyFont="1" applyFill="1" applyBorder="1"/>
    <xf numFmtId="0" fontId="2" fillId="3" borderId="15" xfId="0" applyFont="1" applyFill="1" applyBorder="1" applyAlignment="1">
      <alignment horizontal="center" vertical="center"/>
    </xf>
    <xf numFmtId="0" fontId="2" fillId="0" borderId="33" xfId="0" applyFont="1" applyBorder="1" applyAlignment="1">
      <alignment horizontal="center" vertical="center"/>
    </xf>
    <xf numFmtId="0" fontId="8" fillId="0" borderId="34" xfId="0" applyFont="1" applyBorder="1"/>
    <xf numFmtId="0" fontId="8" fillId="3" borderId="32" xfId="0" applyFont="1" applyFill="1" applyBorder="1"/>
    <xf numFmtId="0" fontId="2" fillId="0" borderId="20" xfId="0" applyFont="1" applyBorder="1" applyAlignment="1">
      <alignment horizontal="left"/>
    </xf>
    <xf numFmtId="0" fontId="8" fillId="0" borderId="1" xfId="0" applyFont="1" applyBorder="1"/>
    <xf numFmtId="0" fontId="8" fillId="0" borderId="3" xfId="0" applyFont="1" applyBorder="1"/>
    <xf numFmtId="0" fontId="8" fillId="0" borderId="9" xfId="0" applyFont="1" applyBorder="1" applyAlignment="1">
      <alignment horizontal="left"/>
    </xf>
    <xf numFmtId="0" fontId="8" fillId="0" borderId="3" xfId="0" applyFont="1" applyBorder="1" applyAlignment="1">
      <alignment horizontal="left"/>
    </xf>
    <xf numFmtId="0" fontId="2" fillId="0" borderId="1" xfId="0" applyFont="1" applyBorder="1"/>
    <xf numFmtId="0" fontId="8" fillId="0" borderId="36" xfId="0" applyFont="1" applyBorder="1" applyAlignment="1">
      <alignment horizontal="left"/>
    </xf>
    <xf numFmtId="0" fontId="8" fillId="0" borderId="2" xfId="0" applyFont="1" applyBorder="1" applyAlignment="1">
      <alignment horizontal="left"/>
    </xf>
    <xf numFmtId="0" fontId="2" fillId="0" borderId="36" xfId="0" applyFont="1" applyBorder="1" applyAlignment="1">
      <alignment horizontal="left"/>
    </xf>
    <xf numFmtId="0" fontId="2" fillId="0" borderId="34" xfId="0" applyFont="1" applyBorder="1"/>
    <xf numFmtId="0" fontId="2" fillId="0" borderId="41" xfId="0" applyFont="1" applyBorder="1"/>
    <xf numFmtId="0" fontId="8" fillId="0" borderId="1" xfId="0" applyFont="1" applyBorder="1" applyAlignment="1">
      <alignment horizontal="left"/>
    </xf>
    <xf numFmtId="0" fontId="8" fillId="0" borderId="1" xfId="0" applyFont="1" applyBorder="1" applyAlignment="1">
      <alignment horizontal="center"/>
    </xf>
    <xf numFmtId="0" fontId="2" fillId="0" borderId="2" xfId="0" applyFont="1" applyBorder="1" applyAlignment="1">
      <alignment horizontal="left"/>
    </xf>
    <xf numFmtId="0" fontId="8" fillId="0" borderId="0" xfId="0" applyFont="1"/>
    <xf numFmtId="0" fontId="2" fillId="0" borderId="42" xfId="0" applyFont="1" applyBorder="1" applyAlignment="1">
      <alignment horizontal="center" vertical="center"/>
    </xf>
    <xf numFmtId="0" fontId="8" fillId="0" borderId="43" xfId="0" applyFont="1" applyBorder="1" applyAlignment="1">
      <alignment horizontal="center"/>
    </xf>
    <xf numFmtId="0" fontId="2" fillId="0" borderId="43" xfId="0" applyFont="1" applyBorder="1"/>
    <xf numFmtId="0" fontId="8" fillId="0" borderId="43" xfId="0" applyFont="1" applyBorder="1"/>
    <xf numFmtId="0" fontId="8" fillId="0" borderId="43" xfId="0" applyFont="1" applyBorder="1" applyAlignment="1">
      <alignment horizontal="left"/>
    </xf>
    <xf numFmtId="0" fontId="8" fillId="0" borderId="44" xfId="0" applyFont="1" applyBorder="1" applyAlignment="1">
      <alignment horizontal="left"/>
    </xf>
    <xf numFmtId="0" fontId="2" fillId="0" borderId="44" xfId="0" applyFont="1" applyBorder="1" applyAlignment="1">
      <alignment horizontal="left"/>
    </xf>
    <xf numFmtId="0" fontId="2" fillId="0" borderId="45" xfId="0" applyFont="1" applyBorder="1"/>
    <xf numFmtId="0" fontId="2" fillId="3" borderId="21" xfId="0" applyFont="1" applyFill="1" applyBorder="1" applyAlignment="1">
      <alignment horizontal="center" vertical="center"/>
    </xf>
    <xf numFmtId="0" fontId="2" fillId="3" borderId="46" xfId="0" applyFont="1" applyFill="1" applyBorder="1" applyAlignment="1">
      <alignment horizontal="center" vertical="center"/>
    </xf>
    <xf numFmtId="0" fontId="8" fillId="3" borderId="46" xfId="0" applyFont="1" applyFill="1" applyBorder="1" applyAlignment="1">
      <alignment horizontal="center"/>
    </xf>
    <xf numFmtId="0" fontId="2" fillId="3" borderId="46" xfId="0" applyFont="1" applyFill="1" applyBorder="1"/>
    <xf numFmtId="0" fontId="8" fillId="3" borderId="46" xfId="0" applyFont="1" applyFill="1" applyBorder="1"/>
    <xf numFmtId="0" fontId="8" fillId="3" borderId="46" xfId="0" applyFont="1" applyFill="1" applyBorder="1" applyAlignment="1">
      <alignment horizontal="left"/>
    </xf>
    <xf numFmtId="0" fontId="2" fillId="3" borderId="46" xfId="0" applyFont="1" applyFill="1" applyBorder="1" applyAlignment="1">
      <alignment horizontal="left"/>
    </xf>
    <xf numFmtId="0" fontId="2" fillId="2" borderId="36" xfId="0" applyFont="1" applyFill="1" applyBorder="1" applyAlignment="1">
      <alignment horizontal="center" vertical="center"/>
    </xf>
    <xf numFmtId="0" fontId="8" fillId="2" borderId="36" xfId="0" applyFont="1" applyFill="1" applyBorder="1" applyAlignment="1">
      <alignment horizontal="center"/>
    </xf>
    <xf numFmtId="0" fontId="2" fillId="2" borderId="36" xfId="0" applyFont="1" applyFill="1" applyBorder="1"/>
    <xf numFmtId="0" fontId="8" fillId="2" borderId="36" xfId="0" applyFont="1" applyFill="1" applyBorder="1"/>
    <xf numFmtId="0" fontId="8" fillId="2" borderId="36" xfId="0" applyFont="1" applyFill="1" applyBorder="1" applyAlignment="1">
      <alignment horizontal="left"/>
    </xf>
    <xf numFmtId="0" fontId="2" fillId="2" borderId="36" xfId="0" applyFont="1" applyFill="1" applyBorder="1" applyAlignment="1">
      <alignment horizontal="left"/>
    </xf>
    <xf numFmtId="0" fontId="2" fillId="2" borderId="20" xfId="0" applyFont="1" applyFill="1" applyBorder="1" applyAlignment="1">
      <alignment horizontal="center" vertical="center"/>
    </xf>
    <xf numFmtId="0" fontId="8" fillId="2" borderId="20" xfId="0" applyFont="1" applyFill="1" applyBorder="1" applyAlignment="1">
      <alignment horizontal="center"/>
    </xf>
    <xf numFmtId="0" fontId="8" fillId="2" borderId="20" xfId="0" applyFont="1" applyFill="1" applyBorder="1"/>
    <xf numFmtId="0" fontId="8" fillId="2" borderId="20" xfId="0" applyFont="1" applyFill="1" applyBorder="1" applyAlignment="1">
      <alignment horizontal="left"/>
    </xf>
    <xf numFmtId="0" fontId="2" fillId="2" borderId="20" xfId="0" applyFont="1" applyFill="1" applyBorder="1" applyAlignment="1">
      <alignment horizontal="left"/>
    </xf>
    <xf numFmtId="0" fontId="2" fillId="2" borderId="1" xfId="0" applyFont="1" applyFill="1" applyBorder="1" applyAlignment="1">
      <alignment horizontal="center" vertical="center"/>
    </xf>
    <xf numFmtId="0" fontId="8" fillId="2" borderId="1" xfId="0" applyFont="1" applyFill="1" applyBorder="1" applyAlignment="1">
      <alignment horizontal="center"/>
    </xf>
    <xf numFmtId="0" fontId="8" fillId="2" borderId="1" xfId="0" applyFont="1" applyFill="1" applyBorder="1"/>
    <xf numFmtId="0" fontId="8" fillId="2" borderId="1" xfId="0" applyFont="1" applyFill="1" applyBorder="1" applyAlignment="1">
      <alignment horizontal="left"/>
    </xf>
    <xf numFmtId="0" fontId="2" fillId="2" borderId="1" xfId="0" applyFont="1" applyFill="1" applyBorder="1" applyAlignment="1">
      <alignment horizontal="left"/>
    </xf>
    <xf numFmtId="0" fontId="11" fillId="2" borderId="1" xfId="0" applyFont="1" applyFill="1" applyBorder="1" applyAlignment="1">
      <alignment vertical="center" wrapText="1"/>
    </xf>
    <xf numFmtId="0" fontId="12" fillId="2" borderId="1" xfId="0" applyFont="1" applyFill="1" applyBorder="1" applyAlignment="1"/>
    <xf numFmtId="0" fontId="13" fillId="2" borderId="1" xfId="0" applyFont="1" applyFill="1" applyBorder="1" applyAlignment="1">
      <alignment horizontal="center"/>
    </xf>
    <xf numFmtId="0" fontId="2" fillId="2" borderId="1" xfId="0" applyFont="1" applyFill="1" applyBorder="1" applyAlignment="1"/>
    <xf numFmtId="0" fontId="2" fillId="2" borderId="0" xfId="0" applyFont="1" applyFill="1"/>
    <xf numFmtId="0" fontId="2" fillId="2" borderId="0" xfId="0" applyFont="1" applyFill="1" applyAlignment="1">
      <alignment horizontal="center" vertical="center"/>
    </xf>
    <xf numFmtId="0" fontId="8" fillId="2" borderId="0" xfId="0" applyFont="1" applyFill="1"/>
    <xf numFmtId="0" fontId="8" fillId="2" borderId="0" xfId="0" applyFont="1" applyFill="1" applyAlignment="1">
      <alignment horizontal="left"/>
    </xf>
    <xf numFmtId="0" fontId="2" fillId="2" borderId="0" xfId="0" applyFont="1" applyFill="1" applyAlignment="1">
      <alignment horizontal="left"/>
    </xf>
    <xf numFmtId="0" fontId="2" fillId="3" borderId="7" xfId="0" applyFont="1" applyFill="1" applyBorder="1"/>
    <xf numFmtId="0" fontId="2" fillId="3" borderId="1" xfId="0" applyFont="1" applyFill="1" applyBorder="1"/>
    <xf numFmtId="0" fontId="2" fillId="3" borderId="1" xfId="0" applyFont="1" applyFill="1" applyBorder="1" applyAlignment="1">
      <alignment horizontal="center" vertical="center" textRotation="90"/>
    </xf>
    <xf numFmtId="0" fontId="2" fillId="3" borderId="1" xfId="0" applyFont="1" applyFill="1" applyBorder="1" applyAlignment="1">
      <alignment wrapText="1"/>
    </xf>
    <xf numFmtId="0" fontId="15" fillId="3" borderId="1" xfId="0" applyFont="1" applyFill="1" applyBorder="1" applyAlignment="1">
      <alignment horizontal="center"/>
    </xf>
    <xf numFmtId="0" fontId="8" fillId="0" borderId="16" xfId="0" applyFont="1" applyBorder="1" applyAlignment="1">
      <alignment horizontal="left" vertical="top"/>
    </xf>
    <xf numFmtId="0" fontId="2" fillId="3" borderId="1" xfId="0" applyFont="1" applyFill="1" applyBorder="1" applyAlignment="1">
      <alignment horizontal="left" vertical="center" wrapText="1"/>
    </xf>
    <xf numFmtId="0" fontId="8" fillId="3" borderId="16" xfId="0" applyFont="1" applyFill="1" applyBorder="1" applyAlignment="1">
      <alignment horizontal="left" vertical="top"/>
    </xf>
    <xf numFmtId="0" fontId="2" fillId="3" borderId="20" xfId="0" applyFont="1" applyFill="1" applyBorder="1" applyAlignment="1">
      <alignment horizontal="left" vertical="center" wrapText="1"/>
    </xf>
    <xf numFmtId="0" fontId="15" fillId="2" borderId="20" xfId="0" applyFont="1" applyFill="1" applyBorder="1" applyAlignment="1">
      <alignment horizontal="center"/>
    </xf>
    <xf numFmtId="0" fontId="2" fillId="2" borderId="3" xfId="0" applyFont="1" applyFill="1" applyBorder="1" applyAlignment="1">
      <alignment vertical="center"/>
    </xf>
    <xf numFmtId="0" fontId="2" fillId="0" borderId="55" xfId="0" applyFont="1" applyBorder="1" applyAlignment="1">
      <alignment horizontal="left" vertical="center" wrapText="1"/>
    </xf>
    <xf numFmtId="0" fontId="24" fillId="4" borderId="16" xfId="0" applyFont="1" applyFill="1" applyBorder="1" applyAlignment="1">
      <alignment horizontal="center" vertical="center" wrapText="1"/>
    </xf>
    <xf numFmtId="0" fontId="24" fillId="4" borderId="13" xfId="0" applyFont="1" applyFill="1" applyBorder="1" applyAlignment="1">
      <alignment horizontal="center" wrapText="1"/>
    </xf>
    <xf numFmtId="0" fontId="3" fillId="3" borderId="13" xfId="0" applyFont="1" applyFill="1" applyBorder="1" applyAlignment="1"/>
    <xf numFmtId="0" fontId="14" fillId="3" borderId="50" xfId="0" applyFont="1" applyFill="1" applyBorder="1" applyAlignment="1">
      <alignment horizontal="center" vertical="center"/>
    </xf>
    <xf numFmtId="0" fontId="2" fillId="0" borderId="52" xfId="0" applyFont="1" applyBorder="1" applyAlignment="1">
      <alignment horizontal="left" vertical="center" wrapText="1"/>
    </xf>
    <xf numFmtId="0" fontId="26" fillId="0" borderId="52" xfId="0" applyFont="1" applyBorder="1" applyAlignment="1">
      <alignment horizontal="center" vertical="center" wrapText="1"/>
    </xf>
    <xf numFmtId="0" fontId="2" fillId="3" borderId="54" xfId="0" applyFont="1" applyFill="1" applyBorder="1" applyAlignment="1">
      <alignment vertical="center"/>
    </xf>
    <xf numFmtId="0" fontId="26" fillId="0" borderId="55" xfId="0" applyFont="1" applyBorder="1" applyAlignment="1">
      <alignment horizontal="center" vertical="center" wrapText="1"/>
    </xf>
    <xf numFmtId="0" fontId="14" fillId="3" borderId="57" xfId="0" applyFont="1" applyFill="1" applyBorder="1" applyAlignment="1">
      <alignment horizontal="center" vertical="center"/>
    </xf>
    <xf numFmtId="0" fontId="2" fillId="0" borderId="59" xfId="0" applyFont="1" applyBorder="1" applyAlignment="1">
      <alignment horizontal="left" vertical="center" wrapText="1"/>
    </xf>
    <xf numFmtId="0" fontId="26" fillId="0" borderId="59" xfId="0" applyFont="1" applyBorder="1" applyAlignment="1">
      <alignment horizontal="center" vertical="center" wrapText="1"/>
    </xf>
    <xf numFmtId="0" fontId="14" fillId="3" borderId="61" xfId="0" applyFont="1" applyFill="1" applyBorder="1" applyAlignment="1">
      <alignment horizontal="center" vertical="center"/>
    </xf>
    <xf numFmtId="0" fontId="3" fillId="3" borderId="52" xfId="0" applyFont="1" applyFill="1" applyBorder="1" applyAlignment="1">
      <alignment horizontal="left" vertical="center" wrapText="1"/>
    </xf>
    <xf numFmtId="0" fontId="3" fillId="3" borderId="55" xfId="0" applyFont="1" applyFill="1" applyBorder="1" applyAlignment="1">
      <alignment horizontal="left" vertical="center" wrapText="1"/>
    </xf>
    <xf numFmtId="0" fontId="2" fillId="3" borderId="54" xfId="0" applyFont="1" applyFill="1" applyBorder="1"/>
    <xf numFmtId="0" fontId="3" fillId="3" borderId="59" xfId="0" applyFont="1" applyFill="1" applyBorder="1" applyAlignment="1">
      <alignment horizontal="left" vertical="center" wrapText="1"/>
    </xf>
    <xf numFmtId="0" fontId="2" fillId="3" borderId="59" xfId="0" applyFont="1" applyFill="1" applyBorder="1" applyAlignment="1">
      <alignment horizontal="left" vertical="center" wrapText="1"/>
    </xf>
    <xf numFmtId="0" fontId="2" fillId="3" borderId="55" xfId="0" applyFont="1" applyFill="1" applyBorder="1" applyAlignment="1">
      <alignment horizontal="left" vertical="center" wrapText="1"/>
    </xf>
    <xf numFmtId="0" fontId="2" fillId="3" borderId="52" xfId="0" applyFont="1" applyFill="1" applyBorder="1" applyAlignment="1">
      <alignment horizontal="left" vertical="center" wrapText="1"/>
    </xf>
    <xf numFmtId="0" fontId="14" fillId="3" borderId="63" xfId="0" applyFont="1" applyFill="1" applyBorder="1" applyAlignment="1">
      <alignment horizontal="center" vertical="center"/>
    </xf>
    <xf numFmtId="0" fontId="14" fillId="3" borderId="64" xfId="0" applyFont="1" applyFill="1" applyBorder="1" applyAlignment="1">
      <alignment horizontal="center" vertical="center"/>
    </xf>
    <xf numFmtId="0" fontId="8" fillId="3" borderId="0" xfId="0" applyFont="1" applyFill="1" applyAlignment="1">
      <alignment horizontal="center" vertical="top" wrapText="1"/>
    </xf>
    <xf numFmtId="0" fontId="9" fillId="3" borderId="0" xfId="0" applyFont="1" applyFill="1" applyAlignment="1">
      <alignment horizontal="center" vertical="top" wrapText="1"/>
    </xf>
    <xf numFmtId="0" fontId="27" fillId="7" borderId="66" xfId="0" applyFont="1" applyFill="1" applyBorder="1" applyAlignment="1">
      <alignment horizontal="center" vertical="center"/>
    </xf>
    <xf numFmtId="0" fontId="7" fillId="7" borderId="66" xfId="0" applyFont="1" applyFill="1" applyBorder="1" applyAlignment="1">
      <alignment horizontal="center" vertical="center" wrapText="1"/>
    </xf>
    <xf numFmtId="0" fontId="2" fillId="3" borderId="0" xfId="0" applyFont="1" applyFill="1"/>
    <xf numFmtId="0" fontId="28" fillId="3" borderId="0" xfId="0" applyFont="1" applyFill="1" applyAlignment="1">
      <alignment horizontal="center" vertical="center"/>
    </xf>
    <xf numFmtId="0" fontId="4" fillId="3" borderId="0" xfId="0" applyFont="1" applyFill="1" applyAlignment="1">
      <alignment horizontal="center" wrapText="1"/>
    </xf>
    <xf numFmtId="0" fontId="2" fillId="3" borderId="0" xfId="0" applyFont="1" applyFill="1" applyAlignment="1">
      <alignment wrapText="1"/>
    </xf>
    <xf numFmtId="0" fontId="4" fillId="3" borderId="0" xfId="0" applyFont="1" applyFill="1" applyAlignment="1">
      <alignment horizontal="center" vertical="center" wrapText="1"/>
    </xf>
    <xf numFmtId="0" fontId="10" fillId="3" borderId="0" xfId="0" applyFont="1" applyFill="1"/>
    <xf numFmtId="0" fontId="2" fillId="12" borderId="0" xfId="0" applyFont="1" applyFill="1" applyAlignment="1"/>
    <xf numFmtId="0" fontId="16" fillId="4" borderId="0" xfId="0" applyFont="1" applyFill="1" applyAlignment="1">
      <alignment horizontal="center" vertical="center" wrapText="1"/>
    </xf>
    <xf numFmtId="0" fontId="16" fillId="4" borderId="69" xfId="0" applyFont="1" applyFill="1" applyBorder="1" applyAlignment="1">
      <alignment horizontal="center" vertical="center" wrapText="1"/>
    </xf>
    <xf numFmtId="0" fontId="16" fillId="4" borderId="70" xfId="0" applyFont="1" applyFill="1" applyBorder="1" applyAlignment="1">
      <alignment horizontal="center" vertical="center" wrapText="1"/>
    </xf>
    <xf numFmtId="0" fontId="29" fillId="4" borderId="0" xfId="0" applyFont="1" applyFill="1"/>
    <xf numFmtId="0" fontId="29" fillId="4" borderId="0" xfId="0" applyFont="1" applyFill="1" applyAlignment="1"/>
    <xf numFmtId="0" fontId="8" fillId="3" borderId="0" xfId="0" applyFont="1" applyFill="1" applyAlignment="1">
      <alignment horizontal="center" vertical="center" wrapText="1"/>
    </xf>
    <xf numFmtId="0" fontId="8" fillId="3" borderId="71" xfId="0" applyFont="1" applyFill="1" applyBorder="1" applyAlignment="1">
      <alignment horizontal="center" vertical="center" wrapText="1"/>
    </xf>
    <xf numFmtId="0" fontId="29" fillId="3" borderId="0" xfId="0" applyFont="1" applyFill="1" applyAlignment="1"/>
    <xf numFmtId="0" fontId="2" fillId="3" borderId="0" xfId="0" applyFont="1" applyFill="1" applyAlignment="1">
      <alignment vertical="center" wrapText="1"/>
    </xf>
    <xf numFmtId="0" fontId="2" fillId="8" borderId="56" xfId="0" applyFont="1" applyFill="1" applyBorder="1" applyAlignment="1">
      <alignment vertical="center" wrapText="1"/>
    </xf>
    <xf numFmtId="0" fontId="2" fillId="8" borderId="55" xfId="0" applyFont="1" applyFill="1" applyBorder="1" applyAlignment="1">
      <alignment vertical="center" wrapText="1"/>
    </xf>
    <xf numFmtId="0" fontId="2" fillId="8" borderId="55" xfId="0" applyFont="1" applyFill="1" applyBorder="1" applyAlignment="1">
      <alignment vertical="top" wrapText="1"/>
    </xf>
    <xf numFmtId="0" fontId="2" fillId="8" borderId="0" xfId="0" applyFont="1" applyFill="1"/>
    <xf numFmtId="0" fontId="30" fillId="8" borderId="0" xfId="0" applyFont="1" applyFill="1" applyAlignment="1"/>
    <xf numFmtId="0" fontId="2" fillId="3" borderId="56" xfId="0" applyFont="1" applyFill="1" applyBorder="1" applyAlignment="1">
      <alignment vertical="center" wrapText="1"/>
    </xf>
    <xf numFmtId="0" fontId="2" fillId="3" borderId="55" xfId="0" applyFont="1" applyFill="1" applyBorder="1" applyAlignment="1">
      <alignment vertical="center" wrapText="1"/>
    </xf>
    <xf numFmtId="0" fontId="2" fillId="3" borderId="55" xfId="0" applyFont="1" applyFill="1" applyBorder="1" applyAlignment="1">
      <alignment vertical="top" wrapText="1"/>
    </xf>
    <xf numFmtId="0" fontId="30" fillId="3" borderId="0" xfId="0" applyFont="1" applyFill="1" applyAlignment="1"/>
    <xf numFmtId="0" fontId="2" fillId="3" borderId="0" xfId="0" applyFont="1" applyFill="1" applyAlignment="1">
      <alignment vertical="top" wrapText="1"/>
    </xf>
    <xf numFmtId="0" fontId="2" fillId="8" borderId="75" xfId="0" applyFont="1" applyFill="1" applyBorder="1" applyAlignment="1">
      <alignment vertical="center" wrapText="1"/>
    </xf>
    <xf numFmtId="0" fontId="2" fillId="8" borderId="75" xfId="0" applyFont="1" applyFill="1" applyBorder="1" applyAlignment="1">
      <alignment vertical="top" wrapText="1"/>
    </xf>
    <xf numFmtId="0" fontId="2" fillId="8" borderId="53" xfId="0" applyFont="1" applyFill="1" applyBorder="1" applyAlignment="1">
      <alignment vertical="center" wrapText="1"/>
    </xf>
    <xf numFmtId="0" fontId="2" fillId="8" borderId="52" xfId="0" applyFont="1" applyFill="1" applyBorder="1" applyAlignment="1">
      <alignment vertical="center" wrapText="1"/>
    </xf>
    <xf numFmtId="0" fontId="2" fillId="8" borderId="52" xfId="0" applyFont="1" applyFill="1" applyBorder="1" applyAlignment="1">
      <alignment vertical="top" wrapText="1"/>
    </xf>
    <xf numFmtId="0" fontId="2" fillId="8" borderId="74" xfId="0" applyFont="1" applyFill="1" applyBorder="1" applyAlignment="1">
      <alignment vertical="center" wrapText="1"/>
    </xf>
    <xf numFmtId="0" fontId="3" fillId="3" borderId="0" xfId="0" applyFont="1" applyFill="1"/>
    <xf numFmtId="0" fontId="2" fillId="3" borderId="74" xfId="0" applyFont="1" applyFill="1" applyBorder="1" applyAlignment="1">
      <alignment vertical="center" wrapText="1"/>
    </xf>
    <xf numFmtId="0" fontId="2" fillId="3" borderId="75" xfId="0" applyFont="1" applyFill="1" applyBorder="1" applyAlignment="1">
      <alignment vertical="center" wrapText="1"/>
    </xf>
    <xf numFmtId="0" fontId="2" fillId="3" borderId="75" xfId="0" applyFont="1" applyFill="1" applyBorder="1" applyAlignment="1">
      <alignment vertical="top" wrapText="1"/>
    </xf>
    <xf numFmtId="0" fontId="2" fillId="3" borderId="53" xfId="0" applyFont="1" applyFill="1" applyBorder="1" applyAlignment="1">
      <alignment vertical="center" wrapText="1"/>
    </xf>
    <xf numFmtId="0" fontId="2" fillId="3" borderId="52" xfId="0" applyFont="1" applyFill="1" applyBorder="1" applyAlignment="1">
      <alignment vertical="center" wrapText="1"/>
    </xf>
    <xf numFmtId="0" fontId="2" fillId="3" borderId="52" xfId="0" applyFont="1" applyFill="1" applyBorder="1" applyAlignment="1">
      <alignment vertical="top" wrapText="1"/>
    </xf>
    <xf numFmtId="0" fontId="2" fillId="8" borderId="76" xfId="0" applyFont="1" applyFill="1" applyBorder="1" applyAlignment="1">
      <alignment vertical="center" wrapText="1"/>
    </xf>
    <xf numFmtId="0" fontId="2" fillId="8" borderId="59" xfId="0" applyFont="1" applyFill="1" applyBorder="1" applyAlignment="1">
      <alignment vertical="center" wrapText="1"/>
    </xf>
    <xf numFmtId="0" fontId="2" fillId="8" borderId="59" xfId="0" applyFont="1" applyFill="1" applyBorder="1" applyAlignment="1">
      <alignment vertical="top" wrapText="1"/>
    </xf>
    <xf numFmtId="0" fontId="2" fillId="3" borderId="36" xfId="0" applyFont="1" applyFill="1" applyBorder="1" applyAlignment="1">
      <alignment wrapText="1"/>
    </xf>
    <xf numFmtId="0" fontId="2" fillId="3" borderId="36" xfId="0" applyFont="1" applyFill="1" applyBorder="1" applyAlignment="1">
      <alignment vertical="top" wrapText="1"/>
    </xf>
    <xf numFmtId="0" fontId="31" fillId="8" borderId="77" xfId="0" applyFont="1" applyFill="1" applyBorder="1" applyAlignment="1">
      <alignment horizontal="left" vertical="top"/>
    </xf>
    <xf numFmtId="0" fontId="2" fillId="8" borderId="77" xfId="0" applyFont="1" applyFill="1" applyBorder="1" applyAlignment="1">
      <alignment vertical="top" wrapText="1"/>
    </xf>
    <xf numFmtId="0" fontId="8" fillId="3" borderId="55" xfId="0" applyFont="1" applyFill="1" applyBorder="1" applyAlignment="1">
      <alignment vertical="top" wrapText="1"/>
    </xf>
    <xf numFmtId="0" fontId="2" fillId="3" borderId="55" xfId="0" applyFont="1" applyFill="1" applyBorder="1" applyAlignment="1">
      <alignment horizontal="left" vertical="top" wrapText="1"/>
    </xf>
    <xf numFmtId="0" fontId="31" fillId="8" borderId="55" xfId="0" applyFont="1" applyFill="1" applyBorder="1" applyAlignment="1">
      <alignment vertical="top" wrapText="1"/>
    </xf>
    <xf numFmtId="0" fontId="2" fillId="8" borderId="55" xfId="0" applyFont="1" applyFill="1" applyBorder="1" applyAlignment="1">
      <alignment horizontal="left" vertical="top" wrapText="1"/>
    </xf>
    <xf numFmtId="0" fontId="5" fillId="3" borderId="55" xfId="0" applyFont="1" applyFill="1" applyBorder="1" applyAlignment="1">
      <alignment vertical="top"/>
    </xf>
    <xf numFmtId="0" fontId="31" fillId="8" borderId="55" xfId="0" applyFont="1" applyFill="1" applyBorder="1" applyAlignment="1">
      <alignment vertical="top"/>
    </xf>
    <xf numFmtId="0" fontId="8" fillId="3" borderId="55" xfId="0" applyFont="1" applyFill="1" applyBorder="1" applyAlignment="1">
      <alignment vertical="top"/>
    </xf>
    <xf numFmtId="0" fontId="8" fillId="8" borderId="55" xfId="0" applyFont="1" applyFill="1" applyBorder="1" applyAlignment="1">
      <alignment vertical="top" wrapText="1"/>
    </xf>
    <xf numFmtId="0" fontId="8" fillId="8" borderId="55" xfId="0" applyFont="1" applyFill="1" applyBorder="1" applyAlignment="1">
      <alignment vertical="top"/>
    </xf>
    <xf numFmtId="0" fontId="3" fillId="3" borderId="0" xfId="0" applyFont="1" applyFill="1" applyAlignment="1">
      <alignment vertical="top"/>
    </xf>
    <xf numFmtId="0" fontId="31" fillId="3" borderId="55" xfId="0" applyFont="1" applyFill="1" applyBorder="1" applyAlignment="1">
      <alignment vertical="top"/>
    </xf>
    <xf numFmtId="0" fontId="5" fillId="8" borderId="55" xfId="0" applyFont="1" applyFill="1" applyBorder="1" applyAlignment="1">
      <alignment vertical="top"/>
    </xf>
    <xf numFmtId="0" fontId="3" fillId="3" borderId="55" xfId="0" applyFont="1" applyFill="1" applyBorder="1" applyAlignment="1">
      <alignment horizontal="left" vertical="top" wrapText="1"/>
    </xf>
    <xf numFmtId="0" fontId="3" fillId="3" borderId="0" xfId="0" applyFont="1" applyFill="1" applyAlignment="1"/>
    <xf numFmtId="0" fontId="31" fillId="3" borderId="55" xfId="0" applyFont="1" applyFill="1" applyBorder="1" applyAlignment="1">
      <alignment vertical="top" wrapText="1"/>
    </xf>
    <xf numFmtId="0" fontId="2" fillId="3" borderId="0" xfId="0" applyFont="1" applyFill="1" applyAlignment="1"/>
    <xf numFmtId="0" fontId="2" fillId="3" borderId="0" xfId="0" applyFont="1" applyFill="1" applyAlignment="1">
      <alignment horizontal="left"/>
    </xf>
    <xf numFmtId="0" fontId="8" fillId="8" borderId="59" xfId="0" applyFont="1" applyFill="1" applyBorder="1" applyAlignment="1">
      <alignment vertical="top" wrapText="1"/>
    </xf>
    <xf numFmtId="0" fontId="33" fillId="3" borderId="0" xfId="0" applyFont="1" applyFill="1" applyAlignment="1">
      <alignment vertical="top" wrapText="1"/>
    </xf>
    <xf numFmtId="0" fontId="19" fillId="3" borderId="0" xfId="0" applyFont="1" applyFill="1"/>
    <xf numFmtId="0" fontId="19" fillId="3" borderId="0" xfId="0" applyFont="1" applyFill="1" applyAlignment="1">
      <alignment horizontal="center"/>
    </xf>
    <xf numFmtId="0" fontId="20" fillId="3" borderId="0" xfId="0" applyFont="1" applyFill="1" applyAlignment="1">
      <alignment horizontal="center" vertical="center"/>
    </xf>
    <xf numFmtId="0" fontId="34" fillId="3" borderId="0" xfId="0" applyFont="1" applyFill="1" applyAlignment="1">
      <alignment horizontal="left" vertical="center"/>
    </xf>
    <xf numFmtId="0" fontId="35" fillId="3" borderId="0" xfId="0" applyFont="1" applyFill="1" applyAlignment="1">
      <alignment horizontal="left" wrapText="1"/>
    </xf>
    <xf numFmtId="0" fontId="35" fillId="3" borderId="0" xfId="0" applyFont="1" applyFill="1" applyAlignment="1">
      <alignment horizontal="left"/>
    </xf>
    <xf numFmtId="0" fontId="36" fillId="3" borderId="0" xfId="0" applyFont="1" applyFill="1" applyAlignment="1">
      <alignment horizontal="center" wrapText="1"/>
    </xf>
    <xf numFmtId="0" fontId="36" fillId="3" borderId="0" xfId="0" applyFont="1" applyFill="1" applyAlignment="1">
      <alignment horizontal="center"/>
    </xf>
    <xf numFmtId="0" fontId="19" fillId="0" borderId="0" xfId="0" applyFont="1" applyAlignment="1"/>
    <xf numFmtId="0" fontId="37" fillId="3" borderId="0" xfId="0" applyFont="1" applyFill="1" applyAlignment="1">
      <alignment vertical="center"/>
    </xf>
    <xf numFmtId="0" fontId="19" fillId="3" borderId="0" xfId="0" applyFont="1" applyFill="1" applyAlignment="1">
      <alignment vertical="center"/>
    </xf>
    <xf numFmtId="0" fontId="38" fillId="3" borderId="0" xfId="0" applyFont="1" applyFill="1" applyAlignment="1">
      <alignment vertical="center"/>
    </xf>
    <xf numFmtId="0" fontId="38" fillId="3" borderId="0" xfId="0" applyFont="1" applyFill="1" applyAlignment="1">
      <alignment vertical="center" wrapText="1"/>
    </xf>
    <xf numFmtId="0" fontId="28" fillId="3" borderId="0" xfId="0" applyFont="1" applyFill="1" applyAlignment="1">
      <alignment horizontal="left" vertical="center"/>
    </xf>
    <xf numFmtId="0" fontId="39" fillId="3" borderId="0" xfId="0" applyFont="1" applyFill="1" applyAlignment="1">
      <alignment horizontal="center" vertical="center"/>
    </xf>
    <xf numFmtId="0" fontId="19" fillId="3" borderId="0" xfId="0" applyFont="1" applyFill="1" applyAlignment="1">
      <alignment horizontal="right" vertical="center"/>
    </xf>
    <xf numFmtId="0" fontId="19" fillId="3" borderId="0" xfId="0" applyFont="1" applyFill="1" applyAlignment="1">
      <alignment vertical="center" wrapText="1"/>
    </xf>
    <xf numFmtId="0" fontId="20" fillId="3" borderId="0" xfId="0" applyFont="1" applyFill="1" applyAlignment="1">
      <alignment horizontal="right" vertical="center"/>
    </xf>
    <xf numFmtId="49" fontId="19" fillId="3" borderId="0" xfId="0" applyNumberFormat="1" applyFont="1" applyFill="1" applyAlignment="1">
      <alignment horizontal="left" vertical="center" wrapText="1"/>
    </xf>
    <xf numFmtId="0" fontId="19" fillId="3" borderId="0" xfId="0" applyFont="1" applyFill="1" applyAlignment="1">
      <alignment horizontal="left" vertical="center" wrapText="1"/>
    </xf>
    <xf numFmtId="0" fontId="19" fillId="3" borderId="0" xfId="0" applyFont="1" applyFill="1" applyAlignment="1">
      <alignment horizontal="center" vertical="center"/>
    </xf>
    <xf numFmtId="0" fontId="20" fillId="3" borderId="0" xfId="0" applyFont="1" applyFill="1" applyAlignment="1">
      <alignment horizontal="center" vertical="center" wrapText="1"/>
    </xf>
    <xf numFmtId="0" fontId="28" fillId="3" borderId="0" xfId="0" applyFont="1" applyFill="1" applyAlignment="1">
      <alignment horizontal="center" vertical="center" wrapText="1"/>
    </xf>
    <xf numFmtId="166" fontId="20" fillId="3" borderId="0" xfId="0" applyNumberFormat="1" applyFont="1" applyFill="1" applyAlignment="1">
      <alignment horizontal="center" vertical="center" wrapText="1"/>
    </xf>
    <xf numFmtId="0" fontId="20" fillId="3" borderId="0" xfId="0" applyFont="1" applyFill="1" applyAlignment="1">
      <alignment vertical="center" wrapText="1"/>
    </xf>
    <xf numFmtId="3" fontId="19" fillId="3" borderId="0" xfId="0" applyNumberFormat="1" applyFont="1" applyFill="1" applyAlignment="1">
      <alignment vertical="center"/>
    </xf>
    <xf numFmtId="0" fontId="36" fillId="3" borderId="0" xfId="0" applyFont="1" applyFill="1" applyAlignment="1">
      <alignment horizontal="center" vertical="center" wrapText="1"/>
    </xf>
    <xf numFmtId="0" fontId="36" fillId="3" borderId="0" xfId="0" applyFont="1" applyFill="1" applyAlignment="1">
      <alignment horizontal="center" vertical="center"/>
    </xf>
    <xf numFmtId="0" fontId="39" fillId="3" borderId="0" xfId="0" applyFont="1" applyFill="1"/>
    <xf numFmtId="0" fontId="35" fillId="3" borderId="0" xfId="0" applyFont="1" applyFill="1" applyAlignment="1">
      <alignment vertical="center" wrapText="1"/>
    </xf>
    <xf numFmtId="0" fontId="20" fillId="3" borderId="0" xfId="0" applyFont="1" applyFill="1" applyAlignment="1">
      <alignment horizontal="center" wrapText="1"/>
    </xf>
    <xf numFmtId="0" fontId="20" fillId="3" borderId="0" xfId="0" applyFont="1" applyFill="1" applyAlignment="1">
      <alignment horizontal="center"/>
    </xf>
    <xf numFmtId="0" fontId="20" fillId="3" borderId="0" xfId="0" applyFont="1" applyFill="1" applyAlignment="1">
      <alignment vertical="center"/>
    </xf>
    <xf numFmtId="0" fontId="28" fillId="3" borderId="0" xfId="0" applyFont="1" applyFill="1" applyAlignment="1">
      <alignment vertical="center" wrapText="1"/>
    </xf>
    <xf numFmtId="0" fontId="28" fillId="3" borderId="0" xfId="0" applyFont="1" applyFill="1" applyAlignment="1">
      <alignment vertical="center"/>
    </xf>
    <xf numFmtId="0" fontId="36" fillId="3" borderId="0" xfId="0" applyFont="1" applyFill="1" applyAlignment="1">
      <alignment vertical="center" wrapText="1"/>
    </xf>
    <xf numFmtId="165" fontId="36" fillId="3" borderId="0" xfId="0" applyNumberFormat="1" applyFont="1" applyFill="1" applyAlignment="1">
      <alignment vertical="center" wrapText="1"/>
    </xf>
    <xf numFmtId="0" fontId="37" fillId="3" borderId="0" xfId="0" applyFont="1" applyFill="1" applyAlignment="1">
      <alignment horizontal="center" vertical="center" wrapText="1"/>
    </xf>
    <xf numFmtId="165" fontId="28" fillId="3" borderId="0" xfId="0" applyNumberFormat="1" applyFont="1" applyFill="1" applyAlignment="1">
      <alignment vertical="center"/>
    </xf>
    <xf numFmtId="0" fontId="19" fillId="3" borderId="0" xfId="0" applyFont="1" applyFill="1" applyAlignment="1">
      <alignment vertical="top" wrapText="1"/>
    </xf>
    <xf numFmtId="0" fontId="19" fillId="3" borderId="0" xfId="0" applyFont="1" applyFill="1" applyAlignment="1">
      <alignment vertical="top"/>
    </xf>
    <xf numFmtId="0" fontId="39" fillId="3" borderId="0" xfId="0" applyFont="1" applyFill="1" applyAlignment="1">
      <alignment horizontal="center"/>
    </xf>
    <xf numFmtId="0" fontId="19" fillId="3" borderId="0" xfId="0" applyFont="1" applyFill="1" applyAlignment="1">
      <alignment horizontal="center" vertical="top"/>
    </xf>
    <xf numFmtId="0" fontId="20" fillId="3" borderId="0" xfId="0" applyFont="1" applyFill="1" applyAlignment="1">
      <alignment horizontal="center" vertical="top" wrapText="1"/>
    </xf>
    <xf numFmtId="0" fontId="20" fillId="3" borderId="0" xfId="0" applyFont="1" applyFill="1" applyAlignment="1">
      <alignment horizontal="center" vertical="top"/>
    </xf>
    <xf numFmtId="0" fontId="36" fillId="3" borderId="0" xfId="0" applyFont="1" applyFill="1" applyAlignment="1">
      <alignment horizontal="center" vertical="top" wrapText="1"/>
    </xf>
    <xf numFmtId="0" fontId="36" fillId="3" borderId="0" xfId="0" applyFont="1" applyFill="1" applyAlignment="1">
      <alignment horizontal="center" vertical="top"/>
    </xf>
    <xf numFmtId="0" fontId="8" fillId="0" borderId="53" xfId="0" applyFont="1" applyBorder="1" applyAlignment="1" applyProtection="1">
      <alignment vertical="center" wrapText="1"/>
      <protection locked="0"/>
    </xf>
    <xf numFmtId="0" fontId="8" fillId="0" borderId="56" xfId="0" applyFont="1" applyBorder="1" applyAlignment="1" applyProtection="1">
      <alignment vertical="center" wrapText="1"/>
      <protection locked="0"/>
    </xf>
    <xf numFmtId="0" fontId="8" fillId="0" borderId="60" xfId="0" applyFont="1" applyBorder="1" applyAlignment="1" applyProtection="1">
      <alignment vertical="center" wrapText="1"/>
      <protection locked="0"/>
    </xf>
    <xf numFmtId="0" fontId="2" fillId="5" borderId="35" xfId="0" applyFont="1" applyFill="1" applyBorder="1" applyAlignment="1" applyProtection="1">
      <alignment horizontal="left"/>
      <protection locked="0"/>
    </xf>
    <xf numFmtId="49" fontId="2" fillId="5" borderId="35" xfId="0" applyNumberFormat="1" applyFont="1" applyFill="1" applyBorder="1" applyAlignment="1" applyProtection="1">
      <alignment horizontal="left"/>
      <protection locked="0"/>
    </xf>
    <xf numFmtId="164" fontId="2" fillId="5" borderId="35" xfId="0" applyNumberFormat="1" applyFont="1" applyFill="1" applyBorder="1" applyAlignment="1" applyProtection="1">
      <alignment horizontal="left"/>
      <protection locked="0"/>
    </xf>
    <xf numFmtId="0" fontId="8" fillId="3" borderId="67" xfId="0" applyFont="1" applyFill="1" applyBorder="1" applyAlignment="1">
      <alignment horizontal="center" vertical="center" wrapText="1"/>
    </xf>
    <xf numFmtId="0" fontId="8" fillId="8" borderId="67" xfId="0" applyFont="1" applyFill="1" applyBorder="1" applyAlignment="1">
      <alignment horizontal="center" vertical="center" wrapText="1"/>
    </xf>
    <xf numFmtId="0" fontId="40" fillId="3" borderId="3" xfId="0" applyFont="1" applyFill="1" applyBorder="1" applyAlignment="1">
      <alignment horizontal="left" vertical="center"/>
    </xf>
    <xf numFmtId="0" fontId="2" fillId="3" borderId="2" xfId="0" applyFont="1" applyFill="1" applyBorder="1" applyAlignment="1">
      <alignment vertical="center" wrapText="1"/>
    </xf>
    <xf numFmtId="0" fontId="3"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xf>
    <xf numFmtId="0" fontId="2" fillId="0" borderId="0" xfId="0" applyFont="1" applyAlignment="1">
      <alignment vertical="center"/>
    </xf>
    <xf numFmtId="0" fontId="19" fillId="2" borderId="1" xfId="0" applyFont="1" applyFill="1" applyBorder="1" applyAlignment="1">
      <alignment wrapText="1"/>
    </xf>
    <xf numFmtId="0" fontId="36" fillId="2" borderId="1" xfId="0" applyFont="1" applyFill="1" applyBorder="1" applyAlignment="1">
      <alignment horizontal="center" wrapText="1"/>
    </xf>
    <xf numFmtId="0" fontId="41" fillId="2" borderId="1" xfId="0" applyFont="1" applyFill="1" applyBorder="1" applyAlignment="1">
      <alignment vertical="center" wrapText="1"/>
    </xf>
    <xf numFmtId="0" fontId="41" fillId="0" borderId="3" xfId="0" applyFont="1" applyBorder="1" applyAlignment="1">
      <alignment vertical="center" wrapText="1"/>
    </xf>
    <xf numFmtId="0" fontId="41" fillId="3" borderId="20" xfId="0" applyFont="1" applyFill="1" applyBorder="1" applyAlignment="1">
      <alignment horizontal="center" vertical="center" wrapText="1"/>
    </xf>
    <xf numFmtId="0" fontId="41" fillId="0" borderId="1" xfId="0" applyFont="1" applyBorder="1" applyAlignment="1">
      <alignment horizontal="left" vertical="center"/>
    </xf>
    <xf numFmtId="0" fontId="41" fillId="0" borderId="1" xfId="0" applyFont="1" applyBorder="1" applyAlignment="1">
      <alignment horizontal="left" vertical="center" wrapText="1"/>
    </xf>
    <xf numFmtId="0" fontId="41" fillId="0" borderId="1" xfId="0" applyFont="1" applyBorder="1" applyAlignment="1">
      <alignment horizontal="center" vertical="center" wrapText="1"/>
    </xf>
    <xf numFmtId="0" fontId="39" fillId="2" borderId="1" xfId="0" applyFont="1" applyFill="1" applyBorder="1" applyAlignment="1">
      <alignment vertical="center" wrapText="1"/>
    </xf>
    <xf numFmtId="0" fontId="19" fillId="0" borderId="1" xfId="0" applyFont="1" applyBorder="1" applyAlignment="1">
      <alignment vertical="center" wrapText="1"/>
    </xf>
    <xf numFmtId="0" fontId="19" fillId="0" borderId="20" xfId="0" applyFont="1" applyBorder="1" applyAlignment="1">
      <alignment horizontal="center" vertical="center" wrapText="1"/>
    </xf>
    <xf numFmtId="0" fontId="20" fillId="0" borderId="14" xfId="0" applyFont="1" applyBorder="1" applyAlignment="1">
      <alignment horizontal="center" vertical="center" wrapText="1"/>
    </xf>
    <xf numFmtId="0" fontId="20" fillId="3" borderId="1" xfId="0" applyFont="1" applyFill="1" applyBorder="1" applyAlignment="1">
      <alignment horizontal="center" wrapText="1"/>
    </xf>
    <xf numFmtId="0" fontId="20" fillId="4" borderId="1" xfId="0" applyFont="1" applyFill="1" applyBorder="1" applyAlignment="1">
      <alignment horizontal="center" wrapText="1"/>
    </xf>
    <xf numFmtId="0" fontId="28" fillId="9"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9" fillId="3" borderId="1" xfId="0" applyFont="1" applyFill="1" applyBorder="1" applyAlignment="1">
      <alignment wrapText="1"/>
    </xf>
    <xf numFmtId="0" fontId="28" fillId="4" borderId="78" xfId="0" applyFont="1" applyFill="1" applyBorder="1" applyAlignment="1">
      <alignment horizontal="center" vertical="center" wrapText="1"/>
    </xf>
    <xf numFmtId="0" fontId="20" fillId="4" borderId="79" xfId="0" applyFont="1" applyFill="1" applyBorder="1" applyAlignment="1">
      <alignment horizontal="center" vertical="center" wrapText="1"/>
    </xf>
    <xf numFmtId="0" fontId="20" fillId="4" borderId="78" xfId="0" applyFont="1" applyFill="1" applyBorder="1" applyAlignment="1">
      <alignment horizontal="center" vertical="center" wrapText="1"/>
    </xf>
    <xf numFmtId="0" fontId="28" fillId="4" borderId="69" xfId="0" applyFont="1" applyFill="1" applyBorder="1" applyAlignment="1">
      <alignment horizontal="center" vertical="center" wrapText="1"/>
    </xf>
    <xf numFmtId="0" fontId="28" fillId="4" borderId="80" xfId="0" applyFont="1" applyFill="1" applyBorder="1" applyAlignment="1">
      <alignment horizontal="center" vertical="center" wrapText="1"/>
    </xf>
    <xf numFmtId="0" fontId="19" fillId="3" borderId="1" xfId="0" applyFont="1" applyFill="1" applyBorder="1" applyAlignment="1">
      <alignment wrapText="1"/>
    </xf>
    <xf numFmtId="0" fontId="19" fillId="0" borderId="81" xfId="0" applyFont="1" applyBorder="1" applyAlignment="1">
      <alignment horizontal="center" vertical="center" wrapText="1"/>
    </xf>
    <xf numFmtId="0" fontId="20" fillId="3" borderId="81" xfId="0" applyFont="1" applyFill="1" applyBorder="1" applyAlignment="1">
      <alignment horizontal="center" vertical="center" wrapText="1"/>
    </xf>
    <xf numFmtId="0" fontId="19" fillId="0" borderId="81" xfId="0" applyFont="1" applyBorder="1" applyAlignment="1">
      <alignment wrapText="1"/>
    </xf>
    <xf numFmtId="0" fontId="35" fillId="0" borderId="81" xfId="0" applyFont="1" applyBorder="1" applyAlignment="1">
      <alignment vertical="center" wrapText="1"/>
    </xf>
    <xf numFmtId="0" fontId="36" fillId="0" borderId="82" xfId="0" applyFont="1" applyBorder="1" applyAlignment="1">
      <alignment horizontal="center" wrapText="1"/>
    </xf>
    <xf numFmtId="0" fontId="36" fillId="0" borderId="11" xfId="0" applyFont="1" applyBorder="1" applyAlignment="1">
      <alignment horizontal="center" wrapText="1"/>
    </xf>
    <xf numFmtId="0" fontId="36" fillId="0" borderId="0" xfId="0" applyFont="1" applyAlignment="1">
      <alignment horizontal="center" wrapText="1"/>
    </xf>
    <xf numFmtId="0" fontId="20" fillId="2" borderId="1" xfId="0" applyFont="1" applyFill="1" applyBorder="1" applyAlignment="1">
      <alignment horizontal="center" vertical="center" wrapText="1"/>
    </xf>
    <xf numFmtId="0" fontId="20" fillId="4" borderId="69" xfId="0" applyFont="1" applyFill="1" applyBorder="1" applyAlignment="1">
      <alignment horizontal="center" vertical="center" wrapText="1"/>
    </xf>
    <xf numFmtId="0" fontId="28" fillId="4" borderId="70" xfId="0" applyFont="1" applyFill="1" applyBorder="1" applyAlignment="1">
      <alignment vertical="center" wrapText="1"/>
    </xf>
    <xf numFmtId="0" fontId="28" fillId="4" borderId="83" xfId="0" applyFont="1" applyFill="1" applyBorder="1" applyAlignment="1">
      <alignment vertical="center" wrapText="1"/>
    </xf>
    <xf numFmtId="0" fontId="19" fillId="2" borderId="1" xfId="0" applyFont="1" applyFill="1" applyBorder="1" applyAlignment="1">
      <alignment vertical="center" wrapText="1"/>
    </xf>
    <xf numFmtId="0" fontId="19" fillId="3" borderId="1" xfId="0" applyFont="1" applyFill="1" applyBorder="1" applyAlignment="1">
      <alignment vertical="center" wrapText="1"/>
    </xf>
    <xf numFmtId="0" fontId="20" fillId="3" borderId="78" xfId="0" applyFont="1" applyFill="1" applyBorder="1" applyAlignment="1">
      <alignment horizontal="center" vertical="center" wrapText="1"/>
    </xf>
    <xf numFmtId="0" fontId="19" fillId="0" borderId="78" xfId="0" applyFont="1" applyBorder="1" applyAlignment="1">
      <alignment vertical="center" wrapText="1"/>
    </xf>
    <xf numFmtId="0" fontId="19" fillId="0" borderId="84" xfId="0" applyFont="1" applyBorder="1" applyAlignment="1">
      <alignment vertical="center" wrapText="1"/>
    </xf>
    <xf numFmtId="0" fontId="36" fillId="0" borderId="85" xfId="0" applyFont="1" applyBorder="1" applyAlignment="1">
      <alignment vertical="center" wrapText="1"/>
    </xf>
    <xf numFmtId="0" fontId="19" fillId="0" borderId="86" xfId="0" applyFont="1" applyBorder="1" applyAlignment="1">
      <alignment vertical="center" wrapText="1"/>
    </xf>
    <xf numFmtId="0" fontId="20" fillId="4" borderId="87" xfId="0" applyFont="1" applyFill="1" applyBorder="1" applyAlignment="1">
      <alignment horizontal="center" vertical="center" wrapText="1"/>
    </xf>
    <xf numFmtId="0" fontId="37" fillId="4" borderId="85" xfId="0" applyFont="1" applyFill="1" applyBorder="1" applyAlignment="1">
      <alignment horizontal="center" vertical="center" wrapText="1"/>
    </xf>
    <xf numFmtId="0" fontId="28" fillId="4" borderId="85" xfId="0" applyFont="1" applyFill="1" applyBorder="1" applyAlignment="1">
      <alignment vertical="center" wrapText="1"/>
    </xf>
    <xf numFmtId="0" fontId="19" fillId="3" borderId="88" xfId="0" applyFont="1" applyFill="1" applyBorder="1" applyAlignment="1">
      <alignment vertical="center" wrapText="1"/>
    </xf>
    <xf numFmtId="0" fontId="19" fillId="0" borderId="78" xfId="0" applyFont="1" applyBorder="1" applyAlignment="1">
      <alignment wrapText="1"/>
    </xf>
    <xf numFmtId="165" fontId="28" fillId="4" borderId="85" xfId="0" applyNumberFormat="1" applyFont="1" applyFill="1" applyBorder="1" applyAlignment="1">
      <alignment vertical="center" wrapText="1"/>
    </xf>
    <xf numFmtId="0" fontId="20" fillId="3" borderId="86" xfId="0" applyFont="1" applyFill="1" applyBorder="1" applyAlignment="1">
      <alignment horizontal="center" vertical="center" wrapText="1"/>
    </xf>
    <xf numFmtId="0" fontId="19" fillId="3" borderId="81" xfId="0" applyFont="1" applyFill="1" applyBorder="1" applyAlignment="1">
      <alignment horizontal="center" vertical="center" wrapText="1"/>
    </xf>
    <xf numFmtId="0" fontId="19" fillId="3" borderId="86" xfId="0" applyFont="1" applyFill="1" applyBorder="1" applyAlignment="1">
      <alignment vertical="center" wrapText="1"/>
    </xf>
    <xf numFmtId="0" fontId="19" fillId="3" borderId="84" xfId="0" applyFont="1" applyFill="1" applyBorder="1" applyAlignment="1">
      <alignment vertical="center" wrapText="1"/>
    </xf>
    <xf numFmtId="0" fontId="36" fillId="3" borderId="85" xfId="0" applyFont="1" applyFill="1" applyBorder="1" applyAlignment="1">
      <alignment vertical="center" wrapText="1"/>
    </xf>
    <xf numFmtId="0" fontId="19" fillId="3" borderId="78" xfId="0" applyFont="1" applyFill="1" applyBorder="1" applyAlignment="1">
      <alignment vertical="center" wrapText="1"/>
    </xf>
    <xf numFmtId="0" fontId="19" fillId="0" borderId="87" xfId="0" applyFont="1" applyBorder="1" applyAlignment="1">
      <alignment vertical="center" wrapText="1"/>
    </xf>
    <xf numFmtId="0" fontId="19" fillId="3" borderId="87" xfId="0" applyFont="1" applyFill="1" applyBorder="1" applyAlignment="1">
      <alignment vertical="center" wrapText="1"/>
    </xf>
    <xf numFmtId="0" fontId="19" fillId="3" borderId="78" xfId="0" applyFont="1" applyFill="1" applyBorder="1" applyAlignment="1">
      <alignment wrapText="1"/>
    </xf>
    <xf numFmtId="0" fontId="36" fillId="3" borderId="85" xfId="0" applyFont="1" applyFill="1" applyBorder="1" applyAlignment="1">
      <alignment horizontal="left" wrapText="1"/>
    </xf>
    <xf numFmtId="0" fontId="36" fillId="3" borderId="85" xfId="0" applyFont="1" applyFill="1" applyBorder="1" applyAlignment="1">
      <alignment horizontal="left" vertical="center" wrapText="1"/>
    </xf>
    <xf numFmtId="0" fontId="19" fillId="0" borderId="89" xfId="0" applyFont="1" applyBorder="1" applyAlignment="1">
      <alignment vertical="top" wrapText="1"/>
    </xf>
    <xf numFmtId="0" fontId="19" fillId="2" borderId="1" xfId="0" applyFont="1" applyFill="1" applyBorder="1" applyAlignment="1">
      <alignment vertical="top" wrapText="1"/>
    </xf>
    <xf numFmtId="0" fontId="39" fillId="3" borderId="1" xfId="0" applyFont="1" applyFill="1" applyBorder="1" applyAlignment="1">
      <alignment horizontal="center" wrapText="1"/>
    </xf>
    <xf numFmtId="0" fontId="19" fillId="3" borderId="1" xfId="0" applyFont="1" applyFill="1" applyBorder="1" applyAlignment="1">
      <alignment horizontal="center" vertical="top" wrapText="1"/>
    </xf>
    <xf numFmtId="0" fontId="19" fillId="3" borderId="1" xfId="0" applyFont="1" applyFill="1" applyBorder="1" applyAlignment="1">
      <alignment vertical="top" wrapText="1"/>
    </xf>
    <xf numFmtId="0" fontId="36" fillId="3" borderId="20" xfId="0" applyFont="1" applyFill="1" applyBorder="1" applyAlignment="1">
      <alignment horizontal="center" vertical="top" wrapText="1"/>
    </xf>
    <xf numFmtId="0" fontId="39" fillId="2" borderId="1" xfId="0" applyFont="1" applyFill="1" applyBorder="1" applyAlignment="1">
      <alignment horizontal="center" wrapText="1"/>
    </xf>
    <xf numFmtId="0" fontId="19" fillId="2" borderId="1" xfId="0" applyFont="1" applyFill="1" applyBorder="1" applyAlignment="1">
      <alignment horizontal="center" vertical="top" wrapText="1"/>
    </xf>
    <xf numFmtId="0" fontId="36" fillId="2" borderId="1" xfId="0" applyFont="1" applyFill="1" applyBorder="1" applyAlignment="1">
      <alignment horizontal="center" vertical="top" wrapText="1"/>
    </xf>
    <xf numFmtId="0" fontId="19" fillId="2" borderId="1" xfId="0" applyFont="1" applyFill="1" applyBorder="1" applyAlignment="1">
      <alignment horizontal="center" wrapText="1"/>
    </xf>
    <xf numFmtId="0" fontId="19" fillId="0" borderId="0" xfId="0" applyFont="1" applyAlignment="1"/>
    <xf numFmtId="164" fontId="2" fillId="5" borderId="38" xfId="0" applyNumberFormat="1" applyFont="1" applyFill="1" applyBorder="1" applyAlignment="1" applyProtection="1">
      <alignment horizontal="left"/>
      <protection locked="0"/>
    </xf>
    <xf numFmtId="0" fontId="3" fillId="0" borderId="40" xfId="0" applyFont="1" applyBorder="1" applyProtection="1">
      <protection locked="0"/>
    </xf>
    <xf numFmtId="0" fontId="20" fillId="4" borderId="47" xfId="0" applyFont="1" applyFill="1" applyBorder="1" applyAlignment="1">
      <alignment vertical="center"/>
    </xf>
    <xf numFmtId="0" fontId="20" fillId="0" borderId="48" xfId="0" applyFont="1" applyBorder="1"/>
    <xf numFmtId="0" fontId="20" fillId="0" borderId="49" xfId="0" applyFont="1" applyBorder="1"/>
    <xf numFmtId="0" fontId="8" fillId="0" borderId="3" xfId="0" applyFont="1" applyBorder="1"/>
    <xf numFmtId="0" fontId="3" fillId="0" borderId="8" xfId="0" applyFont="1" applyBorder="1"/>
    <xf numFmtId="0" fontId="3" fillId="0" borderId="37" xfId="0" applyFont="1" applyBorder="1"/>
    <xf numFmtId="0" fontId="2" fillId="5" borderId="38" xfId="0" applyFont="1" applyFill="1" applyBorder="1" applyAlignment="1" applyProtection="1">
      <alignment horizontal="left"/>
      <protection locked="0"/>
    </xf>
    <xf numFmtId="0" fontId="3" fillId="0" borderId="39" xfId="0" applyFont="1" applyBorder="1" applyProtection="1">
      <protection locked="0"/>
    </xf>
    <xf numFmtId="0" fontId="3" fillId="0" borderId="9" xfId="0" applyFont="1" applyBorder="1"/>
    <xf numFmtId="49" fontId="42" fillId="5" borderId="38" xfId="1" applyNumberFormat="1" applyFill="1" applyBorder="1" applyAlignment="1" applyProtection="1">
      <alignment horizontal="left"/>
      <protection locked="0"/>
    </xf>
    <xf numFmtId="49" fontId="2" fillId="5" borderId="38" xfId="0" applyNumberFormat="1" applyFont="1" applyFill="1" applyBorder="1" applyAlignment="1" applyProtection="1">
      <alignment horizontal="left"/>
      <protection locked="0"/>
    </xf>
    <xf numFmtId="0" fontId="2" fillId="3" borderId="3"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3" fillId="0" borderId="23" xfId="0" applyFont="1" applyBorder="1"/>
    <xf numFmtId="0" fontId="3" fillId="0" borderId="24" xfId="0" applyFont="1" applyBorder="1"/>
    <xf numFmtId="0" fontId="16" fillId="4" borderId="3" xfId="0" applyFont="1" applyFill="1" applyBorder="1" applyAlignment="1">
      <alignment horizontal="center" vertical="center"/>
    </xf>
    <xf numFmtId="0" fontId="43" fillId="3" borderId="3" xfId="1" applyFont="1" applyFill="1" applyBorder="1" applyAlignment="1">
      <alignment horizontal="left" vertical="center" wrapText="1"/>
    </xf>
    <xf numFmtId="0" fontId="43" fillId="0" borderId="8" xfId="1" applyFont="1" applyBorder="1"/>
    <xf numFmtId="0" fontId="2" fillId="3" borderId="12" xfId="0" applyFont="1" applyFill="1" applyBorder="1" applyAlignment="1">
      <alignment horizontal="left" vertical="center" wrapText="1"/>
    </xf>
    <xf numFmtId="0" fontId="3" fillId="0" borderId="13" xfId="0" applyFont="1" applyBorder="1"/>
    <xf numFmtId="0" fontId="3" fillId="0" borderId="14" xfId="0" applyFont="1" applyBorder="1"/>
    <xf numFmtId="0" fontId="2" fillId="3" borderId="8" xfId="0" applyFont="1" applyFill="1" applyBorder="1" applyAlignment="1">
      <alignment horizontal="left" vertical="center" wrapText="1"/>
    </xf>
    <xf numFmtId="0" fontId="2" fillId="0" borderId="17" xfId="0" applyFont="1" applyBorder="1" applyAlignment="1">
      <alignment horizontal="left"/>
    </xf>
    <xf numFmtId="0" fontId="3" fillId="0" borderId="17" xfId="0" applyFont="1" applyBorder="1"/>
    <xf numFmtId="0" fontId="3" fillId="0" borderId="18" xfId="0" applyFont="1" applyBorder="1"/>
    <xf numFmtId="0" fontId="2" fillId="3" borderId="19" xfId="0" applyFont="1" applyFill="1" applyBorder="1" applyAlignment="1">
      <alignment horizontal="left" vertical="center" wrapText="1"/>
    </xf>
    <xf numFmtId="0" fontId="2" fillId="3" borderId="4" xfId="0" applyFont="1" applyFill="1" applyBorder="1" applyAlignment="1">
      <alignment horizontal="center" vertical="center" textRotation="90"/>
    </xf>
    <xf numFmtId="0" fontId="3" fillId="0" borderId="5" xfId="0" applyFont="1" applyBorder="1"/>
    <xf numFmtId="0" fontId="3" fillId="0" borderId="6" xfId="0" applyFont="1" applyBorder="1"/>
    <xf numFmtId="0" fontId="17" fillId="3" borderId="3" xfId="0" applyFont="1" applyFill="1" applyBorder="1" applyAlignment="1">
      <alignment horizontal="center" vertical="center"/>
    </xf>
    <xf numFmtId="0" fontId="18" fillId="0" borderId="8" xfId="0" applyFont="1" applyBorder="1"/>
    <xf numFmtId="0" fontId="18" fillId="0" borderId="9" xfId="0" applyFont="1" applyBorder="1"/>
    <xf numFmtId="0" fontId="25" fillId="4" borderId="51" xfId="0" applyFont="1" applyFill="1" applyBorder="1" applyAlignment="1">
      <alignment horizontal="center" vertical="center" wrapText="1"/>
    </xf>
    <xf numFmtId="0" fontId="3" fillId="0" borderId="51" xfId="0" applyFont="1" applyBorder="1"/>
    <xf numFmtId="0" fontId="3" fillId="0" borderId="58" xfId="0" applyFont="1" applyBorder="1"/>
    <xf numFmtId="0" fontId="3" fillId="0" borderId="0" xfId="0" applyFont="1" applyAlignment="1">
      <alignment horizontal="center" vertical="center" wrapText="1"/>
    </xf>
    <xf numFmtId="0" fontId="2" fillId="0" borderId="0" xfId="0" applyFont="1" applyAlignment="1"/>
    <xf numFmtId="0" fontId="25" fillId="6" borderId="51" xfId="0" applyFont="1" applyFill="1" applyBorder="1" applyAlignment="1">
      <alignment horizontal="center" vertical="center" wrapText="1"/>
    </xf>
    <xf numFmtId="0" fontId="25" fillId="6" borderId="62" xfId="0" applyFont="1" applyFill="1" applyBorder="1" applyAlignment="1">
      <alignment horizontal="center" vertical="center" wrapText="1"/>
    </xf>
    <xf numFmtId="0" fontId="3" fillId="0" borderId="65" xfId="0" applyFont="1" applyBorder="1"/>
    <xf numFmtId="0" fontId="9" fillId="7" borderId="67" xfId="0" applyFont="1" applyFill="1" applyBorder="1" applyAlignment="1">
      <alignment vertical="center" wrapText="1"/>
    </xf>
    <xf numFmtId="0" fontId="3" fillId="0" borderId="68" xfId="0" applyFont="1" applyBorder="1"/>
    <xf numFmtId="0" fontId="8" fillId="3" borderId="67" xfId="0" applyFont="1" applyFill="1" applyBorder="1" applyAlignment="1">
      <alignment horizontal="center" vertical="center" wrapText="1"/>
    </xf>
    <xf numFmtId="0" fontId="3" fillId="3" borderId="68" xfId="0" applyFont="1" applyFill="1" applyBorder="1"/>
    <xf numFmtId="0" fontId="8" fillId="8" borderId="67" xfId="0" applyFont="1" applyFill="1" applyBorder="1" applyAlignment="1">
      <alignment horizontal="center" vertical="center" wrapText="1"/>
    </xf>
    <xf numFmtId="0" fontId="3" fillId="8" borderId="68" xfId="0" applyFont="1" applyFill="1" applyBorder="1"/>
    <xf numFmtId="0" fontId="8" fillId="3" borderId="72" xfId="0" applyFont="1" applyFill="1" applyBorder="1" applyAlignment="1">
      <alignment horizontal="center" vertical="center" wrapText="1"/>
    </xf>
    <xf numFmtId="0" fontId="3" fillId="3" borderId="73" xfId="0" applyFont="1" applyFill="1" applyBorder="1"/>
    <xf numFmtId="0" fontId="19" fillId="3" borderId="0" xfId="0" applyFont="1" applyFill="1" applyAlignment="1">
      <alignment vertical="center" wrapText="1"/>
    </xf>
    <xf numFmtId="0" fontId="19" fillId="0" borderId="0" xfId="0" applyFont="1" applyAlignment="1"/>
    <xf numFmtId="0" fontId="28" fillId="0" borderId="3" xfId="0" applyFont="1" applyBorder="1" applyAlignment="1">
      <alignment horizontal="center" vertical="center" wrapText="1"/>
    </xf>
    <xf numFmtId="0" fontId="19" fillId="0" borderId="8" xfId="0" applyFont="1" applyBorder="1"/>
    <xf numFmtId="0" fontId="19" fillId="0" borderId="9" xfId="0" applyFont="1" applyBorder="1"/>
  </cellXfs>
  <cellStyles count="2">
    <cellStyle name="Hyperlink" xfId="1" builtinId="8"/>
    <cellStyle name="Normal" xfId="0" builtinId="0"/>
  </cellStyles>
  <dxfs count="11">
    <dxf>
      <fill>
        <patternFill patternType="solid">
          <fgColor rgb="FFFFC000"/>
          <bgColor rgb="FFFFC000"/>
        </patternFill>
      </fill>
    </dxf>
    <dxf>
      <fill>
        <patternFill patternType="solid">
          <fgColor rgb="FF0070C0"/>
          <bgColor rgb="FF0070C0"/>
        </patternFill>
      </fill>
    </dxf>
    <dxf>
      <fill>
        <patternFill patternType="solid">
          <fgColor rgb="FF2E75B5"/>
          <bgColor rgb="FF2E75B5"/>
        </patternFill>
      </fill>
    </dxf>
    <dxf>
      <fill>
        <patternFill patternType="solid">
          <fgColor rgb="FFFFC000"/>
          <bgColor rgb="FFFFC000"/>
        </patternFill>
      </fill>
    </dxf>
    <dxf>
      <fill>
        <patternFill patternType="solid">
          <fgColor rgb="FF0070C0"/>
          <bgColor rgb="FF0070C0"/>
        </patternFill>
      </fill>
    </dxf>
    <dxf>
      <fill>
        <patternFill patternType="solid">
          <fgColor rgb="FF2E75B5"/>
          <bgColor rgb="FF2E75B5"/>
        </patternFill>
      </fill>
    </dxf>
    <dxf>
      <fill>
        <patternFill patternType="solid">
          <fgColor rgb="FFFFC000"/>
          <bgColor rgb="FFFFC000"/>
        </patternFill>
      </fill>
    </dxf>
    <dxf>
      <fill>
        <patternFill patternType="solid">
          <fgColor rgb="FF0070C0"/>
          <bgColor rgb="FF0070C0"/>
        </patternFill>
      </fill>
    </dxf>
    <dxf>
      <fill>
        <patternFill patternType="solid">
          <fgColor rgb="FF2E75B5"/>
          <bgColor rgb="FF2E75B5"/>
        </patternFill>
      </fill>
    </dxf>
    <dxf>
      <fill>
        <patternFill patternType="solid">
          <fgColor rgb="FFD1D7E0"/>
          <bgColor rgb="FFD1D7E0"/>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8</xdr:col>
      <xdr:colOff>1717222</xdr:colOff>
      <xdr:row>1</xdr:row>
      <xdr:rowOff>93435</xdr:rowOff>
    </xdr:from>
    <xdr:to>
      <xdr:col>10</xdr:col>
      <xdr:colOff>130175</xdr:colOff>
      <xdr:row>1</xdr:row>
      <xdr:rowOff>617310</xdr:rowOff>
    </xdr:to>
    <xdr:pic>
      <xdr:nvPicPr>
        <xdr:cNvPr id="2" name="image1.jpg" title="Image"/>
        <xdr:cNvPicPr preferRelativeResize="0"/>
      </xdr:nvPicPr>
      <xdr:blipFill>
        <a:blip xmlns:r="http://schemas.openxmlformats.org/officeDocument/2006/relationships" r:embed="rId1" cstate="print"/>
        <a:stretch>
          <a:fillRect/>
        </a:stretch>
      </xdr:blipFill>
      <xdr:spPr>
        <a:xfrm>
          <a:off x="7586436" y="247649"/>
          <a:ext cx="2105025" cy="523875"/>
        </a:xfrm>
        <a:prstGeom prst="rect">
          <a:avLst/>
        </a:prstGeom>
        <a:noFill/>
      </xdr:spPr>
    </xdr:pic>
    <xdr:clientData/>
  </xdr:twoCellAnchor>
  <xdr:twoCellAnchor>
    <xdr:from>
      <xdr:col>1</xdr:col>
      <xdr:colOff>114300</xdr:colOff>
      <xdr:row>1</xdr:row>
      <xdr:rowOff>171450</xdr:rowOff>
    </xdr:from>
    <xdr:to>
      <xdr:col>3</xdr:col>
      <xdr:colOff>1101271</xdr:colOff>
      <xdr:row>1</xdr:row>
      <xdr:rowOff>485775</xdr:rowOff>
    </xdr:to>
    <xdr:pic>
      <xdr:nvPicPr>
        <xdr:cNvPr id="3" name="image2.png" title="Image"/>
        <xdr:cNvPicPr preferRelativeResize="0"/>
      </xdr:nvPicPr>
      <xdr:blipFill>
        <a:blip xmlns:r="http://schemas.openxmlformats.org/officeDocument/2006/relationships" r:embed="rId2" cstate="print"/>
        <a:stretch>
          <a:fillRect/>
        </a:stretch>
      </xdr:blipFill>
      <xdr:spPr>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5029200</xdr:colOff>
      <xdr:row>0</xdr:row>
      <xdr:rowOff>76201</xdr:rowOff>
    </xdr:from>
    <xdr:to>
      <xdr:col>4</xdr:col>
      <xdr:colOff>7324725</xdr:colOff>
      <xdr:row>1</xdr:row>
      <xdr:rowOff>174626</xdr:rowOff>
    </xdr:to>
    <xdr:pic>
      <xdr:nvPicPr>
        <xdr:cNvPr id="2" name="image1.jpg" title="Image"/>
        <xdr:cNvPicPr preferRelativeResize="0"/>
      </xdr:nvPicPr>
      <xdr:blipFill>
        <a:blip xmlns:r="http://schemas.openxmlformats.org/officeDocument/2006/relationships" r:embed="rId1" cstate="print"/>
        <a:stretch>
          <a:fillRect/>
        </a:stretch>
      </xdr:blipFill>
      <xdr:spPr>
        <a:xfrm>
          <a:off x="13456557" y="76201"/>
          <a:ext cx="2295525" cy="542925"/>
        </a:xfrm>
        <a:prstGeom prst="rect">
          <a:avLst/>
        </a:prstGeom>
        <a:noFill/>
      </xdr:spPr>
    </xdr:pic>
    <xdr:clientData/>
  </xdr:twoCellAnchor>
  <xdr:twoCellAnchor>
    <xdr:from>
      <xdr:col>1</xdr:col>
      <xdr:colOff>86632</xdr:colOff>
      <xdr:row>0</xdr:row>
      <xdr:rowOff>161924</xdr:rowOff>
    </xdr:from>
    <xdr:to>
      <xdr:col>1</xdr:col>
      <xdr:colOff>1601107</xdr:colOff>
      <xdr:row>1</xdr:row>
      <xdr:rowOff>79374</xdr:rowOff>
    </xdr:to>
    <xdr:pic>
      <xdr:nvPicPr>
        <xdr:cNvPr id="3" name="image2.png" title="Image"/>
        <xdr:cNvPicPr preferRelativeResize="0"/>
      </xdr:nvPicPr>
      <xdr:blipFill>
        <a:blip xmlns:r="http://schemas.openxmlformats.org/officeDocument/2006/relationships" r:embed="rId2" cstate="print"/>
        <a:stretch>
          <a:fillRect/>
        </a:stretch>
      </xdr:blipFill>
      <xdr:spPr>
        <a:xfrm>
          <a:off x="594632" y="161924"/>
          <a:ext cx="1514475" cy="361950"/>
        </a:xfrm>
        <a:prstGeom prst="rect">
          <a:avLst/>
        </a:prstGeom>
        <a:noFill/>
      </xdr:spPr>
    </xdr:pic>
    <xdr:clientData/>
  </xdr:twoCellAnchor>
  <xdr:twoCellAnchor>
    <xdr:from>
      <xdr:col>1</xdr:col>
      <xdr:colOff>527050</xdr:colOff>
      <xdr:row>7</xdr:row>
      <xdr:rowOff>57150</xdr:rowOff>
    </xdr:from>
    <xdr:to>
      <xdr:col>1</xdr:col>
      <xdr:colOff>1374775</xdr:colOff>
      <xdr:row>8</xdr:row>
      <xdr:rowOff>514350</xdr:rowOff>
    </xdr:to>
    <xdr:pic>
      <xdr:nvPicPr>
        <xdr:cNvPr id="4" name="image4.png" title="Image"/>
        <xdr:cNvPicPr preferRelativeResize="0"/>
      </xdr:nvPicPr>
      <xdr:blipFill>
        <a:blip xmlns:r="http://schemas.openxmlformats.org/officeDocument/2006/relationships" r:embed="rId3" cstate="print"/>
        <a:stretch>
          <a:fillRect/>
        </a:stretch>
      </xdr:blipFill>
      <xdr:spPr>
        <a:xfrm>
          <a:off x="1035050" y="3898900"/>
          <a:ext cx="847725" cy="1047750"/>
        </a:xfrm>
        <a:prstGeom prst="rect">
          <a:avLst/>
        </a:prstGeom>
        <a:noFill/>
      </xdr:spPr>
    </xdr:pic>
    <xdr:clientData/>
  </xdr:twoCellAnchor>
  <xdr:twoCellAnchor>
    <xdr:from>
      <xdr:col>1</xdr:col>
      <xdr:colOff>76200</xdr:colOff>
      <xdr:row>14</xdr:row>
      <xdr:rowOff>190500</xdr:rowOff>
    </xdr:from>
    <xdr:to>
      <xdr:col>1</xdr:col>
      <xdr:colOff>1714500</xdr:colOff>
      <xdr:row>16</xdr:row>
      <xdr:rowOff>419100</xdr:rowOff>
    </xdr:to>
    <xdr:pic>
      <xdr:nvPicPr>
        <xdr:cNvPr id="5" name="image12.png" title="Image"/>
        <xdr:cNvPicPr preferRelativeResize="0"/>
      </xdr:nvPicPr>
      <xdr:blipFill>
        <a:blip xmlns:r="http://schemas.openxmlformats.org/officeDocument/2006/relationships" r:embed="rId4" cstate="print"/>
        <a:stretch>
          <a:fillRect/>
        </a:stretch>
      </xdr:blipFill>
      <xdr:spPr>
        <a:prstGeom prst="rect">
          <a:avLst/>
        </a:prstGeom>
        <a:noFill/>
      </xdr:spPr>
    </xdr:pic>
    <xdr:clientData/>
  </xdr:twoCellAnchor>
  <xdr:twoCellAnchor>
    <xdr:from>
      <xdr:col>0</xdr:col>
      <xdr:colOff>342900</xdr:colOff>
      <xdr:row>17</xdr:row>
      <xdr:rowOff>314325</xdr:rowOff>
    </xdr:from>
    <xdr:to>
      <xdr:col>1</xdr:col>
      <xdr:colOff>1920875</xdr:colOff>
      <xdr:row>19</xdr:row>
      <xdr:rowOff>200025</xdr:rowOff>
    </xdr:to>
    <xdr:pic>
      <xdr:nvPicPr>
        <xdr:cNvPr id="6" name="image3.png" title="Image"/>
        <xdr:cNvPicPr preferRelativeResize="0"/>
      </xdr:nvPicPr>
      <xdr:blipFill>
        <a:blip xmlns:r="http://schemas.openxmlformats.org/officeDocument/2006/relationships" r:embed="rId5" cstate="print"/>
        <a:stretch>
          <a:fillRect/>
        </a:stretch>
      </xdr:blipFill>
      <xdr:spPr>
        <a:prstGeom prst="rect">
          <a:avLst/>
        </a:prstGeom>
        <a:noFill/>
      </xdr:spPr>
    </xdr:pic>
    <xdr:clientData/>
  </xdr:twoCellAnchor>
  <xdr:twoCellAnchor>
    <xdr:from>
      <xdr:col>1</xdr:col>
      <xdr:colOff>76200</xdr:colOff>
      <xdr:row>24</xdr:row>
      <xdr:rowOff>171450</xdr:rowOff>
    </xdr:from>
    <xdr:to>
      <xdr:col>1</xdr:col>
      <xdr:colOff>1714500</xdr:colOff>
      <xdr:row>26</xdr:row>
      <xdr:rowOff>314325</xdr:rowOff>
    </xdr:to>
    <xdr:pic>
      <xdr:nvPicPr>
        <xdr:cNvPr id="7" name="image8.png" title="Image"/>
        <xdr:cNvPicPr preferRelativeResize="0"/>
      </xdr:nvPicPr>
      <xdr:blipFill>
        <a:blip xmlns:r="http://schemas.openxmlformats.org/officeDocument/2006/relationships" r:embed="rId6" cstate="print"/>
        <a:stretch>
          <a:fillRect/>
        </a:stretch>
      </xdr:blipFill>
      <xdr:spPr>
        <a:prstGeom prst="rect">
          <a:avLst/>
        </a:prstGeom>
        <a:noFill/>
      </xdr:spPr>
    </xdr:pic>
    <xdr:clientData/>
  </xdr:twoCellAnchor>
  <xdr:twoCellAnchor>
    <xdr:from>
      <xdr:col>1</xdr:col>
      <xdr:colOff>123825</xdr:colOff>
      <xdr:row>32</xdr:row>
      <xdr:rowOff>247650</xdr:rowOff>
    </xdr:from>
    <xdr:to>
      <xdr:col>1</xdr:col>
      <xdr:colOff>1676400</xdr:colOff>
      <xdr:row>34</xdr:row>
      <xdr:rowOff>295275</xdr:rowOff>
    </xdr:to>
    <xdr:pic>
      <xdr:nvPicPr>
        <xdr:cNvPr id="8" name="image7.png" title="Image"/>
        <xdr:cNvPicPr preferRelativeResize="0"/>
      </xdr:nvPicPr>
      <xdr:blipFill>
        <a:blip xmlns:r="http://schemas.openxmlformats.org/officeDocument/2006/relationships" r:embed="rId7" cstate="print"/>
        <a:stretch>
          <a:fillRect/>
        </a:stretch>
      </xdr:blipFill>
      <xdr:spPr>
        <a:prstGeom prst="rect">
          <a:avLst/>
        </a:prstGeom>
        <a:noFill/>
      </xdr:spPr>
    </xdr:pic>
    <xdr:clientData/>
  </xdr:twoCellAnchor>
  <xdr:twoCellAnchor>
    <xdr:from>
      <xdr:col>1</xdr:col>
      <xdr:colOff>76200</xdr:colOff>
      <xdr:row>36</xdr:row>
      <xdr:rowOff>276225</xdr:rowOff>
    </xdr:from>
    <xdr:to>
      <xdr:col>1</xdr:col>
      <xdr:colOff>1714500</xdr:colOff>
      <xdr:row>38</xdr:row>
      <xdr:rowOff>285750</xdr:rowOff>
    </xdr:to>
    <xdr:pic>
      <xdr:nvPicPr>
        <xdr:cNvPr id="9" name="image5.png" title="Image"/>
        <xdr:cNvPicPr preferRelativeResize="0"/>
      </xdr:nvPicPr>
      <xdr:blipFill>
        <a:blip xmlns:r="http://schemas.openxmlformats.org/officeDocument/2006/relationships" r:embed="rId8" cstate="print"/>
        <a:stretch>
          <a:fillRect/>
        </a:stretch>
      </xdr:blipFill>
      <xdr:spPr>
        <a:prstGeom prst="rect">
          <a:avLst/>
        </a:prstGeom>
        <a:noFill/>
      </xdr:spPr>
    </xdr:pic>
    <xdr:clientData/>
  </xdr:twoCellAnchor>
  <xdr:twoCellAnchor>
    <xdr:from>
      <xdr:col>0</xdr:col>
      <xdr:colOff>323850</xdr:colOff>
      <xdr:row>42</xdr:row>
      <xdr:rowOff>209550</xdr:rowOff>
    </xdr:from>
    <xdr:to>
      <xdr:col>2</xdr:col>
      <xdr:colOff>12700</xdr:colOff>
      <xdr:row>44</xdr:row>
      <xdr:rowOff>323850</xdr:rowOff>
    </xdr:to>
    <xdr:pic>
      <xdr:nvPicPr>
        <xdr:cNvPr id="10" name="image11.png" title="Image"/>
        <xdr:cNvPicPr preferRelativeResize="0"/>
      </xdr:nvPicPr>
      <xdr:blipFill>
        <a:blip xmlns:r="http://schemas.openxmlformats.org/officeDocument/2006/relationships" r:embed="rId9" cstate="print"/>
        <a:stretch>
          <a:fillRect/>
        </a:stretch>
      </xdr:blipFill>
      <xdr:spPr>
        <a:prstGeom prst="rect">
          <a:avLst/>
        </a:prstGeom>
        <a:noFill/>
      </xdr:spPr>
    </xdr:pic>
    <xdr:clientData/>
  </xdr:twoCellAnchor>
  <xdr:twoCellAnchor>
    <xdr:from>
      <xdr:col>1</xdr:col>
      <xdr:colOff>76200</xdr:colOff>
      <xdr:row>51</xdr:row>
      <xdr:rowOff>276225</xdr:rowOff>
    </xdr:from>
    <xdr:to>
      <xdr:col>1</xdr:col>
      <xdr:colOff>1714500</xdr:colOff>
      <xdr:row>53</xdr:row>
      <xdr:rowOff>400050</xdr:rowOff>
    </xdr:to>
    <xdr:pic>
      <xdr:nvPicPr>
        <xdr:cNvPr id="11" name="image6.png" title="Image"/>
        <xdr:cNvPicPr preferRelativeResize="0"/>
      </xdr:nvPicPr>
      <xdr:blipFill>
        <a:blip xmlns:r="http://schemas.openxmlformats.org/officeDocument/2006/relationships" r:embed="rId10" cstate="print"/>
        <a:stretch>
          <a:fillRect/>
        </a:stretch>
      </xdr:blipFill>
      <xdr:spPr>
        <a:prstGeom prst="rect">
          <a:avLst/>
        </a:prstGeom>
        <a:noFill/>
      </xdr:spPr>
    </xdr:pic>
    <xdr:clientData/>
  </xdr:twoCellAnchor>
  <xdr:twoCellAnchor>
    <xdr:from>
      <xdr:col>0</xdr:col>
      <xdr:colOff>371475</xdr:colOff>
      <xdr:row>59</xdr:row>
      <xdr:rowOff>82550</xdr:rowOff>
    </xdr:from>
    <xdr:to>
      <xdr:col>2</xdr:col>
      <xdr:colOff>60325</xdr:colOff>
      <xdr:row>60</xdr:row>
      <xdr:rowOff>511175</xdr:rowOff>
    </xdr:to>
    <xdr:pic>
      <xdr:nvPicPr>
        <xdr:cNvPr id="12" name="image10.png" title="Image"/>
        <xdr:cNvPicPr preferRelativeResize="0"/>
      </xdr:nvPicPr>
      <xdr:blipFill>
        <a:blip xmlns:r="http://schemas.openxmlformats.org/officeDocument/2006/relationships" r:embed="rId11" cstate="print"/>
        <a:stretch>
          <a:fillRect/>
        </a:stretch>
      </xdr:blipFill>
      <xdr:spPr>
        <a:xfrm>
          <a:off x="371475" y="34632900"/>
          <a:ext cx="2133600" cy="1019175"/>
        </a:xfrm>
        <a:prstGeom prst="rect">
          <a:avLst/>
        </a:prstGeom>
        <a:noFill/>
      </xdr:spPr>
    </xdr:pic>
    <xdr:clientData/>
  </xdr:twoCellAnchor>
  <xdr:twoCellAnchor>
    <xdr:from>
      <xdr:col>0</xdr:col>
      <xdr:colOff>76200</xdr:colOff>
      <xdr:row>64</xdr:row>
      <xdr:rowOff>495300</xdr:rowOff>
    </xdr:from>
    <xdr:to>
      <xdr:col>1</xdr:col>
      <xdr:colOff>1901825</xdr:colOff>
      <xdr:row>67</xdr:row>
      <xdr:rowOff>9525</xdr:rowOff>
    </xdr:to>
    <xdr:pic>
      <xdr:nvPicPr>
        <xdr:cNvPr id="13" name="image9.png" title="Image"/>
        <xdr:cNvPicPr preferRelativeResize="0"/>
      </xdr:nvPicPr>
      <xdr:blipFill>
        <a:blip xmlns:r="http://schemas.openxmlformats.org/officeDocument/2006/relationships" r:embed="rId12" cstate="print"/>
        <a:stretch>
          <a:fillRect/>
        </a:stretch>
      </xdr:blipFill>
      <xdr:spPr>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nops.org/business-opportunities/how-we-procure" TargetMode="External"/><Relationship Id="rId1" Type="http://schemas.openxmlformats.org/officeDocument/2006/relationships/hyperlink" Target="https://forms.gle/1znj3dPqrxwY4umF9"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pageSetUpPr fitToPage="1"/>
  </sheetPr>
  <dimension ref="A1:M1229"/>
  <sheetViews>
    <sheetView showGridLines="0" tabSelected="1" topLeftCell="A2" zoomScale="84" zoomScaleNormal="84" workbookViewId="0">
      <selection activeCell="C8" sqref="C8:K8"/>
    </sheetView>
  </sheetViews>
  <sheetFormatPr defaultColWidth="0" defaultRowHeight="15" customHeight="1" zeroHeight="1" x14ac:dyDescent="0.3"/>
  <cols>
    <col min="1" max="1" width="2.7265625" style="15" customWidth="1"/>
    <col min="2" max="2" width="1.7265625" style="15" customWidth="1"/>
    <col min="3" max="3" width="2.7265625" style="15" customWidth="1"/>
    <col min="4" max="4" width="21.453125" style="15" customWidth="1"/>
    <col min="5" max="5" width="0.81640625" style="15" customWidth="1"/>
    <col min="6" max="6" width="24" style="15" customWidth="1"/>
    <col min="7" max="7" width="29.26953125" style="15" customWidth="1"/>
    <col min="8" max="8" width="1.453125" style="15" customWidth="1"/>
    <col min="9" max="9" width="30" style="15" customWidth="1"/>
    <col min="10" max="10" width="22.81640625" style="15" customWidth="1"/>
    <col min="11" max="11" width="4.08984375" style="15" customWidth="1"/>
    <col min="12" max="13" width="1.81640625" style="15" customWidth="1"/>
    <col min="14" max="16384" width="14.453125" style="15" hidden="1"/>
  </cols>
  <sheetData>
    <row r="1" spans="1:13" ht="12" customHeight="1" x14ac:dyDescent="0.3">
      <c r="A1" s="11"/>
      <c r="B1" s="12"/>
      <c r="C1" s="12"/>
      <c r="D1" s="13"/>
      <c r="E1" s="13"/>
      <c r="F1" s="13"/>
      <c r="G1" s="14"/>
      <c r="H1" s="14"/>
      <c r="I1" s="14"/>
      <c r="J1" s="14"/>
      <c r="K1" s="13"/>
      <c r="L1" s="13"/>
      <c r="M1" s="14"/>
    </row>
    <row r="2" spans="1:13" ht="51" customHeight="1" x14ac:dyDescent="0.3">
      <c r="A2" s="16"/>
      <c r="B2" s="363"/>
      <c r="C2" s="364"/>
      <c r="D2" s="364"/>
      <c r="E2" s="364"/>
      <c r="F2" s="364"/>
      <c r="G2" s="364"/>
      <c r="H2" s="364"/>
      <c r="I2" s="364"/>
      <c r="J2" s="364"/>
      <c r="K2" s="364"/>
      <c r="L2" s="365"/>
      <c r="M2" s="14"/>
    </row>
    <row r="3" spans="1:13" ht="36" customHeight="1" x14ac:dyDescent="0.45">
      <c r="A3" s="16"/>
      <c r="B3" s="101"/>
      <c r="C3" s="366" t="s">
        <v>0</v>
      </c>
      <c r="D3" s="367"/>
      <c r="E3" s="367"/>
      <c r="F3" s="367"/>
      <c r="G3" s="367"/>
      <c r="H3" s="367"/>
      <c r="I3" s="367"/>
      <c r="J3" s="368"/>
      <c r="K3" s="102"/>
      <c r="L3" s="18"/>
      <c r="M3" s="14"/>
    </row>
    <row r="4" spans="1:13" ht="60.5" customHeight="1" x14ac:dyDescent="0.3">
      <c r="A4" s="16"/>
      <c r="B4" s="17"/>
      <c r="C4" s="348" t="s">
        <v>850</v>
      </c>
      <c r="D4" s="341"/>
      <c r="E4" s="341"/>
      <c r="F4" s="341"/>
      <c r="G4" s="341"/>
      <c r="H4" s="341"/>
      <c r="I4" s="341"/>
      <c r="J4" s="341"/>
      <c r="K4" s="345"/>
      <c r="L4" s="18"/>
      <c r="M4" s="14"/>
    </row>
    <row r="5" spans="1:13" ht="9.75" customHeight="1" x14ac:dyDescent="0.3">
      <c r="A5" s="16"/>
      <c r="B5" s="17"/>
      <c r="C5" s="103"/>
      <c r="D5" s="104"/>
      <c r="E5" s="105"/>
      <c r="F5" s="105"/>
      <c r="G5" s="105"/>
      <c r="H5" s="105"/>
      <c r="I5" s="105"/>
      <c r="J5" s="105"/>
      <c r="K5" s="102"/>
      <c r="L5" s="18"/>
      <c r="M5" s="14"/>
    </row>
    <row r="6" spans="1:13" ht="48" customHeight="1" x14ac:dyDescent="0.3">
      <c r="A6" s="16"/>
      <c r="B6" s="19"/>
      <c r="C6" s="348" t="s">
        <v>1</v>
      </c>
      <c r="D6" s="341"/>
      <c r="E6" s="341"/>
      <c r="F6" s="341"/>
      <c r="G6" s="341"/>
      <c r="H6" s="341"/>
      <c r="I6" s="341"/>
      <c r="J6" s="341"/>
      <c r="K6" s="345"/>
      <c r="L6" s="18"/>
      <c r="M6" s="14"/>
    </row>
    <row r="7" spans="1:13" ht="3.5" customHeight="1" x14ac:dyDescent="0.3">
      <c r="A7" s="16"/>
      <c r="B7" s="17"/>
      <c r="C7" s="103"/>
      <c r="D7" s="104"/>
      <c r="E7" s="105"/>
      <c r="F7" s="105"/>
      <c r="G7" s="105"/>
      <c r="H7" s="105"/>
      <c r="I7" s="105"/>
      <c r="J7" s="105"/>
      <c r="K7" s="102"/>
      <c r="L7" s="18"/>
      <c r="M7" s="14"/>
    </row>
    <row r="8" spans="1:13" ht="97.5" customHeight="1" x14ac:dyDescent="0.3">
      <c r="A8" s="16"/>
      <c r="B8" s="17"/>
      <c r="C8" s="348" t="s">
        <v>851</v>
      </c>
      <c r="D8" s="341"/>
      <c r="E8" s="341"/>
      <c r="F8" s="341"/>
      <c r="G8" s="341"/>
      <c r="H8" s="341"/>
      <c r="I8" s="341"/>
      <c r="J8" s="341"/>
      <c r="K8" s="345"/>
      <c r="L8" s="18"/>
      <c r="M8" s="14"/>
    </row>
    <row r="9" spans="1:13" ht="6.5" customHeight="1" x14ac:dyDescent="0.3">
      <c r="A9" s="16"/>
      <c r="B9" s="17"/>
      <c r="C9" s="103"/>
      <c r="D9" s="104"/>
      <c r="E9" s="105"/>
      <c r="F9" s="105"/>
      <c r="G9" s="105"/>
      <c r="H9" s="105"/>
      <c r="I9" s="105"/>
      <c r="J9" s="105"/>
      <c r="K9" s="102"/>
      <c r="L9" s="18"/>
      <c r="M9" s="14"/>
    </row>
    <row r="10" spans="1:13" ht="14" x14ac:dyDescent="0.3">
      <c r="A10" s="16"/>
      <c r="B10" s="17"/>
      <c r="C10" s="355" t="s">
        <v>2</v>
      </c>
      <c r="D10" s="356"/>
      <c r="E10" s="356"/>
      <c r="F10" s="356"/>
      <c r="G10" s="356"/>
      <c r="H10" s="356"/>
      <c r="I10" s="356"/>
      <c r="J10" s="356"/>
      <c r="K10" s="357"/>
      <c r="L10" s="18"/>
      <c r="M10" s="14"/>
    </row>
    <row r="11" spans="1:13" ht="18.75" customHeight="1" x14ac:dyDescent="0.3">
      <c r="A11" s="16"/>
      <c r="B11" s="20"/>
      <c r="C11" s="106" t="s">
        <v>3</v>
      </c>
      <c r="D11" s="358" t="s">
        <v>852</v>
      </c>
      <c r="E11" s="341"/>
      <c r="F11" s="341"/>
      <c r="G11" s="341"/>
      <c r="H11" s="341"/>
      <c r="I11" s="341"/>
      <c r="J11" s="345"/>
      <c r="K11" s="107"/>
      <c r="L11" s="18"/>
      <c r="M11" s="14"/>
    </row>
    <row r="12" spans="1:13" ht="50.25" customHeight="1" x14ac:dyDescent="0.3">
      <c r="A12" s="16"/>
      <c r="B12" s="20"/>
      <c r="C12" s="108" t="s">
        <v>4</v>
      </c>
      <c r="D12" s="358" t="s">
        <v>860</v>
      </c>
      <c r="E12" s="341"/>
      <c r="F12" s="341"/>
      <c r="G12" s="341"/>
      <c r="H12" s="341"/>
      <c r="I12" s="341"/>
      <c r="J12" s="341"/>
      <c r="K12" s="345"/>
      <c r="L12" s="18"/>
      <c r="M12" s="14"/>
    </row>
    <row r="13" spans="1:13" ht="14" x14ac:dyDescent="0.3">
      <c r="A13" s="16"/>
      <c r="B13" s="20"/>
      <c r="C13" s="108" t="s">
        <v>5</v>
      </c>
      <c r="D13" s="359" t="s">
        <v>853</v>
      </c>
      <c r="E13" s="360"/>
      <c r="F13" s="360"/>
      <c r="G13" s="360"/>
      <c r="H13" s="360"/>
      <c r="I13" s="360"/>
      <c r="J13" s="361"/>
      <c r="K13" s="107"/>
      <c r="L13" s="18"/>
      <c r="M13" s="14"/>
    </row>
    <row r="14" spans="1:13" ht="34.5" customHeight="1" x14ac:dyDescent="0.3">
      <c r="A14" s="16"/>
      <c r="B14" s="17"/>
      <c r="C14" s="362" t="s">
        <v>6</v>
      </c>
      <c r="D14" s="360"/>
      <c r="E14" s="360"/>
      <c r="F14" s="360"/>
      <c r="G14" s="360"/>
      <c r="H14" s="360"/>
      <c r="I14" s="360"/>
      <c r="J14" s="361"/>
      <c r="K14" s="107"/>
      <c r="L14" s="18"/>
      <c r="M14" s="14"/>
    </row>
    <row r="15" spans="1:13" ht="10" customHeight="1" x14ac:dyDescent="0.3">
      <c r="A15" s="16"/>
      <c r="B15" s="17"/>
      <c r="C15" s="109"/>
      <c r="D15" s="107"/>
      <c r="E15" s="107"/>
      <c r="F15" s="107"/>
      <c r="G15" s="107"/>
      <c r="H15" s="107"/>
      <c r="I15" s="107"/>
      <c r="J15" s="107"/>
      <c r="K15" s="107"/>
      <c r="L15" s="18"/>
      <c r="M15" s="14"/>
    </row>
    <row r="16" spans="1:13" ht="38" customHeight="1" x14ac:dyDescent="0.3">
      <c r="A16" s="16"/>
      <c r="B16" s="17"/>
      <c r="C16" s="348" t="s">
        <v>867</v>
      </c>
      <c r="D16" s="341"/>
      <c r="E16" s="341"/>
      <c r="F16" s="341"/>
      <c r="G16" s="341"/>
      <c r="H16" s="341"/>
      <c r="I16" s="341"/>
      <c r="J16" s="341"/>
      <c r="K16" s="345"/>
      <c r="L16" s="18"/>
      <c r="M16" s="14"/>
    </row>
    <row r="17" spans="1:13" ht="14" customHeight="1" x14ac:dyDescent="0.3">
      <c r="A17" s="11"/>
      <c r="B17" s="17"/>
      <c r="C17" s="353" t="s">
        <v>858</v>
      </c>
      <c r="D17" s="354"/>
      <c r="E17" s="354"/>
      <c r="F17" s="354"/>
      <c r="G17" s="354"/>
      <c r="H17" s="354"/>
      <c r="I17" s="354"/>
      <c r="J17" s="354"/>
      <c r="K17" s="258"/>
      <c r="L17" s="18"/>
      <c r="M17" s="14"/>
    </row>
    <row r="18" spans="1:13" ht="40.5" customHeight="1" x14ac:dyDescent="0.3">
      <c r="A18" s="16"/>
      <c r="B18" s="21"/>
      <c r="C18" s="349" t="s">
        <v>7</v>
      </c>
      <c r="D18" s="350"/>
      <c r="E18" s="350"/>
      <c r="F18" s="350"/>
      <c r="G18" s="350"/>
      <c r="H18" s="350"/>
      <c r="I18" s="350"/>
      <c r="J18" s="350"/>
      <c r="K18" s="351"/>
      <c r="L18" s="22"/>
      <c r="M18" s="14"/>
    </row>
    <row r="19" spans="1:13" ht="5.25" customHeight="1" x14ac:dyDescent="0.3">
      <c r="A19" s="11"/>
      <c r="B19" s="23"/>
      <c r="C19" s="23"/>
      <c r="D19" s="110"/>
      <c r="E19" s="110"/>
      <c r="F19" s="110"/>
      <c r="G19" s="110"/>
      <c r="H19" s="110"/>
      <c r="I19" s="110"/>
      <c r="J19" s="110"/>
      <c r="K19" s="24"/>
      <c r="L19" s="24"/>
      <c r="M19" s="14"/>
    </row>
    <row r="20" spans="1:13" ht="9" customHeight="1" x14ac:dyDescent="0.3">
      <c r="A20" s="16"/>
      <c r="B20" s="25"/>
      <c r="C20" s="26"/>
      <c r="D20" s="27"/>
      <c r="E20" s="28"/>
      <c r="F20" s="29"/>
      <c r="G20" s="30"/>
      <c r="H20" s="30"/>
      <c r="I20" s="30"/>
      <c r="J20" s="31"/>
      <c r="K20" s="28"/>
      <c r="L20" s="32"/>
      <c r="M20" s="14"/>
    </row>
    <row r="21" spans="1:13" ht="14" x14ac:dyDescent="0.3">
      <c r="A21" s="16"/>
      <c r="B21" s="20"/>
      <c r="C21" s="33"/>
      <c r="D21" s="34"/>
      <c r="E21" s="35"/>
      <c r="F21" s="36"/>
      <c r="G21" s="37"/>
      <c r="H21" s="37"/>
      <c r="I21" s="37"/>
      <c r="J21" s="38"/>
      <c r="K21" s="39"/>
      <c r="L21" s="40"/>
      <c r="M21" s="14"/>
    </row>
    <row r="22" spans="1:13" ht="14" x14ac:dyDescent="0.3">
      <c r="A22" s="41"/>
      <c r="B22" s="42"/>
      <c r="C22" s="43"/>
      <c r="D22" s="352" t="s">
        <v>8</v>
      </c>
      <c r="E22" s="341"/>
      <c r="F22" s="341"/>
      <c r="G22" s="341"/>
      <c r="H22" s="341"/>
      <c r="I22" s="341"/>
      <c r="J22" s="345"/>
      <c r="K22" s="44"/>
      <c r="L22" s="45"/>
      <c r="M22" s="14"/>
    </row>
    <row r="23" spans="1:13" ht="3.75" customHeight="1" x14ac:dyDescent="0.3">
      <c r="A23" s="41"/>
      <c r="B23" s="42"/>
      <c r="C23" s="43"/>
      <c r="D23" s="58"/>
      <c r="E23" s="58"/>
      <c r="F23" s="58"/>
      <c r="G23" s="53"/>
      <c r="H23" s="57"/>
      <c r="I23" s="57"/>
      <c r="J23" s="46"/>
      <c r="K23" s="44"/>
      <c r="L23" s="45"/>
      <c r="M23" s="14"/>
    </row>
    <row r="24" spans="1:13" ht="14" x14ac:dyDescent="0.3">
      <c r="A24" s="16"/>
      <c r="B24" s="42"/>
      <c r="C24" s="43"/>
      <c r="D24" s="47" t="s">
        <v>9</v>
      </c>
      <c r="E24" s="47"/>
      <c r="F24" s="48"/>
      <c r="G24" s="253"/>
      <c r="H24" s="49"/>
      <c r="I24" s="50"/>
      <c r="J24" s="46"/>
      <c r="K24" s="44"/>
      <c r="L24" s="40"/>
      <c r="M24" s="14"/>
    </row>
    <row r="25" spans="1:13" ht="14" x14ac:dyDescent="0.3">
      <c r="A25" s="16"/>
      <c r="B25" s="42"/>
      <c r="C25" s="43"/>
      <c r="D25" s="47"/>
      <c r="E25" s="51"/>
      <c r="F25" s="47"/>
      <c r="G25" s="52"/>
      <c r="H25" s="53"/>
      <c r="I25" s="53"/>
      <c r="J25" s="54"/>
      <c r="K25" s="55"/>
      <c r="L25" s="40"/>
      <c r="M25" s="14"/>
    </row>
    <row r="26" spans="1:13" ht="14" x14ac:dyDescent="0.3">
      <c r="A26" s="16"/>
      <c r="B26" s="42"/>
      <c r="C26" s="43"/>
      <c r="D26" s="340" t="s">
        <v>10</v>
      </c>
      <c r="E26" s="341"/>
      <c r="F26" s="342"/>
      <c r="G26" s="343"/>
      <c r="H26" s="344"/>
      <c r="I26" s="344"/>
      <c r="J26" s="336"/>
      <c r="K26" s="56"/>
      <c r="L26" s="40"/>
      <c r="M26" s="14"/>
    </row>
    <row r="27" spans="1:13" ht="14" x14ac:dyDescent="0.3">
      <c r="A27" s="16"/>
      <c r="B27" s="42"/>
      <c r="C27" s="43"/>
      <c r="D27" s="47"/>
      <c r="E27" s="51"/>
      <c r="F27" s="47"/>
      <c r="G27" s="54"/>
      <c r="H27" s="54"/>
      <c r="I27" s="54"/>
      <c r="J27" s="54"/>
      <c r="K27" s="55"/>
      <c r="L27" s="40"/>
      <c r="M27" s="14"/>
    </row>
    <row r="28" spans="1:13" ht="14" x14ac:dyDescent="0.3">
      <c r="A28" s="16"/>
      <c r="B28" s="42"/>
      <c r="C28" s="43"/>
      <c r="D28" s="340" t="s">
        <v>11</v>
      </c>
      <c r="E28" s="341"/>
      <c r="F28" s="342"/>
      <c r="G28" s="343"/>
      <c r="H28" s="344"/>
      <c r="I28" s="344"/>
      <c r="J28" s="336"/>
      <c r="K28" s="56"/>
      <c r="L28" s="40"/>
      <c r="M28" s="14"/>
    </row>
    <row r="29" spans="1:13" ht="3" customHeight="1" x14ac:dyDescent="0.3">
      <c r="A29" s="16"/>
      <c r="B29" s="42"/>
      <c r="C29" s="43"/>
      <c r="D29" s="47"/>
      <c r="E29" s="51"/>
      <c r="F29" s="47"/>
      <c r="G29" s="54"/>
      <c r="H29" s="54"/>
      <c r="I29" s="54"/>
      <c r="J29" s="54"/>
      <c r="K29" s="55"/>
      <c r="L29" s="40"/>
      <c r="M29" s="14"/>
    </row>
    <row r="30" spans="1:13" ht="14" x14ac:dyDescent="0.3">
      <c r="A30" s="16"/>
      <c r="B30" s="42"/>
      <c r="C30" s="43"/>
      <c r="D30" s="47"/>
      <c r="E30" s="51"/>
      <c r="F30" s="48"/>
      <c r="G30" s="343"/>
      <c r="H30" s="344"/>
      <c r="I30" s="344"/>
      <c r="J30" s="336"/>
      <c r="K30" s="56"/>
      <c r="L30" s="40"/>
      <c r="M30" s="14"/>
    </row>
    <row r="31" spans="1:13" ht="3" customHeight="1" x14ac:dyDescent="0.3">
      <c r="A31" s="16"/>
      <c r="B31" s="42"/>
      <c r="C31" s="43"/>
      <c r="D31" s="47"/>
      <c r="E31" s="51"/>
      <c r="F31" s="47"/>
      <c r="G31" s="54"/>
      <c r="H31" s="54"/>
      <c r="I31" s="54"/>
      <c r="J31" s="54"/>
      <c r="K31" s="55"/>
      <c r="L31" s="40"/>
      <c r="M31" s="14"/>
    </row>
    <row r="32" spans="1:13" ht="14" x14ac:dyDescent="0.3">
      <c r="A32" s="16"/>
      <c r="B32" s="42"/>
      <c r="C32" s="43"/>
      <c r="D32" s="47"/>
      <c r="E32" s="51"/>
      <c r="F32" s="48"/>
      <c r="G32" s="343"/>
      <c r="H32" s="344"/>
      <c r="I32" s="344"/>
      <c r="J32" s="336"/>
      <c r="K32" s="56"/>
      <c r="L32" s="40"/>
      <c r="M32" s="14"/>
    </row>
    <row r="33" spans="1:13" ht="3" customHeight="1" x14ac:dyDescent="0.3">
      <c r="A33" s="16"/>
      <c r="B33" s="42"/>
      <c r="C33" s="43"/>
      <c r="D33" s="47"/>
      <c r="E33" s="51"/>
      <c r="F33" s="47"/>
      <c r="G33" s="54"/>
      <c r="H33" s="54"/>
      <c r="I33" s="54"/>
      <c r="J33" s="54"/>
      <c r="K33" s="55"/>
      <c r="L33" s="40"/>
      <c r="M33" s="14"/>
    </row>
    <row r="34" spans="1:13" ht="14" x14ac:dyDescent="0.3">
      <c r="A34" s="16"/>
      <c r="B34" s="42"/>
      <c r="C34" s="43"/>
      <c r="D34" s="340" t="s">
        <v>12</v>
      </c>
      <c r="E34" s="341"/>
      <c r="F34" s="342"/>
      <c r="G34" s="343"/>
      <c r="H34" s="344"/>
      <c r="I34" s="344"/>
      <c r="J34" s="336"/>
      <c r="K34" s="56"/>
      <c r="L34" s="40"/>
      <c r="M34" s="14"/>
    </row>
    <row r="35" spans="1:13" ht="15.75" customHeight="1" x14ac:dyDescent="0.3">
      <c r="A35" s="16"/>
      <c r="B35" s="42"/>
      <c r="C35" s="43"/>
      <c r="D35" s="47"/>
      <c r="E35" s="51"/>
      <c r="F35" s="47"/>
      <c r="G35" s="46"/>
      <c r="H35" s="46"/>
      <c r="I35" s="46"/>
      <c r="J35" s="54"/>
      <c r="K35" s="55"/>
      <c r="L35" s="40"/>
      <c r="M35" s="14"/>
    </row>
    <row r="36" spans="1:13" ht="15.75" customHeight="1" x14ac:dyDescent="0.3">
      <c r="A36" s="16"/>
      <c r="B36" s="42"/>
      <c r="C36" s="43"/>
      <c r="D36" s="340" t="s">
        <v>13</v>
      </c>
      <c r="E36" s="341"/>
      <c r="F36" s="341"/>
      <c r="G36" s="345"/>
      <c r="H36" s="57"/>
      <c r="I36" s="50"/>
      <c r="J36" s="253"/>
      <c r="K36" s="56"/>
      <c r="L36" s="40"/>
      <c r="M36" s="14"/>
    </row>
    <row r="37" spans="1:13" ht="15.75" customHeight="1" x14ac:dyDescent="0.3">
      <c r="A37" s="16"/>
      <c r="B37" s="42"/>
      <c r="C37" s="43"/>
      <c r="D37" s="58"/>
      <c r="E37" s="51"/>
      <c r="F37" s="47"/>
      <c r="G37" s="57" t="s">
        <v>15</v>
      </c>
      <c r="H37" s="57"/>
      <c r="I37" s="50"/>
      <c r="J37" s="254"/>
      <c r="K37" s="56"/>
      <c r="L37" s="40"/>
      <c r="M37" s="14"/>
    </row>
    <row r="38" spans="1:13" ht="15.75" customHeight="1" x14ac:dyDescent="0.3">
      <c r="A38" s="16"/>
      <c r="B38" s="42"/>
      <c r="C38" s="43"/>
      <c r="D38" s="58"/>
      <c r="E38" s="51"/>
      <c r="F38" s="47"/>
      <c r="G38" s="57" t="s">
        <v>16</v>
      </c>
      <c r="H38" s="57"/>
      <c r="I38" s="50"/>
      <c r="J38" s="255"/>
      <c r="K38" s="56"/>
      <c r="L38" s="40"/>
      <c r="M38" s="14"/>
    </row>
    <row r="39" spans="1:13" ht="15.75" customHeight="1" x14ac:dyDescent="0.3">
      <c r="A39" s="16"/>
      <c r="B39" s="42"/>
      <c r="C39" s="43"/>
      <c r="D39" s="58"/>
      <c r="E39" s="51"/>
      <c r="F39" s="47"/>
      <c r="G39" s="57" t="s">
        <v>17</v>
      </c>
      <c r="H39" s="57"/>
      <c r="I39" s="50"/>
      <c r="J39" s="253"/>
      <c r="K39" s="56"/>
      <c r="L39" s="40"/>
      <c r="M39" s="14"/>
    </row>
    <row r="40" spans="1:13" ht="15.75" customHeight="1" x14ac:dyDescent="0.3">
      <c r="A40" s="16"/>
      <c r="B40" s="42"/>
      <c r="C40" s="43"/>
      <c r="D40" s="58"/>
      <c r="E40" s="51"/>
      <c r="F40" s="47"/>
      <c r="G40" s="57"/>
      <c r="H40" s="57"/>
      <c r="I40" s="57"/>
      <c r="J40" s="46"/>
      <c r="K40" s="55"/>
      <c r="L40" s="40"/>
      <c r="M40" s="14"/>
    </row>
    <row r="41" spans="1:13" ht="15.75" customHeight="1" x14ac:dyDescent="0.3">
      <c r="A41" s="16"/>
      <c r="B41" s="42"/>
      <c r="C41" s="43"/>
      <c r="D41" s="47" t="s">
        <v>18</v>
      </c>
      <c r="E41" s="47"/>
      <c r="F41" s="47"/>
      <c r="G41" s="57"/>
      <c r="H41" s="57"/>
      <c r="I41" s="53"/>
      <c r="J41" s="59"/>
      <c r="K41" s="55"/>
      <c r="L41" s="40"/>
      <c r="M41" s="14"/>
    </row>
    <row r="42" spans="1:13" ht="15.75" customHeight="1" x14ac:dyDescent="0.3">
      <c r="A42" s="16"/>
      <c r="B42" s="42"/>
      <c r="C42" s="43"/>
      <c r="D42" s="58"/>
      <c r="E42" s="51"/>
      <c r="F42" s="47"/>
      <c r="G42" s="57" t="s">
        <v>19</v>
      </c>
      <c r="H42" s="50"/>
      <c r="I42" s="343"/>
      <c r="J42" s="336"/>
      <c r="K42" s="56"/>
      <c r="L42" s="40"/>
      <c r="M42" s="14"/>
    </row>
    <row r="43" spans="1:13" ht="15.75" customHeight="1" x14ac:dyDescent="0.3">
      <c r="A43" s="16"/>
      <c r="B43" s="42"/>
      <c r="C43" s="43"/>
      <c r="D43" s="58"/>
      <c r="E43" s="51"/>
      <c r="F43" s="47"/>
      <c r="G43" s="57" t="s">
        <v>20</v>
      </c>
      <c r="H43" s="50"/>
      <c r="I43" s="343"/>
      <c r="J43" s="336"/>
      <c r="K43" s="56"/>
      <c r="L43" s="40"/>
      <c r="M43" s="14"/>
    </row>
    <row r="44" spans="1:13" ht="15.75" customHeight="1" x14ac:dyDescent="0.35">
      <c r="A44" s="16"/>
      <c r="B44" s="42"/>
      <c r="C44" s="43"/>
      <c r="D44" s="58"/>
      <c r="E44" s="51"/>
      <c r="F44" s="47"/>
      <c r="G44" s="57" t="s">
        <v>21</v>
      </c>
      <c r="H44" s="50"/>
      <c r="I44" s="346"/>
      <c r="J44" s="336"/>
      <c r="K44" s="56"/>
      <c r="L44" s="40"/>
      <c r="M44" s="14"/>
    </row>
    <row r="45" spans="1:13" ht="15.75" customHeight="1" x14ac:dyDescent="0.3">
      <c r="A45" s="16"/>
      <c r="B45" s="42"/>
      <c r="C45" s="43"/>
      <c r="D45" s="58"/>
      <c r="E45" s="51"/>
      <c r="F45" s="60"/>
      <c r="G45" s="57" t="s">
        <v>22</v>
      </c>
      <c r="H45" s="50"/>
      <c r="I45" s="347"/>
      <c r="J45" s="336"/>
      <c r="K45" s="56"/>
      <c r="L45" s="40"/>
      <c r="M45" s="14"/>
    </row>
    <row r="46" spans="1:13" ht="15.75" customHeight="1" x14ac:dyDescent="0.3">
      <c r="A46" s="16"/>
      <c r="B46" s="42"/>
      <c r="C46" s="43"/>
      <c r="D46" s="58"/>
      <c r="E46" s="51"/>
      <c r="F46" s="47"/>
      <c r="G46" s="57" t="s">
        <v>23</v>
      </c>
      <c r="H46" s="50"/>
      <c r="I46" s="335"/>
      <c r="J46" s="336"/>
      <c r="K46" s="56"/>
      <c r="L46" s="40"/>
      <c r="M46" s="14"/>
    </row>
    <row r="47" spans="1:13" ht="15.75" customHeight="1" x14ac:dyDescent="0.3">
      <c r="A47" s="16"/>
      <c r="B47" s="42"/>
      <c r="C47" s="61"/>
      <c r="D47" s="62"/>
      <c r="E47" s="63"/>
      <c r="F47" s="64"/>
      <c r="G47" s="65"/>
      <c r="H47" s="65"/>
      <c r="I47" s="66"/>
      <c r="J47" s="67"/>
      <c r="K47" s="68"/>
      <c r="L47" s="40"/>
      <c r="M47" s="14"/>
    </row>
    <row r="48" spans="1:13" ht="9" customHeight="1" x14ac:dyDescent="0.3">
      <c r="A48" s="16"/>
      <c r="B48" s="69"/>
      <c r="C48" s="70"/>
      <c r="D48" s="71"/>
      <c r="E48" s="72"/>
      <c r="F48" s="73"/>
      <c r="G48" s="74"/>
      <c r="H48" s="74"/>
      <c r="I48" s="74"/>
      <c r="J48" s="75"/>
      <c r="K48" s="72"/>
      <c r="L48" s="22"/>
      <c r="M48" s="14"/>
    </row>
    <row r="49" spans="1:13" ht="9" customHeight="1" x14ac:dyDescent="0.3">
      <c r="A49" s="11"/>
      <c r="B49" s="76"/>
      <c r="C49" s="76"/>
      <c r="D49" s="77"/>
      <c r="E49" s="78"/>
      <c r="F49" s="79"/>
      <c r="G49" s="80"/>
      <c r="H49" s="80"/>
      <c r="I49" s="80"/>
      <c r="J49" s="81"/>
      <c r="K49" s="78"/>
      <c r="L49" s="78"/>
      <c r="M49" s="14"/>
    </row>
    <row r="50" spans="1:13" ht="14" x14ac:dyDescent="0.3">
      <c r="A50" s="111"/>
      <c r="B50" s="337" t="s">
        <v>854</v>
      </c>
      <c r="C50" s="338"/>
      <c r="D50" s="338"/>
      <c r="E50" s="338"/>
      <c r="F50" s="338"/>
      <c r="G50" s="338"/>
      <c r="H50" s="338"/>
      <c r="I50" s="338"/>
      <c r="J50" s="338"/>
      <c r="K50" s="338"/>
      <c r="L50" s="339"/>
      <c r="M50" s="14"/>
    </row>
    <row r="51" spans="1:13" ht="9.75" customHeight="1" x14ac:dyDescent="0.3">
      <c r="A51" s="11"/>
      <c r="B51" s="76"/>
      <c r="C51" s="76"/>
      <c r="D51" s="77"/>
      <c r="E51" s="78"/>
      <c r="F51" s="79"/>
      <c r="G51" s="80"/>
      <c r="H51" s="80"/>
      <c r="I51" s="80"/>
      <c r="J51" s="81"/>
      <c r="K51" s="78"/>
      <c r="L51" s="78"/>
      <c r="M51" s="14"/>
    </row>
    <row r="52" spans="1:13" ht="15.75" customHeight="1" x14ac:dyDescent="0.3">
      <c r="A52" s="11"/>
      <c r="B52" s="82"/>
      <c r="C52" s="82"/>
      <c r="D52" s="83"/>
      <c r="E52" s="24"/>
      <c r="F52" s="84"/>
      <c r="G52" s="85"/>
      <c r="H52" s="85"/>
      <c r="I52" s="85"/>
      <c r="J52" s="86"/>
      <c r="K52" s="24"/>
      <c r="L52" s="24"/>
      <c r="M52" s="14"/>
    </row>
    <row r="53" spans="1:13" ht="15.75" hidden="1" customHeight="1" x14ac:dyDescent="0.3">
      <c r="A53" s="11"/>
      <c r="B53" s="87"/>
      <c r="C53" s="87"/>
      <c r="D53" s="88"/>
      <c r="E53" s="11"/>
      <c r="F53" s="89"/>
      <c r="G53" s="90"/>
      <c r="H53" s="90"/>
      <c r="I53" s="90"/>
      <c r="J53" s="91"/>
      <c r="K53" s="11"/>
      <c r="L53" s="11"/>
      <c r="M53" s="14"/>
    </row>
    <row r="54" spans="1:13" ht="15.75" hidden="1" customHeight="1" x14ac:dyDescent="0.3">
      <c r="A54" s="11"/>
      <c r="B54" s="87"/>
      <c r="C54" s="87"/>
      <c r="D54" s="88"/>
      <c r="E54" s="11"/>
      <c r="F54" s="89"/>
      <c r="G54" s="90"/>
      <c r="H54" s="90"/>
      <c r="I54" s="90"/>
      <c r="J54" s="91"/>
      <c r="K54" s="11"/>
      <c r="L54" s="11"/>
      <c r="M54" s="14"/>
    </row>
    <row r="55" spans="1:13" ht="15.75" hidden="1" customHeight="1" x14ac:dyDescent="0.3">
      <c r="A55" s="11"/>
      <c r="B55" s="87"/>
      <c r="C55" s="87"/>
      <c r="D55" s="88"/>
      <c r="E55" s="11"/>
      <c r="F55" s="89"/>
      <c r="G55" s="90"/>
      <c r="H55" s="90"/>
      <c r="I55" s="90"/>
      <c r="J55" s="91"/>
      <c r="K55" s="11"/>
      <c r="L55" s="11"/>
      <c r="M55" s="14"/>
    </row>
    <row r="56" spans="1:13" ht="15.75" hidden="1" customHeight="1" x14ac:dyDescent="0.3">
      <c r="A56" s="11"/>
      <c r="B56" s="87"/>
      <c r="C56" s="87"/>
      <c r="D56" s="88"/>
      <c r="E56" s="11"/>
      <c r="F56" s="89"/>
      <c r="G56" s="90"/>
      <c r="H56" s="90"/>
      <c r="I56" s="90"/>
      <c r="J56" s="91"/>
      <c r="K56" s="11"/>
      <c r="L56" s="11"/>
      <c r="M56" s="14"/>
    </row>
    <row r="57" spans="1:13" ht="15.75" hidden="1" customHeight="1" x14ac:dyDescent="0.3">
      <c r="A57" s="11"/>
      <c r="B57" s="87"/>
      <c r="C57" s="87"/>
      <c r="D57" s="88"/>
      <c r="E57" s="11"/>
      <c r="F57" s="89"/>
      <c r="G57" s="90"/>
      <c r="H57" s="90"/>
      <c r="I57" s="90"/>
      <c r="J57" s="91"/>
      <c r="K57" s="11"/>
      <c r="L57" s="11"/>
      <c r="M57" s="14"/>
    </row>
    <row r="58" spans="1:13" ht="15.75" hidden="1" customHeight="1" x14ac:dyDescent="0.3">
      <c r="A58" s="11"/>
      <c r="B58" s="87"/>
      <c r="C58" s="87"/>
      <c r="D58" s="88"/>
      <c r="E58" s="11"/>
      <c r="F58" s="89"/>
      <c r="G58" s="90"/>
      <c r="H58" s="90"/>
      <c r="I58" s="90"/>
      <c r="J58" s="91"/>
      <c r="K58" s="11"/>
      <c r="L58" s="11"/>
      <c r="M58" s="14"/>
    </row>
    <row r="59" spans="1:13" ht="15.75" hidden="1" customHeight="1" x14ac:dyDescent="0.3">
      <c r="A59" s="11"/>
      <c r="B59" s="87"/>
      <c r="C59" s="87"/>
      <c r="D59" s="88"/>
      <c r="E59" s="11"/>
      <c r="F59" s="89"/>
      <c r="G59" s="90"/>
      <c r="H59" s="90"/>
      <c r="I59" s="90"/>
      <c r="J59" s="91"/>
      <c r="K59" s="11"/>
      <c r="L59" s="11"/>
      <c r="M59" s="14"/>
    </row>
    <row r="60" spans="1:13" ht="15.75" hidden="1" customHeight="1" x14ac:dyDescent="0.3">
      <c r="A60" s="11"/>
      <c r="B60" s="87"/>
      <c r="C60" s="87"/>
      <c r="D60" s="88"/>
      <c r="E60" s="11"/>
      <c r="F60" s="89"/>
      <c r="G60" s="90"/>
      <c r="H60" s="90"/>
      <c r="I60" s="90"/>
      <c r="J60" s="91"/>
      <c r="K60" s="11"/>
      <c r="L60" s="11"/>
      <c r="M60" s="14"/>
    </row>
    <row r="61" spans="1:13" ht="15.75" hidden="1" customHeight="1" x14ac:dyDescent="0.3">
      <c r="A61" s="11"/>
      <c r="B61" s="87"/>
      <c r="C61" s="87"/>
      <c r="D61" s="88"/>
      <c r="E61" s="11"/>
      <c r="F61" s="89"/>
      <c r="G61" s="90"/>
      <c r="H61" s="90"/>
      <c r="I61" s="90"/>
      <c r="J61" s="91"/>
      <c r="K61" s="11"/>
      <c r="L61" s="11"/>
      <c r="M61" s="14"/>
    </row>
    <row r="62" spans="1:13" ht="15.75" hidden="1" customHeight="1" x14ac:dyDescent="0.3">
      <c r="A62" s="11"/>
      <c r="B62" s="87"/>
      <c r="C62" s="87"/>
      <c r="D62" s="88"/>
      <c r="E62" s="11"/>
      <c r="F62" s="89"/>
      <c r="G62" s="90"/>
      <c r="H62" s="90"/>
      <c r="I62" s="90"/>
      <c r="J62" s="91"/>
      <c r="K62" s="11"/>
      <c r="L62" s="11"/>
      <c r="M62" s="14"/>
    </row>
    <row r="63" spans="1:13" ht="15.75" hidden="1" customHeight="1" x14ac:dyDescent="0.3">
      <c r="A63" s="11"/>
      <c r="B63" s="87"/>
      <c r="C63" s="87"/>
      <c r="D63" s="88"/>
      <c r="E63" s="11"/>
      <c r="F63" s="89"/>
      <c r="G63" s="90"/>
      <c r="H63" s="90"/>
      <c r="I63" s="90"/>
      <c r="J63" s="91"/>
      <c r="K63" s="11"/>
      <c r="L63" s="11"/>
      <c r="M63" s="14"/>
    </row>
    <row r="64" spans="1:13" ht="15.75" hidden="1" customHeight="1" x14ac:dyDescent="0.3">
      <c r="A64" s="11"/>
      <c r="B64" s="87"/>
      <c r="C64" s="87"/>
      <c r="D64" s="88"/>
      <c r="E64" s="11"/>
      <c r="F64" s="89"/>
      <c r="G64" s="90"/>
      <c r="H64" s="90"/>
      <c r="I64" s="90"/>
      <c r="J64" s="91"/>
      <c r="K64" s="11"/>
      <c r="L64" s="11"/>
      <c r="M64" s="14"/>
    </row>
    <row r="65" spans="1:13" ht="15.75" hidden="1" customHeight="1" x14ac:dyDescent="0.3">
      <c r="A65" s="11"/>
      <c r="B65" s="87"/>
      <c r="C65" s="87"/>
      <c r="D65" s="88"/>
      <c r="E65" s="11"/>
      <c r="F65" s="89"/>
      <c r="G65" s="90"/>
      <c r="H65" s="90"/>
      <c r="I65" s="90"/>
      <c r="J65" s="91"/>
      <c r="K65" s="11"/>
      <c r="L65" s="11"/>
      <c r="M65" s="14"/>
    </row>
    <row r="66" spans="1:13" ht="15.75" hidden="1" customHeight="1" x14ac:dyDescent="0.3">
      <c r="A66" s="11"/>
      <c r="B66" s="87"/>
      <c r="C66" s="87"/>
      <c r="D66" s="88"/>
      <c r="E66" s="11"/>
      <c r="F66" s="89"/>
      <c r="G66" s="90"/>
      <c r="H66" s="90"/>
      <c r="I66" s="90"/>
      <c r="J66" s="91"/>
      <c r="K66" s="11"/>
      <c r="L66" s="11"/>
      <c r="M66" s="14"/>
    </row>
    <row r="67" spans="1:13" ht="15.75" hidden="1" customHeight="1" x14ac:dyDescent="0.3">
      <c r="A67" s="11"/>
      <c r="B67" s="87"/>
      <c r="C67" s="87"/>
      <c r="D67" s="88"/>
      <c r="E67" s="11"/>
      <c r="F67" s="89"/>
      <c r="G67" s="90"/>
      <c r="H67" s="90"/>
      <c r="I67" s="90"/>
      <c r="J67" s="91"/>
      <c r="K67" s="11"/>
      <c r="L67" s="11"/>
      <c r="M67" s="14"/>
    </row>
    <row r="68" spans="1:13" ht="15.75" hidden="1" customHeight="1" x14ac:dyDescent="0.3">
      <c r="A68" s="11"/>
      <c r="B68" s="87"/>
      <c r="C68" s="87"/>
      <c r="D68" s="88"/>
      <c r="E68" s="11"/>
      <c r="F68" s="89"/>
      <c r="G68" s="90"/>
      <c r="H68" s="90"/>
      <c r="I68" s="90"/>
      <c r="J68" s="91"/>
      <c r="K68" s="11"/>
      <c r="L68" s="11"/>
      <c r="M68" s="14"/>
    </row>
    <row r="69" spans="1:13" ht="15.75" hidden="1" customHeight="1" x14ac:dyDescent="0.3">
      <c r="A69" s="11"/>
      <c r="B69" s="87"/>
      <c r="C69" s="87"/>
      <c r="D69" s="88"/>
      <c r="E69" s="11"/>
      <c r="F69" s="89"/>
      <c r="G69" s="90"/>
      <c r="H69" s="90"/>
      <c r="I69" s="90"/>
      <c r="J69" s="91"/>
      <c r="K69" s="11"/>
      <c r="L69" s="11"/>
      <c r="M69" s="14"/>
    </row>
    <row r="70" spans="1:13" ht="15.75" hidden="1" customHeight="1" x14ac:dyDescent="0.3">
      <c r="A70" s="11"/>
      <c r="B70" s="87"/>
      <c r="C70" s="87"/>
      <c r="D70" s="88"/>
      <c r="E70" s="11"/>
      <c r="F70" s="89"/>
      <c r="G70" s="90"/>
      <c r="H70" s="90"/>
      <c r="I70" s="90"/>
      <c r="J70" s="91"/>
      <c r="K70" s="11"/>
      <c r="L70" s="11"/>
      <c r="M70" s="14"/>
    </row>
    <row r="71" spans="1:13" ht="15.75" hidden="1" customHeight="1" x14ac:dyDescent="0.3">
      <c r="A71" s="11"/>
      <c r="B71" s="87"/>
      <c r="C71" s="87"/>
      <c r="D71" s="88"/>
      <c r="E71" s="11"/>
      <c r="F71" s="89"/>
      <c r="G71" s="90"/>
      <c r="H71" s="90"/>
      <c r="I71" s="90"/>
      <c r="J71" s="91"/>
      <c r="K71" s="11"/>
      <c r="L71" s="11"/>
      <c r="M71" s="14"/>
    </row>
    <row r="72" spans="1:13" ht="15.75" hidden="1" customHeight="1" x14ac:dyDescent="0.3">
      <c r="A72" s="11"/>
      <c r="B72" s="87"/>
      <c r="C72" s="87"/>
      <c r="D72" s="88"/>
      <c r="E72" s="11"/>
      <c r="F72" s="89"/>
      <c r="G72" s="90"/>
      <c r="H72" s="90"/>
      <c r="I72" s="90"/>
      <c r="J72" s="91"/>
      <c r="K72" s="11"/>
      <c r="L72" s="11"/>
      <c r="M72" s="14"/>
    </row>
    <row r="73" spans="1:13" ht="15.75" hidden="1" customHeight="1" x14ac:dyDescent="0.3">
      <c r="A73" s="11"/>
      <c r="B73" s="87"/>
      <c r="C73" s="87"/>
      <c r="D73" s="88"/>
      <c r="E73" s="11"/>
      <c r="F73" s="89"/>
      <c r="G73" s="90"/>
      <c r="H73" s="90"/>
      <c r="I73" s="90"/>
      <c r="J73" s="91"/>
      <c r="K73" s="11"/>
      <c r="L73" s="11"/>
      <c r="M73" s="14"/>
    </row>
    <row r="74" spans="1:13" ht="15.75" hidden="1" customHeight="1" x14ac:dyDescent="0.3">
      <c r="A74" s="11"/>
      <c r="B74" s="87"/>
      <c r="C74" s="87"/>
      <c r="D74" s="88"/>
      <c r="E74" s="11"/>
      <c r="F74" s="89"/>
      <c r="G74" s="90"/>
      <c r="H74" s="90"/>
      <c r="I74" s="90"/>
      <c r="J74" s="91"/>
      <c r="K74" s="11"/>
      <c r="L74" s="11"/>
      <c r="M74" s="14"/>
    </row>
    <row r="75" spans="1:13" ht="15.75" hidden="1" customHeight="1" x14ac:dyDescent="0.3">
      <c r="A75" s="11"/>
      <c r="B75" s="87"/>
      <c r="C75" s="87"/>
      <c r="D75" s="88"/>
      <c r="E75" s="11"/>
      <c r="F75" s="89"/>
      <c r="G75" s="90"/>
      <c r="H75" s="90"/>
      <c r="I75" s="90"/>
      <c r="J75" s="91"/>
      <c r="K75" s="11"/>
      <c r="L75" s="11"/>
      <c r="M75" s="14"/>
    </row>
    <row r="76" spans="1:13" ht="15.75" hidden="1" customHeight="1" x14ac:dyDescent="0.3">
      <c r="A76" s="11"/>
      <c r="B76" s="87"/>
      <c r="C76" s="87"/>
      <c r="D76" s="88"/>
      <c r="E76" s="11"/>
      <c r="F76" s="89"/>
      <c r="G76" s="90"/>
      <c r="H76" s="90"/>
      <c r="I76" s="90"/>
      <c r="J76" s="91"/>
      <c r="K76" s="11"/>
      <c r="L76" s="11"/>
      <c r="M76" s="14"/>
    </row>
    <row r="77" spans="1:13" ht="15.75" hidden="1" customHeight="1" x14ac:dyDescent="0.3">
      <c r="A77" s="11"/>
      <c r="B77" s="87"/>
      <c r="C77" s="87"/>
      <c r="D77" s="88"/>
      <c r="E77" s="11"/>
      <c r="F77" s="89"/>
      <c r="G77" s="90"/>
      <c r="H77" s="90"/>
      <c r="I77" s="90"/>
      <c r="J77" s="91"/>
      <c r="K77" s="11"/>
      <c r="L77" s="11"/>
      <c r="M77" s="14"/>
    </row>
    <row r="78" spans="1:13" ht="15.75" hidden="1" customHeight="1" x14ac:dyDescent="0.3">
      <c r="A78" s="11"/>
      <c r="B78" s="87"/>
      <c r="C78" s="87"/>
      <c r="D78" s="88"/>
      <c r="E78" s="11"/>
      <c r="F78" s="89"/>
      <c r="G78" s="90"/>
      <c r="H78" s="90"/>
      <c r="I78" s="90"/>
      <c r="J78" s="91"/>
      <c r="K78" s="11"/>
      <c r="L78" s="11"/>
      <c r="M78" s="14"/>
    </row>
    <row r="79" spans="1:13" ht="15.75" hidden="1" customHeight="1" x14ac:dyDescent="0.3">
      <c r="A79" s="11"/>
      <c r="B79" s="87"/>
      <c r="C79" s="87"/>
      <c r="D79" s="88"/>
      <c r="E79" s="11"/>
      <c r="F79" s="89"/>
      <c r="G79" s="90"/>
      <c r="H79" s="90"/>
      <c r="I79" s="90"/>
      <c r="J79" s="91"/>
      <c r="K79" s="11"/>
      <c r="L79" s="11"/>
      <c r="M79" s="14"/>
    </row>
    <row r="80" spans="1:13" ht="15.75" hidden="1" customHeight="1" x14ac:dyDescent="0.3">
      <c r="A80" s="11"/>
      <c r="B80" s="87"/>
      <c r="C80" s="87"/>
      <c r="D80" s="88"/>
      <c r="E80" s="11"/>
      <c r="F80" s="89"/>
      <c r="G80" s="90"/>
      <c r="H80" s="90"/>
      <c r="I80" s="90"/>
      <c r="J80" s="91"/>
      <c r="K80" s="11"/>
      <c r="L80" s="11"/>
      <c r="M80" s="14"/>
    </row>
    <row r="81" spans="1:13" ht="15.75" hidden="1" customHeight="1" x14ac:dyDescent="0.3">
      <c r="A81" s="11"/>
      <c r="B81" s="87"/>
      <c r="C81" s="87"/>
      <c r="D81" s="88"/>
      <c r="E81" s="11"/>
      <c r="F81" s="89"/>
      <c r="G81" s="90"/>
      <c r="H81" s="90"/>
      <c r="I81" s="90"/>
      <c r="J81" s="91"/>
      <c r="K81" s="11"/>
      <c r="L81" s="11"/>
      <c r="M81" s="14"/>
    </row>
    <row r="82" spans="1:13" ht="15.75" hidden="1" customHeight="1" x14ac:dyDescent="0.3">
      <c r="A82" s="11"/>
      <c r="B82" s="87"/>
      <c r="C82" s="87"/>
      <c r="D82" s="88"/>
      <c r="E82" s="11"/>
      <c r="F82" s="89"/>
      <c r="G82" s="90"/>
      <c r="H82" s="90"/>
      <c r="I82" s="90"/>
      <c r="J82" s="91"/>
      <c r="K82" s="11"/>
      <c r="L82" s="11"/>
      <c r="M82" s="14"/>
    </row>
    <row r="83" spans="1:13" ht="15.75" hidden="1" customHeight="1" x14ac:dyDescent="0.3">
      <c r="A83" s="11"/>
      <c r="B83" s="87"/>
      <c r="C83" s="87"/>
      <c r="D83" s="88"/>
      <c r="E83" s="11"/>
      <c r="F83" s="89"/>
      <c r="G83" s="90"/>
      <c r="H83" s="90"/>
      <c r="I83" s="90"/>
      <c r="J83" s="91"/>
      <c r="K83" s="11"/>
      <c r="L83" s="11"/>
      <c r="M83" s="14"/>
    </row>
    <row r="84" spans="1:13" ht="15.75" hidden="1" customHeight="1" x14ac:dyDescent="0.3">
      <c r="A84" s="11"/>
      <c r="B84" s="87"/>
      <c r="C84" s="87"/>
      <c r="D84" s="88"/>
      <c r="E84" s="11"/>
      <c r="F84" s="89"/>
      <c r="G84" s="90"/>
      <c r="H84" s="90"/>
      <c r="I84" s="90"/>
      <c r="J84" s="91"/>
      <c r="K84" s="11"/>
      <c r="L84" s="11"/>
      <c r="M84" s="14"/>
    </row>
    <row r="85" spans="1:13" ht="15.75" hidden="1" customHeight="1" x14ac:dyDescent="0.3">
      <c r="A85" s="11"/>
      <c r="B85" s="87"/>
      <c r="C85" s="87"/>
      <c r="D85" s="88"/>
      <c r="E85" s="11"/>
      <c r="F85" s="89"/>
      <c r="G85" s="90"/>
      <c r="H85" s="90"/>
      <c r="I85" s="90"/>
      <c r="J85" s="91"/>
      <c r="K85" s="11"/>
      <c r="L85" s="11"/>
      <c r="M85" s="14"/>
    </row>
    <row r="86" spans="1:13" ht="15.75" hidden="1" customHeight="1" x14ac:dyDescent="0.3">
      <c r="A86" s="11"/>
      <c r="B86" s="87"/>
      <c r="C86" s="87"/>
      <c r="D86" s="88"/>
      <c r="E86" s="11"/>
      <c r="F86" s="89"/>
      <c r="G86" s="90"/>
      <c r="H86" s="90"/>
      <c r="I86" s="90"/>
      <c r="J86" s="91"/>
      <c r="K86" s="11"/>
      <c r="L86" s="11"/>
      <c r="M86" s="14"/>
    </row>
    <row r="87" spans="1:13" ht="15.75" hidden="1" customHeight="1" x14ac:dyDescent="0.3">
      <c r="A87" s="11"/>
      <c r="B87" s="87"/>
      <c r="C87" s="87"/>
      <c r="D87" s="88"/>
      <c r="E87" s="11"/>
      <c r="F87" s="89"/>
      <c r="G87" s="90"/>
      <c r="H87" s="90"/>
      <c r="I87" s="90"/>
      <c r="J87" s="91"/>
      <c r="K87" s="11"/>
      <c r="L87" s="11"/>
      <c r="M87" s="14"/>
    </row>
    <row r="88" spans="1:13" ht="15.75" hidden="1" customHeight="1" x14ac:dyDescent="0.3">
      <c r="A88" s="11"/>
      <c r="B88" s="87"/>
      <c r="C88" s="87"/>
      <c r="D88" s="88"/>
      <c r="E88" s="11"/>
      <c r="F88" s="89"/>
      <c r="G88" s="90"/>
      <c r="H88" s="90"/>
      <c r="I88" s="90"/>
      <c r="J88" s="91"/>
      <c r="K88" s="11"/>
      <c r="L88" s="11"/>
      <c r="M88" s="14"/>
    </row>
    <row r="89" spans="1:13" ht="15.75" hidden="1" customHeight="1" x14ac:dyDescent="0.3">
      <c r="A89" s="11"/>
      <c r="B89" s="87"/>
      <c r="C89" s="87"/>
      <c r="D89" s="88"/>
      <c r="E89" s="11"/>
      <c r="F89" s="89"/>
      <c r="G89" s="90"/>
      <c r="H89" s="90"/>
      <c r="I89" s="90"/>
      <c r="J89" s="91"/>
      <c r="K89" s="11"/>
      <c r="L89" s="11"/>
      <c r="M89" s="14"/>
    </row>
    <row r="90" spans="1:13" ht="15.75" hidden="1" customHeight="1" x14ac:dyDescent="0.3">
      <c r="A90" s="11"/>
      <c r="B90" s="87"/>
      <c r="C90" s="87"/>
      <c r="D90" s="88"/>
      <c r="E90" s="11"/>
      <c r="F90" s="89"/>
      <c r="G90" s="90"/>
      <c r="H90" s="90"/>
      <c r="I90" s="90"/>
      <c r="J90" s="91"/>
      <c r="K90" s="11"/>
      <c r="L90" s="11"/>
      <c r="M90" s="14"/>
    </row>
    <row r="91" spans="1:13" ht="15.75" hidden="1" customHeight="1" x14ac:dyDescent="0.3">
      <c r="A91" s="11"/>
      <c r="B91" s="87"/>
      <c r="C91" s="87"/>
      <c r="D91" s="88"/>
      <c r="E91" s="11"/>
      <c r="F91" s="89"/>
      <c r="G91" s="90"/>
      <c r="H91" s="90"/>
      <c r="I91" s="90"/>
      <c r="J91" s="91"/>
      <c r="K91" s="11"/>
      <c r="L91" s="11"/>
      <c r="M91" s="14"/>
    </row>
    <row r="92" spans="1:13" ht="15.75" hidden="1" customHeight="1" x14ac:dyDescent="0.3">
      <c r="A92" s="11"/>
      <c r="B92" s="87"/>
      <c r="C92" s="87"/>
      <c r="D92" s="88"/>
      <c r="E92" s="11"/>
      <c r="F92" s="89"/>
      <c r="G92" s="90"/>
      <c r="H92" s="90"/>
      <c r="I92" s="90"/>
      <c r="J92" s="91"/>
      <c r="K92" s="11"/>
      <c r="L92" s="11"/>
      <c r="M92" s="14"/>
    </row>
    <row r="93" spans="1:13" ht="15.75" hidden="1" customHeight="1" x14ac:dyDescent="0.3">
      <c r="A93" s="11"/>
      <c r="B93" s="87"/>
      <c r="C93" s="87"/>
      <c r="D93" s="88"/>
      <c r="E93" s="11"/>
      <c r="F93" s="89"/>
      <c r="G93" s="90"/>
      <c r="H93" s="90"/>
      <c r="I93" s="90"/>
      <c r="J93" s="91"/>
      <c r="K93" s="11"/>
      <c r="L93" s="11"/>
      <c r="M93" s="14"/>
    </row>
    <row r="94" spans="1:13" ht="15.75" hidden="1" customHeight="1" x14ac:dyDescent="0.3">
      <c r="A94" s="11"/>
      <c r="B94" s="87"/>
      <c r="C94" s="87"/>
      <c r="D94" s="88"/>
      <c r="E94" s="11"/>
      <c r="F94" s="89"/>
      <c r="G94" s="90"/>
      <c r="H94" s="90"/>
      <c r="I94" s="90"/>
      <c r="J94" s="91"/>
      <c r="K94" s="11"/>
      <c r="L94" s="11"/>
      <c r="M94" s="14"/>
    </row>
    <row r="95" spans="1:13" ht="15.75" hidden="1" customHeight="1" x14ac:dyDescent="0.3">
      <c r="A95" s="11"/>
      <c r="B95" s="87"/>
      <c r="C95" s="87"/>
      <c r="D95" s="88"/>
      <c r="E95" s="11"/>
      <c r="F95" s="89"/>
      <c r="G95" s="90"/>
      <c r="H95" s="90"/>
      <c r="I95" s="90"/>
      <c r="J95" s="91"/>
      <c r="K95" s="11"/>
      <c r="L95" s="11"/>
      <c r="M95" s="14"/>
    </row>
    <row r="96" spans="1:13" ht="15.75" hidden="1" customHeight="1" x14ac:dyDescent="0.3">
      <c r="A96" s="11"/>
      <c r="B96" s="87"/>
      <c r="C96" s="87"/>
      <c r="D96" s="88"/>
      <c r="E96" s="11"/>
      <c r="F96" s="89"/>
      <c r="G96" s="90"/>
      <c r="H96" s="90"/>
      <c r="I96" s="90"/>
      <c r="J96" s="91"/>
      <c r="K96" s="11"/>
      <c r="L96" s="11"/>
      <c r="M96" s="14"/>
    </row>
    <row r="97" spans="1:13" ht="15.75" hidden="1" customHeight="1" x14ac:dyDescent="0.3">
      <c r="A97" s="11"/>
      <c r="B97" s="87"/>
      <c r="C97" s="87"/>
      <c r="D97" s="88"/>
      <c r="E97" s="11"/>
      <c r="F97" s="89"/>
      <c r="G97" s="90"/>
      <c r="H97" s="90"/>
      <c r="I97" s="90"/>
      <c r="J97" s="91"/>
      <c r="K97" s="11"/>
      <c r="L97" s="11"/>
      <c r="M97" s="14"/>
    </row>
    <row r="98" spans="1:13" ht="15.75" hidden="1" customHeight="1" x14ac:dyDescent="0.3">
      <c r="A98" s="11"/>
      <c r="B98" s="87"/>
      <c r="C98" s="87"/>
      <c r="D98" s="88"/>
      <c r="E98" s="11"/>
      <c r="F98" s="89"/>
      <c r="G98" s="90"/>
      <c r="H98" s="90"/>
      <c r="I98" s="90"/>
      <c r="J98" s="91"/>
      <c r="K98" s="11"/>
      <c r="L98" s="11"/>
      <c r="M98" s="14"/>
    </row>
    <row r="99" spans="1:13" ht="15.75" hidden="1" customHeight="1" x14ac:dyDescent="0.3">
      <c r="A99" s="11"/>
      <c r="B99" s="87"/>
      <c r="C99" s="87"/>
      <c r="D99" s="88"/>
      <c r="E99" s="11"/>
      <c r="F99" s="89"/>
      <c r="G99" s="90"/>
      <c r="H99" s="90"/>
      <c r="I99" s="90"/>
      <c r="J99" s="91"/>
      <c r="K99" s="11"/>
      <c r="L99" s="11"/>
      <c r="M99" s="14"/>
    </row>
    <row r="100" spans="1:13" ht="15.75" hidden="1" customHeight="1" x14ac:dyDescent="0.3">
      <c r="A100" s="11"/>
      <c r="B100" s="87"/>
      <c r="C100" s="87"/>
      <c r="D100" s="88"/>
      <c r="E100" s="11"/>
      <c r="F100" s="89"/>
      <c r="G100" s="90"/>
      <c r="H100" s="90"/>
      <c r="I100" s="90"/>
      <c r="J100" s="91"/>
      <c r="K100" s="11"/>
      <c r="L100" s="11"/>
      <c r="M100" s="14"/>
    </row>
    <row r="101" spans="1:13" ht="15.75" hidden="1" customHeight="1" x14ac:dyDescent="0.3">
      <c r="A101" s="11"/>
      <c r="B101" s="87"/>
      <c r="C101" s="87"/>
      <c r="D101" s="88"/>
      <c r="E101" s="11"/>
      <c r="F101" s="89"/>
      <c r="G101" s="90"/>
      <c r="H101" s="90"/>
      <c r="I101" s="90"/>
      <c r="J101" s="91"/>
      <c r="K101" s="11"/>
      <c r="L101" s="11"/>
      <c r="M101" s="14"/>
    </row>
    <row r="102" spans="1:13" ht="15.75" hidden="1" customHeight="1" x14ac:dyDescent="0.3">
      <c r="A102" s="11"/>
      <c r="B102" s="87"/>
      <c r="C102" s="87"/>
      <c r="D102" s="88"/>
      <c r="E102" s="11"/>
      <c r="F102" s="89"/>
      <c r="G102" s="90"/>
      <c r="H102" s="90"/>
      <c r="I102" s="90"/>
      <c r="J102" s="91"/>
      <c r="K102" s="11"/>
      <c r="L102" s="11"/>
      <c r="M102" s="14"/>
    </row>
    <row r="103" spans="1:13" ht="15.75" hidden="1" customHeight="1" x14ac:dyDescent="0.3">
      <c r="A103" s="11"/>
      <c r="B103" s="87"/>
      <c r="C103" s="87"/>
      <c r="D103" s="88"/>
      <c r="E103" s="11"/>
      <c r="F103" s="89"/>
      <c r="G103" s="90"/>
      <c r="H103" s="90"/>
      <c r="I103" s="90"/>
      <c r="J103" s="91"/>
      <c r="K103" s="11"/>
      <c r="L103" s="11"/>
      <c r="M103" s="14"/>
    </row>
    <row r="104" spans="1:13" ht="15.75" hidden="1" customHeight="1" x14ac:dyDescent="0.3">
      <c r="A104" s="11"/>
      <c r="B104" s="87"/>
      <c r="C104" s="87"/>
      <c r="D104" s="88"/>
      <c r="E104" s="11"/>
      <c r="F104" s="89"/>
      <c r="G104" s="90"/>
      <c r="H104" s="90"/>
      <c r="I104" s="90"/>
      <c r="J104" s="91"/>
      <c r="K104" s="11"/>
      <c r="L104" s="11"/>
      <c r="M104" s="14"/>
    </row>
    <row r="105" spans="1:13" ht="15.75" hidden="1" customHeight="1" x14ac:dyDescent="0.3">
      <c r="A105" s="11"/>
      <c r="B105" s="87"/>
      <c r="C105" s="87"/>
      <c r="D105" s="88"/>
      <c r="E105" s="11"/>
      <c r="F105" s="89"/>
      <c r="G105" s="90"/>
      <c r="H105" s="90"/>
      <c r="I105" s="90"/>
      <c r="J105" s="91"/>
      <c r="K105" s="11"/>
      <c r="L105" s="11"/>
      <c r="M105" s="14"/>
    </row>
    <row r="106" spans="1:13" ht="15.75" hidden="1" customHeight="1" x14ac:dyDescent="0.3">
      <c r="A106" s="11"/>
      <c r="B106" s="87"/>
      <c r="C106" s="87"/>
      <c r="D106" s="88"/>
      <c r="E106" s="11"/>
      <c r="F106" s="89"/>
      <c r="G106" s="90"/>
      <c r="H106" s="90"/>
      <c r="I106" s="90"/>
      <c r="J106" s="91"/>
      <c r="K106" s="11"/>
      <c r="L106" s="11"/>
      <c r="M106" s="14"/>
    </row>
    <row r="107" spans="1:13" ht="15.75" hidden="1" customHeight="1" x14ac:dyDescent="0.3">
      <c r="A107" s="11"/>
      <c r="B107" s="87"/>
      <c r="C107" s="87"/>
      <c r="D107" s="88"/>
      <c r="E107" s="11"/>
      <c r="F107" s="89"/>
      <c r="G107" s="90"/>
      <c r="H107" s="90"/>
      <c r="I107" s="90"/>
      <c r="J107" s="91"/>
      <c r="K107" s="11"/>
      <c r="L107" s="11"/>
      <c r="M107" s="14"/>
    </row>
    <row r="108" spans="1:13" ht="15.75" hidden="1" customHeight="1" x14ac:dyDescent="0.3">
      <c r="A108" s="11"/>
      <c r="B108" s="87"/>
      <c r="C108" s="87"/>
      <c r="D108" s="88"/>
      <c r="E108" s="11"/>
      <c r="F108" s="89"/>
      <c r="G108" s="90"/>
      <c r="H108" s="90"/>
      <c r="I108" s="90"/>
      <c r="J108" s="91"/>
      <c r="K108" s="11"/>
      <c r="L108" s="11"/>
      <c r="M108" s="14"/>
    </row>
    <row r="109" spans="1:13" ht="15.75" hidden="1" customHeight="1" x14ac:dyDescent="0.3">
      <c r="A109" s="11"/>
      <c r="B109" s="87"/>
      <c r="C109" s="87"/>
      <c r="D109" s="88"/>
      <c r="E109" s="11"/>
      <c r="F109" s="89"/>
      <c r="G109" s="90"/>
      <c r="H109" s="90"/>
      <c r="I109" s="90"/>
      <c r="J109" s="91"/>
      <c r="K109" s="11"/>
      <c r="L109" s="11"/>
      <c r="M109" s="14"/>
    </row>
    <row r="110" spans="1:13" ht="15.75" hidden="1" customHeight="1" x14ac:dyDescent="0.3">
      <c r="A110" s="11"/>
      <c r="B110" s="87"/>
      <c r="C110" s="87"/>
      <c r="D110" s="88"/>
      <c r="E110" s="11"/>
      <c r="F110" s="89"/>
      <c r="G110" s="90"/>
      <c r="H110" s="90"/>
      <c r="I110" s="90"/>
      <c r="J110" s="91"/>
      <c r="K110" s="11"/>
      <c r="L110" s="11"/>
      <c r="M110" s="14"/>
    </row>
    <row r="111" spans="1:13" ht="15.75" hidden="1" customHeight="1" x14ac:dyDescent="0.3">
      <c r="A111" s="11"/>
      <c r="B111" s="87"/>
      <c r="C111" s="87"/>
      <c r="D111" s="88"/>
      <c r="E111" s="11"/>
      <c r="F111" s="89"/>
      <c r="G111" s="90"/>
      <c r="H111" s="90"/>
      <c r="I111" s="90"/>
      <c r="J111" s="91"/>
      <c r="K111" s="11"/>
      <c r="L111" s="11"/>
      <c r="M111" s="14"/>
    </row>
    <row r="112" spans="1:13" ht="15.75" hidden="1" customHeight="1" x14ac:dyDescent="0.3">
      <c r="A112" s="11"/>
      <c r="B112" s="87"/>
      <c r="C112" s="87"/>
      <c r="D112" s="88"/>
      <c r="E112" s="11"/>
      <c r="F112" s="89"/>
      <c r="G112" s="90"/>
      <c r="H112" s="90"/>
      <c r="I112" s="90"/>
      <c r="J112" s="91"/>
      <c r="K112" s="11"/>
      <c r="L112" s="11"/>
      <c r="M112" s="14"/>
    </row>
    <row r="113" spans="1:13" ht="15.75" hidden="1" customHeight="1" x14ac:dyDescent="0.3">
      <c r="A113" s="11"/>
      <c r="B113" s="87"/>
      <c r="C113" s="87"/>
      <c r="D113" s="88"/>
      <c r="E113" s="11"/>
      <c r="F113" s="89"/>
      <c r="G113" s="90"/>
      <c r="H113" s="90"/>
      <c r="I113" s="90"/>
      <c r="J113" s="91"/>
      <c r="K113" s="11"/>
      <c r="L113" s="11"/>
      <c r="M113" s="14"/>
    </row>
    <row r="114" spans="1:13" ht="15.75" hidden="1" customHeight="1" x14ac:dyDescent="0.3">
      <c r="A114" s="11"/>
      <c r="B114" s="87"/>
      <c r="C114" s="87"/>
      <c r="D114" s="88"/>
      <c r="E114" s="11"/>
      <c r="F114" s="89"/>
      <c r="G114" s="90"/>
      <c r="H114" s="90"/>
      <c r="I114" s="90"/>
      <c r="J114" s="91"/>
      <c r="K114" s="11"/>
      <c r="L114" s="11"/>
      <c r="M114" s="14"/>
    </row>
    <row r="115" spans="1:13" ht="15.75" hidden="1" customHeight="1" x14ac:dyDescent="0.3">
      <c r="A115" s="11"/>
      <c r="B115" s="87"/>
      <c r="C115" s="87"/>
      <c r="D115" s="88"/>
      <c r="E115" s="11"/>
      <c r="F115" s="89"/>
      <c r="G115" s="90"/>
      <c r="H115" s="90"/>
      <c r="I115" s="90"/>
      <c r="J115" s="91"/>
      <c r="K115" s="11"/>
      <c r="L115" s="11"/>
      <c r="M115" s="14"/>
    </row>
    <row r="116" spans="1:13" ht="15.75" hidden="1" customHeight="1" x14ac:dyDescent="0.3">
      <c r="A116" s="11"/>
      <c r="B116" s="87"/>
      <c r="C116" s="87"/>
      <c r="D116" s="88"/>
      <c r="E116" s="11"/>
      <c r="F116" s="89"/>
      <c r="G116" s="90"/>
      <c r="H116" s="90"/>
      <c r="I116" s="90"/>
      <c r="J116" s="91"/>
      <c r="K116" s="11"/>
      <c r="L116" s="11"/>
      <c r="M116" s="14"/>
    </row>
    <row r="117" spans="1:13" ht="15.75" hidden="1" customHeight="1" x14ac:dyDescent="0.3">
      <c r="A117" s="11"/>
      <c r="B117" s="87"/>
      <c r="C117" s="87"/>
      <c r="D117" s="88"/>
      <c r="E117" s="11"/>
      <c r="F117" s="89"/>
      <c r="G117" s="90"/>
      <c r="H117" s="90"/>
      <c r="I117" s="90"/>
      <c r="J117" s="91"/>
      <c r="K117" s="11"/>
      <c r="L117" s="11"/>
      <c r="M117" s="14"/>
    </row>
    <row r="118" spans="1:13" ht="15.75" hidden="1" customHeight="1" x14ac:dyDescent="0.3">
      <c r="A118" s="11"/>
      <c r="B118" s="87"/>
      <c r="C118" s="87"/>
      <c r="D118" s="88"/>
      <c r="E118" s="11"/>
      <c r="F118" s="89"/>
      <c r="G118" s="90"/>
      <c r="H118" s="90"/>
      <c r="I118" s="90"/>
      <c r="J118" s="91"/>
      <c r="K118" s="11"/>
      <c r="L118" s="11"/>
      <c r="M118" s="14"/>
    </row>
    <row r="119" spans="1:13" ht="15.75" hidden="1" customHeight="1" x14ac:dyDescent="0.3">
      <c r="A119" s="11"/>
      <c r="B119" s="87"/>
      <c r="C119" s="87"/>
      <c r="D119" s="88"/>
      <c r="E119" s="11"/>
      <c r="F119" s="89"/>
      <c r="G119" s="90"/>
      <c r="H119" s="90"/>
      <c r="I119" s="90"/>
      <c r="J119" s="91"/>
      <c r="K119" s="11"/>
      <c r="L119" s="11"/>
      <c r="M119" s="14"/>
    </row>
    <row r="120" spans="1:13" ht="15.75" hidden="1" customHeight="1" x14ac:dyDescent="0.3">
      <c r="A120" s="11"/>
      <c r="B120" s="87"/>
      <c r="C120" s="87"/>
      <c r="D120" s="88"/>
      <c r="E120" s="11"/>
      <c r="F120" s="89"/>
      <c r="G120" s="90"/>
      <c r="H120" s="90"/>
      <c r="I120" s="90"/>
      <c r="J120" s="91"/>
      <c r="K120" s="11"/>
      <c r="L120" s="11"/>
      <c r="M120" s="14"/>
    </row>
    <row r="121" spans="1:13" ht="15.75" hidden="1" customHeight="1" x14ac:dyDescent="0.3">
      <c r="A121" s="11"/>
      <c r="B121" s="87"/>
      <c r="C121" s="87"/>
      <c r="D121" s="88"/>
      <c r="E121" s="11"/>
      <c r="F121" s="89"/>
      <c r="G121" s="90"/>
      <c r="H121" s="90"/>
      <c r="I121" s="90"/>
      <c r="J121" s="91"/>
      <c r="K121" s="11"/>
      <c r="L121" s="11"/>
      <c r="M121" s="14"/>
    </row>
    <row r="122" spans="1:13" ht="15.75" hidden="1" customHeight="1" x14ac:dyDescent="0.3">
      <c r="A122" s="11"/>
      <c r="B122" s="87"/>
      <c r="C122" s="87"/>
      <c r="D122" s="88"/>
      <c r="E122" s="11"/>
      <c r="F122" s="89"/>
      <c r="G122" s="90"/>
      <c r="H122" s="90"/>
      <c r="I122" s="90"/>
      <c r="J122" s="91"/>
      <c r="K122" s="11"/>
      <c r="L122" s="11"/>
      <c r="M122" s="14"/>
    </row>
    <row r="123" spans="1:13" ht="15.75" hidden="1" customHeight="1" x14ac:dyDescent="0.3">
      <c r="A123" s="11"/>
      <c r="B123" s="87"/>
      <c r="C123" s="87"/>
      <c r="D123" s="88"/>
      <c r="E123" s="11"/>
      <c r="F123" s="89"/>
      <c r="G123" s="90"/>
      <c r="H123" s="90"/>
      <c r="I123" s="90"/>
      <c r="J123" s="91"/>
      <c r="K123" s="11"/>
      <c r="L123" s="11"/>
      <c r="M123" s="14"/>
    </row>
    <row r="124" spans="1:13" ht="15.75" hidden="1" customHeight="1" x14ac:dyDescent="0.3">
      <c r="A124" s="11"/>
      <c r="B124" s="87"/>
      <c r="C124" s="87"/>
      <c r="D124" s="88"/>
      <c r="E124" s="11"/>
      <c r="F124" s="89"/>
      <c r="G124" s="90"/>
      <c r="H124" s="90"/>
      <c r="I124" s="90"/>
      <c r="J124" s="91"/>
      <c r="K124" s="11"/>
      <c r="L124" s="11"/>
      <c r="M124" s="14"/>
    </row>
    <row r="125" spans="1:13" ht="15.75" hidden="1" customHeight="1" x14ac:dyDescent="0.3">
      <c r="A125" s="11"/>
      <c r="B125" s="87"/>
      <c r="C125" s="87"/>
      <c r="D125" s="88"/>
      <c r="E125" s="11"/>
      <c r="F125" s="89"/>
      <c r="G125" s="90"/>
      <c r="H125" s="90"/>
      <c r="I125" s="90"/>
      <c r="J125" s="91"/>
      <c r="K125" s="11"/>
      <c r="L125" s="11"/>
      <c r="M125" s="14"/>
    </row>
    <row r="126" spans="1:13" ht="15.75" hidden="1" customHeight="1" x14ac:dyDescent="0.3">
      <c r="A126" s="11"/>
      <c r="B126" s="87"/>
      <c r="C126" s="87"/>
      <c r="D126" s="88"/>
      <c r="E126" s="11"/>
      <c r="F126" s="89"/>
      <c r="G126" s="90"/>
      <c r="H126" s="90"/>
      <c r="I126" s="90"/>
      <c r="J126" s="91"/>
      <c r="K126" s="11"/>
      <c r="L126" s="11"/>
      <c r="M126" s="14"/>
    </row>
    <row r="127" spans="1:13" ht="15.75" hidden="1" customHeight="1" x14ac:dyDescent="0.3">
      <c r="A127" s="11"/>
      <c r="B127" s="87"/>
      <c r="C127" s="87"/>
      <c r="D127" s="88"/>
      <c r="E127" s="11"/>
      <c r="F127" s="89"/>
      <c r="G127" s="90"/>
      <c r="H127" s="90"/>
      <c r="I127" s="90"/>
      <c r="J127" s="91"/>
      <c r="K127" s="11"/>
      <c r="L127" s="11"/>
      <c r="M127" s="14"/>
    </row>
    <row r="128" spans="1:13" ht="15.75" hidden="1" customHeight="1" x14ac:dyDescent="0.3">
      <c r="A128" s="11"/>
      <c r="B128" s="87"/>
      <c r="C128" s="87"/>
      <c r="D128" s="88"/>
      <c r="E128" s="11"/>
      <c r="F128" s="89"/>
      <c r="G128" s="90"/>
      <c r="H128" s="90"/>
      <c r="I128" s="90"/>
      <c r="J128" s="91"/>
      <c r="K128" s="11"/>
      <c r="L128" s="11"/>
      <c r="M128" s="14"/>
    </row>
    <row r="129" spans="1:13" ht="15.75" hidden="1" customHeight="1" x14ac:dyDescent="0.3">
      <c r="A129" s="11"/>
      <c r="B129" s="87"/>
      <c r="C129" s="87"/>
      <c r="D129" s="88"/>
      <c r="E129" s="11"/>
      <c r="F129" s="89"/>
      <c r="G129" s="90"/>
      <c r="H129" s="90"/>
      <c r="I129" s="90"/>
      <c r="J129" s="91"/>
      <c r="K129" s="11"/>
      <c r="L129" s="11"/>
      <c r="M129" s="14"/>
    </row>
    <row r="130" spans="1:13" ht="15.75" hidden="1" customHeight="1" x14ac:dyDescent="0.3">
      <c r="A130" s="11"/>
      <c r="B130" s="87"/>
      <c r="C130" s="87"/>
      <c r="D130" s="88"/>
      <c r="E130" s="11"/>
      <c r="F130" s="89"/>
      <c r="G130" s="90"/>
      <c r="H130" s="90"/>
      <c r="I130" s="90"/>
      <c r="J130" s="91"/>
      <c r="K130" s="11"/>
      <c r="L130" s="11"/>
      <c r="M130" s="14"/>
    </row>
    <row r="131" spans="1:13" ht="15.75" hidden="1" customHeight="1" x14ac:dyDescent="0.3">
      <c r="A131" s="11"/>
      <c r="B131" s="87"/>
      <c r="C131" s="87"/>
      <c r="D131" s="88"/>
      <c r="E131" s="11"/>
      <c r="F131" s="89"/>
      <c r="G131" s="90"/>
      <c r="H131" s="90"/>
      <c r="I131" s="90"/>
      <c r="J131" s="91"/>
      <c r="K131" s="11"/>
      <c r="L131" s="11"/>
      <c r="M131" s="14"/>
    </row>
    <row r="132" spans="1:13" ht="15.75" hidden="1" customHeight="1" x14ac:dyDescent="0.3">
      <c r="A132" s="11"/>
      <c r="B132" s="87"/>
      <c r="C132" s="87"/>
      <c r="D132" s="88"/>
      <c r="E132" s="11"/>
      <c r="F132" s="89"/>
      <c r="G132" s="90"/>
      <c r="H132" s="90"/>
      <c r="I132" s="90"/>
      <c r="J132" s="91"/>
      <c r="K132" s="11"/>
      <c r="L132" s="11"/>
      <c r="M132" s="14"/>
    </row>
    <row r="133" spans="1:13" ht="15.75" hidden="1" customHeight="1" x14ac:dyDescent="0.3">
      <c r="A133" s="11"/>
      <c r="B133" s="87"/>
      <c r="C133" s="87"/>
      <c r="D133" s="88"/>
      <c r="E133" s="11"/>
      <c r="F133" s="89"/>
      <c r="G133" s="90"/>
      <c r="H133" s="90"/>
      <c r="I133" s="90"/>
      <c r="J133" s="91"/>
      <c r="K133" s="11"/>
      <c r="L133" s="11"/>
      <c r="M133" s="14"/>
    </row>
    <row r="134" spans="1:13" ht="15.75" hidden="1" customHeight="1" x14ac:dyDescent="0.3">
      <c r="A134" s="11"/>
      <c r="B134" s="87"/>
      <c r="C134" s="87"/>
      <c r="D134" s="88"/>
      <c r="E134" s="11"/>
      <c r="F134" s="89"/>
      <c r="G134" s="90"/>
      <c r="H134" s="90"/>
      <c r="I134" s="90"/>
      <c r="J134" s="91"/>
      <c r="K134" s="11"/>
      <c r="L134" s="11"/>
      <c r="M134" s="14"/>
    </row>
    <row r="135" spans="1:13" ht="15.75" hidden="1" customHeight="1" x14ac:dyDescent="0.3">
      <c r="A135" s="11"/>
      <c r="B135" s="87"/>
      <c r="C135" s="87"/>
      <c r="D135" s="88"/>
      <c r="E135" s="11"/>
      <c r="F135" s="89"/>
      <c r="G135" s="90"/>
      <c r="H135" s="90"/>
      <c r="I135" s="90"/>
      <c r="J135" s="91"/>
      <c r="K135" s="11"/>
      <c r="L135" s="11"/>
      <c r="M135" s="14"/>
    </row>
    <row r="136" spans="1:13" ht="15.75" hidden="1" customHeight="1" x14ac:dyDescent="0.3">
      <c r="A136" s="11"/>
      <c r="B136" s="87"/>
      <c r="C136" s="87"/>
      <c r="D136" s="88"/>
      <c r="E136" s="11"/>
      <c r="F136" s="89"/>
      <c r="G136" s="90"/>
      <c r="H136" s="90"/>
      <c r="I136" s="90"/>
      <c r="J136" s="91"/>
      <c r="K136" s="11"/>
      <c r="L136" s="11"/>
      <c r="M136" s="14"/>
    </row>
    <row r="137" spans="1:13" ht="15.75" hidden="1" customHeight="1" x14ac:dyDescent="0.3">
      <c r="A137" s="11"/>
      <c r="B137" s="87"/>
      <c r="C137" s="87"/>
      <c r="D137" s="88"/>
      <c r="E137" s="11"/>
      <c r="F137" s="89"/>
      <c r="G137" s="90"/>
      <c r="H137" s="90"/>
      <c r="I137" s="90"/>
      <c r="J137" s="91"/>
      <c r="K137" s="11"/>
      <c r="L137" s="11"/>
      <c r="M137" s="14"/>
    </row>
    <row r="138" spans="1:13" ht="15.75" hidden="1" customHeight="1" x14ac:dyDescent="0.3">
      <c r="A138" s="11"/>
      <c r="B138" s="87"/>
      <c r="C138" s="87"/>
      <c r="D138" s="88"/>
      <c r="E138" s="11"/>
      <c r="F138" s="89"/>
      <c r="G138" s="90"/>
      <c r="H138" s="90"/>
      <c r="I138" s="90"/>
      <c r="J138" s="91"/>
      <c r="K138" s="11"/>
      <c r="L138" s="11"/>
      <c r="M138" s="14"/>
    </row>
    <row r="139" spans="1:13" ht="15.75" hidden="1" customHeight="1" x14ac:dyDescent="0.3">
      <c r="A139" s="11"/>
      <c r="B139" s="87"/>
      <c r="C139" s="87"/>
      <c r="D139" s="88"/>
      <c r="E139" s="11"/>
      <c r="F139" s="89"/>
      <c r="G139" s="90"/>
      <c r="H139" s="90"/>
      <c r="I139" s="90"/>
      <c r="J139" s="91"/>
      <c r="K139" s="11"/>
      <c r="L139" s="11"/>
      <c r="M139" s="14"/>
    </row>
    <row r="140" spans="1:13" ht="15.75" hidden="1" customHeight="1" x14ac:dyDescent="0.3">
      <c r="A140" s="11"/>
      <c r="B140" s="87"/>
      <c r="C140" s="87"/>
      <c r="D140" s="88"/>
      <c r="E140" s="11"/>
      <c r="F140" s="89"/>
      <c r="G140" s="90"/>
      <c r="H140" s="90"/>
      <c r="I140" s="90"/>
      <c r="J140" s="91"/>
      <c r="K140" s="11"/>
      <c r="L140" s="11"/>
      <c r="M140" s="14"/>
    </row>
    <row r="141" spans="1:13" ht="15.75" hidden="1" customHeight="1" x14ac:dyDescent="0.3">
      <c r="A141" s="11"/>
      <c r="B141" s="87"/>
      <c r="C141" s="87"/>
      <c r="D141" s="88"/>
      <c r="E141" s="11"/>
      <c r="F141" s="89"/>
      <c r="G141" s="90"/>
      <c r="H141" s="90"/>
      <c r="I141" s="90"/>
      <c r="J141" s="91"/>
      <c r="K141" s="11"/>
      <c r="L141" s="11"/>
      <c r="M141" s="14"/>
    </row>
    <row r="142" spans="1:13" ht="15.75" hidden="1" customHeight="1" x14ac:dyDescent="0.3">
      <c r="A142" s="11"/>
      <c r="B142" s="87"/>
      <c r="C142" s="87"/>
      <c r="D142" s="88"/>
      <c r="E142" s="11"/>
      <c r="F142" s="89"/>
      <c r="G142" s="90"/>
      <c r="H142" s="90"/>
      <c r="I142" s="90"/>
      <c r="J142" s="91"/>
      <c r="K142" s="11"/>
      <c r="L142" s="11"/>
      <c r="M142" s="14"/>
    </row>
    <row r="143" spans="1:13" ht="15.75" hidden="1" customHeight="1" x14ac:dyDescent="0.3">
      <c r="A143" s="11"/>
      <c r="B143" s="87"/>
      <c r="C143" s="87"/>
      <c r="D143" s="88"/>
      <c r="E143" s="11"/>
      <c r="F143" s="89"/>
      <c r="G143" s="90"/>
      <c r="H143" s="90"/>
      <c r="I143" s="90"/>
      <c r="J143" s="91"/>
      <c r="K143" s="11"/>
      <c r="L143" s="11"/>
      <c r="M143" s="14"/>
    </row>
    <row r="144" spans="1:13" ht="15.75" hidden="1" customHeight="1" x14ac:dyDescent="0.3">
      <c r="A144" s="11"/>
      <c r="B144" s="87"/>
      <c r="C144" s="87"/>
      <c r="D144" s="88"/>
      <c r="E144" s="11"/>
      <c r="F144" s="89"/>
      <c r="G144" s="90"/>
      <c r="H144" s="90"/>
      <c r="I144" s="90"/>
      <c r="J144" s="91"/>
      <c r="K144" s="11"/>
      <c r="L144" s="11"/>
      <c r="M144" s="14"/>
    </row>
    <row r="145" spans="1:13" ht="15.75" hidden="1" customHeight="1" x14ac:dyDescent="0.3">
      <c r="A145" s="11"/>
      <c r="B145" s="87"/>
      <c r="C145" s="87"/>
      <c r="D145" s="88"/>
      <c r="E145" s="11"/>
      <c r="F145" s="89"/>
      <c r="G145" s="90"/>
      <c r="H145" s="90"/>
      <c r="I145" s="90"/>
      <c r="J145" s="91"/>
      <c r="K145" s="11"/>
      <c r="L145" s="11"/>
      <c r="M145" s="14"/>
    </row>
    <row r="146" spans="1:13" ht="15.75" hidden="1" customHeight="1" x14ac:dyDescent="0.3">
      <c r="A146" s="11"/>
      <c r="B146" s="87"/>
      <c r="C146" s="87"/>
      <c r="D146" s="88"/>
      <c r="E146" s="11"/>
      <c r="F146" s="89"/>
      <c r="G146" s="90"/>
      <c r="H146" s="90"/>
      <c r="I146" s="90"/>
      <c r="J146" s="91"/>
      <c r="K146" s="11"/>
      <c r="L146" s="11"/>
      <c r="M146" s="14"/>
    </row>
    <row r="147" spans="1:13" ht="15.75" hidden="1" customHeight="1" x14ac:dyDescent="0.3">
      <c r="A147" s="11"/>
      <c r="B147" s="87"/>
      <c r="C147" s="87"/>
      <c r="D147" s="88"/>
      <c r="E147" s="11"/>
      <c r="F147" s="89"/>
      <c r="G147" s="90"/>
      <c r="H147" s="90"/>
      <c r="I147" s="90"/>
      <c r="J147" s="91"/>
      <c r="K147" s="11"/>
      <c r="L147" s="11"/>
      <c r="M147" s="14"/>
    </row>
    <row r="148" spans="1:13" ht="15.75" hidden="1" customHeight="1" x14ac:dyDescent="0.3">
      <c r="A148" s="11"/>
      <c r="B148" s="87"/>
      <c r="C148" s="87"/>
      <c r="D148" s="88"/>
      <c r="E148" s="11"/>
      <c r="F148" s="89"/>
      <c r="G148" s="90"/>
      <c r="H148" s="90"/>
      <c r="I148" s="90"/>
      <c r="J148" s="91"/>
      <c r="K148" s="11"/>
      <c r="L148" s="11"/>
      <c r="M148" s="14"/>
    </row>
    <row r="149" spans="1:13" ht="15.75" hidden="1" customHeight="1" x14ac:dyDescent="0.3">
      <c r="A149" s="11"/>
      <c r="B149" s="87"/>
      <c r="C149" s="87"/>
      <c r="D149" s="88"/>
      <c r="E149" s="11"/>
      <c r="F149" s="89"/>
      <c r="G149" s="90"/>
      <c r="H149" s="90"/>
      <c r="I149" s="90"/>
      <c r="J149" s="91"/>
      <c r="K149" s="11"/>
      <c r="L149" s="11"/>
      <c r="M149" s="14"/>
    </row>
    <row r="150" spans="1:13" ht="15.75" hidden="1" customHeight="1" x14ac:dyDescent="0.3">
      <c r="A150" s="11"/>
      <c r="B150" s="87"/>
      <c r="C150" s="87"/>
      <c r="D150" s="88"/>
      <c r="E150" s="11"/>
      <c r="F150" s="89"/>
      <c r="G150" s="90"/>
      <c r="H150" s="90"/>
      <c r="I150" s="90"/>
      <c r="J150" s="91"/>
      <c r="K150" s="11"/>
      <c r="L150" s="11"/>
      <c r="M150" s="14"/>
    </row>
    <row r="151" spans="1:13" ht="15.75" hidden="1" customHeight="1" x14ac:dyDescent="0.3">
      <c r="A151" s="11"/>
      <c r="B151" s="87"/>
      <c r="C151" s="87"/>
      <c r="D151" s="88"/>
      <c r="E151" s="11"/>
      <c r="F151" s="89"/>
      <c r="G151" s="90"/>
      <c r="H151" s="90"/>
      <c r="I151" s="90"/>
      <c r="J151" s="91"/>
      <c r="K151" s="11"/>
      <c r="L151" s="11"/>
      <c r="M151" s="14"/>
    </row>
    <row r="152" spans="1:13" ht="15.75" hidden="1" customHeight="1" x14ac:dyDescent="0.3">
      <c r="A152" s="11"/>
      <c r="B152" s="87"/>
      <c r="C152" s="87"/>
      <c r="D152" s="88"/>
      <c r="E152" s="11"/>
      <c r="F152" s="89"/>
      <c r="G152" s="90"/>
      <c r="H152" s="90"/>
      <c r="I152" s="90"/>
      <c r="J152" s="91"/>
      <c r="K152" s="11"/>
      <c r="L152" s="11"/>
      <c r="M152" s="14"/>
    </row>
    <row r="153" spans="1:13" ht="15.75" hidden="1" customHeight="1" x14ac:dyDescent="0.3">
      <c r="A153" s="11"/>
      <c r="B153" s="87"/>
      <c r="C153" s="87"/>
      <c r="D153" s="88"/>
      <c r="E153" s="11"/>
      <c r="F153" s="89"/>
      <c r="G153" s="90"/>
      <c r="H153" s="90"/>
      <c r="I153" s="90"/>
      <c r="J153" s="91"/>
      <c r="K153" s="11"/>
      <c r="L153" s="11"/>
      <c r="M153" s="14"/>
    </row>
    <row r="154" spans="1:13" ht="15.75" hidden="1" customHeight="1" x14ac:dyDescent="0.3">
      <c r="A154" s="11"/>
      <c r="B154" s="87"/>
      <c r="C154" s="87"/>
      <c r="D154" s="88"/>
      <c r="E154" s="11"/>
      <c r="F154" s="89"/>
      <c r="G154" s="90"/>
      <c r="H154" s="90"/>
      <c r="I154" s="90"/>
      <c r="J154" s="91"/>
      <c r="K154" s="11"/>
      <c r="L154" s="11"/>
      <c r="M154" s="14"/>
    </row>
    <row r="155" spans="1:13" ht="15.75" hidden="1" customHeight="1" x14ac:dyDescent="0.3">
      <c r="A155" s="11"/>
      <c r="B155" s="87"/>
      <c r="C155" s="87"/>
      <c r="D155" s="88"/>
      <c r="E155" s="11"/>
      <c r="F155" s="89"/>
      <c r="G155" s="90"/>
      <c r="H155" s="90"/>
      <c r="I155" s="90"/>
      <c r="J155" s="91"/>
      <c r="K155" s="11"/>
      <c r="L155" s="11"/>
      <c r="M155" s="14"/>
    </row>
    <row r="156" spans="1:13" ht="15.75" hidden="1" customHeight="1" x14ac:dyDescent="0.3">
      <c r="A156" s="11"/>
      <c r="B156" s="87"/>
      <c r="C156" s="87"/>
      <c r="D156" s="88"/>
      <c r="E156" s="11"/>
      <c r="F156" s="89"/>
      <c r="G156" s="90"/>
      <c r="H156" s="90"/>
      <c r="I156" s="90"/>
      <c r="J156" s="91"/>
      <c r="K156" s="11"/>
      <c r="L156" s="11"/>
      <c r="M156" s="14"/>
    </row>
    <row r="157" spans="1:13" ht="15.75" hidden="1" customHeight="1" x14ac:dyDescent="0.3">
      <c r="A157" s="11"/>
      <c r="B157" s="87"/>
      <c r="C157" s="87"/>
      <c r="D157" s="88"/>
      <c r="E157" s="11"/>
      <c r="F157" s="89"/>
      <c r="G157" s="90"/>
      <c r="H157" s="90"/>
      <c r="I157" s="90"/>
      <c r="J157" s="91"/>
      <c r="K157" s="11"/>
      <c r="L157" s="11"/>
      <c r="M157" s="14"/>
    </row>
    <row r="158" spans="1:13" ht="15.75" hidden="1" customHeight="1" x14ac:dyDescent="0.3">
      <c r="A158" s="11"/>
      <c r="B158" s="87"/>
      <c r="C158" s="87"/>
      <c r="D158" s="88"/>
      <c r="E158" s="11"/>
      <c r="F158" s="89"/>
      <c r="G158" s="90"/>
      <c r="H158" s="90"/>
      <c r="I158" s="90"/>
      <c r="J158" s="91"/>
      <c r="K158" s="11"/>
      <c r="L158" s="11"/>
      <c r="M158" s="14"/>
    </row>
    <row r="159" spans="1:13" ht="15.75" hidden="1" customHeight="1" x14ac:dyDescent="0.3">
      <c r="A159" s="11"/>
      <c r="B159" s="87"/>
      <c r="C159" s="87"/>
      <c r="D159" s="88"/>
      <c r="E159" s="11"/>
      <c r="F159" s="89"/>
      <c r="G159" s="90"/>
      <c r="H159" s="90"/>
      <c r="I159" s="90"/>
      <c r="J159" s="91"/>
      <c r="K159" s="11"/>
      <c r="L159" s="11"/>
      <c r="M159" s="14"/>
    </row>
    <row r="160" spans="1:13" ht="15.75" hidden="1" customHeight="1" x14ac:dyDescent="0.3">
      <c r="A160" s="11"/>
      <c r="B160" s="87"/>
      <c r="C160" s="87"/>
      <c r="D160" s="88"/>
      <c r="E160" s="11"/>
      <c r="F160" s="89"/>
      <c r="G160" s="90"/>
      <c r="H160" s="90"/>
      <c r="I160" s="90"/>
      <c r="J160" s="91"/>
      <c r="K160" s="11"/>
      <c r="L160" s="11"/>
      <c r="M160" s="14"/>
    </row>
    <row r="161" spans="1:13" ht="15.75" hidden="1" customHeight="1" x14ac:dyDescent="0.3">
      <c r="A161" s="11"/>
      <c r="B161" s="87"/>
      <c r="C161" s="87"/>
      <c r="D161" s="88"/>
      <c r="E161" s="11"/>
      <c r="F161" s="89"/>
      <c r="G161" s="90"/>
      <c r="H161" s="90"/>
      <c r="I161" s="90"/>
      <c r="J161" s="91"/>
      <c r="K161" s="11"/>
      <c r="L161" s="11"/>
      <c r="M161" s="14"/>
    </row>
    <row r="162" spans="1:13" ht="15.75" hidden="1" customHeight="1" x14ac:dyDescent="0.3">
      <c r="A162" s="11"/>
      <c r="B162" s="87"/>
      <c r="C162" s="87"/>
      <c r="D162" s="88"/>
      <c r="E162" s="11"/>
      <c r="F162" s="89"/>
      <c r="G162" s="90"/>
      <c r="H162" s="90"/>
      <c r="I162" s="90"/>
      <c r="J162" s="91"/>
      <c r="K162" s="11"/>
      <c r="L162" s="11"/>
      <c r="M162" s="14"/>
    </row>
    <row r="163" spans="1:13" ht="15.75" hidden="1" customHeight="1" x14ac:dyDescent="0.3">
      <c r="A163" s="11"/>
      <c r="B163" s="87"/>
      <c r="C163" s="87"/>
      <c r="D163" s="88"/>
      <c r="E163" s="11"/>
      <c r="F163" s="89"/>
      <c r="G163" s="90"/>
      <c r="H163" s="90"/>
      <c r="I163" s="90"/>
      <c r="J163" s="91"/>
      <c r="K163" s="11"/>
      <c r="L163" s="11"/>
      <c r="M163" s="14"/>
    </row>
    <row r="164" spans="1:13" ht="15.75" hidden="1" customHeight="1" x14ac:dyDescent="0.3">
      <c r="A164" s="11"/>
      <c r="B164" s="87"/>
      <c r="C164" s="87"/>
      <c r="D164" s="88"/>
      <c r="E164" s="11"/>
      <c r="F164" s="89"/>
      <c r="G164" s="90"/>
      <c r="H164" s="90"/>
      <c r="I164" s="90"/>
      <c r="J164" s="91"/>
      <c r="K164" s="11"/>
      <c r="L164" s="11"/>
      <c r="M164" s="14"/>
    </row>
    <row r="165" spans="1:13" ht="15.75" hidden="1" customHeight="1" x14ac:dyDescent="0.3">
      <c r="A165" s="11"/>
      <c r="B165" s="87"/>
      <c r="C165" s="87"/>
      <c r="D165" s="88"/>
      <c r="E165" s="11"/>
      <c r="F165" s="89"/>
      <c r="G165" s="90"/>
      <c r="H165" s="90"/>
      <c r="I165" s="90"/>
      <c r="J165" s="91"/>
      <c r="K165" s="11"/>
      <c r="L165" s="11"/>
      <c r="M165" s="14"/>
    </row>
    <row r="166" spans="1:13" ht="15.75" hidden="1" customHeight="1" x14ac:dyDescent="0.3">
      <c r="A166" s="11"/>
      <c r="B166" s="87"/>
      <c r="C166" s="87"/>
      <c r="D166" s="88"/>
      <c r="E166" s="11"/>
      <c r="F166" s="89"/>
      <c r="G166" s="90"/>
      <c r="H166" s="90"/>
      <c r="I166" s="90"/>
      <c r="J166" s="91"/>
      <c r="K166" s="11"/>
      <c r="L166" s="11"/>
      <c r="M166" s="14"/>
    </row>
    <row r="167" spans="1:13" ht="15.75" hidden="1" customHeight="1" x14ac:dyDescent="0.3">
      <c r="A167" s="11"/>
      <c r="B167" s="87"/>
      <c r="C167" s="87"/>
      <c r="D167" s="88"/>
      <c r="E167" s="11"/>
      <c r="F167" s="89"/>
      <c r="G167" s="90"/>
      <c r="H167" s="90"/>
      <c r="I167" s="90"/>
      <c r="J167" s="91"/>
      <c r="K167" s="11"/>
      <c r="L167" s="11"/>
      <c r="M167" s="14"/>
    </row>
    <row r="168" spans="1:13" ht="15.75" hidden="1" customHeight="1" x14ac:dyDescent="0.3">
      <c r="A168" s="11"/>
      <c r="B168" s="87"/>
      <c r="C168" s="87"/>
      <c r="D168" s="88"/>
      <c r="E168" s="11"/>
      <c r="F168" s="89"/>
      <c r="G168" s="90"/>
      <c r="H168" s="90"/>
      <c r="I168" s="90"/>
      <c r="J168" s="91"/>
      <c r="K168" s="11"/>
      <c r="L168" s="11"/>
      <c r="M168" s="14"/>
    </row>
    <row r="169" spans="1:13" ht="15.75" hidden="1" customHeight="1" x14ac:dyDescent="0.3">
      <c r="A169" s="11"/>
      <c r="B169" s="87"/>
      <c r="C169" s="87"/>
      <c r="D169" s="88"/>
      <c r="E169" s="11"/>
      <c r="F169" s="89"/>
      <c r="G169" s="90"/>
      <c r="H169" s="90"/>
      <c r="I169" s="90"/>
      <c r="J169" s="91"/>
      <c r="K169" s="11"/>
      <c r="L169" s="11"/>
      <c r="M169" s="14"/>
    </row>
    <row r="170" spans="1:13" ht="15.75" hidden="1" customHeight="1" x14ac:dyDescent="0.3">
      <c r="A170" s="11"/>
      <c r="B170" s="87"/>
      <c r="C170" s="87"/>
      <c r="D170" s="88"/>
      <c r="E170" s="11"/>
      <c r="F170" s="89"/>
      <c r="G170" s="90"/>
      <c r="H170" s="90"/>
      <c r="I170" s="90"/>
      <c r="J170" s="91"/>
      <c r="K170" s="11"/>
      <c r="L170" s="11"/>
      <c r="M170" s="14"/>
    </row>
    <row r="171" spans="1:13" ht="15.75" hidden="1" customHeight="1" x14ac:dyDescent="0.3">
      <c r="A171" s="11"/>
      <c r="B171" s="87"/>
      <c r="C171" s="87"/>
      <c r="D171" s="88"/>
      <c r="E171" s="11"/>
      <c r="F171" s="89"/>
      <c r="G171" s="90"/>
      <c r="H171" s="90"/>
      <c r="I171" s="90"/>
      <c r="J171" s="91"/>
      <c r="K171" s="11"/>
      <c r="L171" s="11"/>
      <c r="M171" s="14"/>
    </row>
    <row r="172" spans="1:13" ht="15.75" hidden="1" customHeight="1" x14ac:dyDescent="0.3">
      <c r="A172" s="11"/>
      <c r="B172" s="87"/>
      <c r="C172" s="87"/>
      <c r="D172" s="88"/>
      <c r="E172" s="11"/>
      <c r="F172" s="89"/>
      <c r="G172" s="90"/>
      <c r="H172" s="90"/>
      <c r="I172" s="90"/>
      <c r="J172" s="91"/>
      <c r="K172" s="11"/>
      <c r="L172" s="11"/>
      <c r="M172" s="14"/>
    </row>
    <row r="173" spans="1:13" ht="15.75" hidden="1" customHeight="1" x14ac:dyDescent="0.3">
      <c r="A173" s="11"/>
      <c r="B173" s="87"/>
      <c r="C173" s="87"/>
      <c r="D173" s="88"/>
      <c r="E173" s="11"/>
      <c r="F173" s="89"/>
      <c r="G173" s="90"/>
      <c r="H173" s="90"/>
      <c r="I173" s="90"/>
      <c r="J173" s="91"/>
      <c r="K173" s="11"/>
      <c r="L173" s="11"/>
      <c r="M173" s="14"/>
    </row>
    <row r="174" spans="1:13" ht="15.75" hidden="1" customHeight="1" x14ac:dyDescent="0.3">
      <c r="A174" s="11"/>
      <c r="B174" s="87"/>
      <c r="C174" s="87"/>
      <c r="D174" s="88"/>
      <c r="E174" s="11"/>
      <c r="F174" s="89"/>
      <c r="G174" s="90"/>
      <c r="H174" s="90"/>
      <c r="I174" s="90"/>
      <c r="J174" s="91"/>
      <c r="K174" s="11"/>
      <c r="L174" s="11"/>
      <c r="M174" s="14"/>
    </row>
    <row r="175" spans="1:13" ht="15.75" hidden="1" customHeight="1" x14ac:dyDescent="0.3">
      <c r="A175" s="11"/>
      <c r="B175" s="87"/>
      <c r="C175" s="87"/>
      <c r="D175" s="88"/>
      <c r="E175" s="11"/>
      <c r="F175" s="89"/>
      <c r="G175" s="90"/>
      <c r="H175" s="90"/>
      <c r="I175" s="90"/>
      <c r="J175" s="91"/>
      <c r="K175" s="11"/>
      <c r="L175" s="11"/>
      <c r="M175" s="14"/>
    </row>
    <row r="176" spans="1:13" ht="15.75" hidden="1" customHeight="1" x14ac:dyDescent="0.3">
      <c r="A176" s="11"/>
      <c r="B176" s="87"/>
      <c r="C176" s="87"/>
      <c r="D176" s="88"/>
      <c r="E176" s="11"/>
      <c r="F176" s="89"/>
      <c r="G176" s="90"/>
      <c r="H176" s="90"/>
      <c r="I176" s="90"/>
      <c r="J176" s="91"/>
      <c r="K176" s="11"/>
      <c r="L176" s="11"/>
      <c r="M176" s="14"/>
    </row>
    <row r="177" spans="1:13" ht="15.75" hidden="1" customHeight="1" x14ac:dyDescent="0.3">
      <c r="A177" s="11"/>
      <c r="B177" s="87"/>
      <c r="C177" s="87"/>
      <c r="D177" s="88"/>
      <c r="E177" s="11"/>
      <c r="F177" s="89"/>
      <c r="G177" s="90"/>
      <c r="H177" s="90"/>
      <c r="I177" s="90"/>
      <c r="J177" s="91"/>
      <c r="K177" s="11"/>
      <c r="L177" s="11"/>
      <c r="M177" s="14"/>
    </row>
    <row r="178" spans="1:13" ht="15.75" hidden="1" customHeight="1" x14ac:dyDescent="0.3">
      <c r="A178" s="11"/>
      <c r="B178" s="87"/>
      <c r="C178" s="87"/>
      <c r="D178" s="88"/>
      <c r="E178" s="11"/>
      <c r="F178" s="89"/>
      <c r="G178" s="90"/>
      <c r="H178" s="90"/>
      <c r="I178" s="90"/>
      <c r="J178" s="91"/>
      <c r="K178" s="11"/>
      <c r="L178" s="11"/>
      <c r="M178" s="14"/>
    </row>
    <row r="179" spans="1:13" ht="15.75" hidden="1" customHeight="1" x14ac:dyDescent="0.3">
      <c r="A179" s="11"/>
      <c r="B179" s="87"/>
      <c r="C179" s="87"/>
      <c r="D179" s="88"/>
      <c r="E179" s="11"/>
      <c r="F179" s="89"/>
      <c r="G179" s="90"/>
      <c r="H179" s="90"/>
      <c r="I179" s="90"/>
      <c r="J179" s="91"/>
      <c r="K179" s="11"/>
      <c r="L179" s="11"/>
      <c r="M179" s="14"/>
    </row>
    <row r="180" spans="1:13" ht="15.75" hidden="1" customHeight="1" x14ac:dyDescent="0.3">
      <c r="A180" s="11"/>
      <c r="B180" s="87"/>
      <c r="C180" s="87"/>
      <c r="D180" s="88"/>
      <c r="E180" s="11"/>
      <c r="F180" s="89"/>
      <c r="G180" s="90"/>
      <c r="H180" s="90"/>
      <c r="I180" s="90"/>
      <c r="J180" s="91"/>
      <c r="K180" s="11"/>
      <c r="L180" s="11"/>
      <c r="M180" s="14"/>
    </row>
    <row r="181" spans="1:13" ht="15.75" hidden="1" customHeight="1" x14ac:dyDescent="0.3">
      <c r="A181" s="11"/>
      <c r="B181" s="87"/>
      <c r="C181" s="87"/>
      <c r="D181" s="88"/>
      <c r="E181" s="11"/>
      <c r="F181" s="89"/>
      <c r="G181" s="90"/>
      <c r="H181" s="90"/>
      <c r="I181" s="90"/>
      <c r="J181" s="91"/>
      <c r="K181" s="11"/>
      <c r="L181" s="11"/>
      <c r="M181" s="14"/>
    </row>
    <row r="182" spans="1:13" ht="15.75" hidden="1" customHeight="1" x14ac:dyDescent="0.3">
      <c r="A182" s="11"/>
      <c r="B182" s="87"/>
      <c r="C182" s="87"/>
      <c r="D182" s="88"/>
      <c r="E182" s="11"/>
      <c r="F182" s="89"/>
      <c r="G182" s="90"/>
      <c r="H182" s="90"/>
      <c r="I182" s="90"/>
      <c r="J182" s="91"/>
      <c r="K182" s="11"/>
      <c r="L182" s="11"/>
      <c r="M182" s="14"/>
    </row>
    <row r="183" spans="1:13" ht="15.75" hidden="1" customHeight="1" x14ac:dyDescent="0.3">
      <c r="A183" s="11"/>
      <c r="B183" s="87"/>
      <c r="C183" s="87"/>
      <c r="D183" s="88"/>
      <c r="E183" s="11"/>
      <c r="F183" s="89"/>
      <c r="G183" s="90"/>
      <c r="H183" s="90"/>
      <c r="I183" s="90"/>
      <c r="J183" s="91"/>
      <c r="K183" s="11"/>
      <c r="L183" s="11"/>
      <c r="M183" s="14"/>
    </row>
    <row r="184" spans="1:13" ht="15.75" hidden="1" customHeight="1" x14ac:dyDescent="0.3">
      <c r="A184" s="11"/>
      <c r="B184" s="87"/>
      <c r="C184" s="87"/>
      <c r="D184" s="88"/>
      <c r="E184" s="11"/>
      <c r="F184" s="89"/>
      <c r="G184" s="90"/>
      <c r="H184" s="90"/>
      <c r="I184" s="90"/>
      <c r="J184" s="91"/>
      <c r="K184" s="11"/>
      <c r="L184" s="11"/>
      <c r="M184" s="14"/>
    </row>
    <row r="185" spans="1:13" ht="15.75" hidden="1" customHeight="1" x14ac:dyDescent="0.3">
      <c r="A185" s="11"/>
      <c r="B185" s="87"/>
      <c r="C185" s="87"/>
      <c r="D185" s="88"/>
      <c r="E185" s="11"/>
      <c r="F185" s="89"/>
      <c r="G185" s="90"/>
      <c r="H185" s="90"/>
      <c r="I185" s="90"/>
      <c r="J185" s="91"/>
      <c r="K185" s="11"/>
      <c r="L185" s="11"/>
      <c r="M185" s="14"/>
    </row>
    <row r="186" spans="1:13" ht="15.75" hidden="1" customHeight="1" x14ac:dyDescent="0.3">
      <c r="A186" s="11"/>
      <c r="B186" s="87"/>
      <c r="C186" s="87"/>
      <c r="D186" s="88"/>
      <c r="E186" s="11"/>
      <c r="F186" s="89"/>
      <c r="G186" s="90"/>
      <c r="H186" s="90"/>
      <c r="I186" s="90"/>
      <c r="J186" s="91"/>
      <c r="K186" s="11"/>
      <c r="L186" s="11"/>
      <c r="M186" s="14"/>
    </row>
    <row r="187" spans="1:13" ht="15.75" hidden="1" customHeight="1" x14ac:dyDescent="0.3">
      <c r="A187" s="11"/>
      <c r="B187" s="87"/>
      <c r="C187" s="87"/>
      <c r="D187" s="88"/>
      <c r="E187" s="11"/>
      <c r="F187" s="89"/>
      <c r="G187" s="90"/>
      <c r="H187" s="90"/>
      <c r="I187" s="90"/>
      <c r="J187" s="91"/>
      <c r="K187" s="11"/>
      <c r="L187" s="11"/>
      <c r="M187" s="14"/>
    </row>
    <row r="188" spans="1:13" ht="15.75" hidden="1" customHeight="1" x14ac:dyDescent="0.3">
      <c r="A188" s="11"/>
      <c r="B188" s="87"/>
      <c r="C188" s="87"/>
      <c r="D188" s="88"/>
      <c r="E188" s="11"/>
      <c r="F188" s="89"/>
      <c r="G188" s="90"/>
      <c r="H188" s="90"/>
      <c r="I188" s="90"/>
      <c r="J188" s="91"/>
      <c r="K188" s="11"/>
      <c r="L188" s="11"/>
      <c r="M188" s="14"/>
    </row>
    <row r="189" spans="1:13" ht="15.75" hidden="1" customHeight="1" x14ac:dyDescent="0.3">
      <c r="A189" s="11"/>
      <c r="B189" s="87"/>
      <c r="C189" s="87"/>
      <c r="D189" s="88"/>
      <c r="E189" s="11"/>
      <c r="F189" s="89"/>
      <c r="G189" s="90"/>
      <c r="H189" s="90"/>
      <c r="I189" s="90"/>
      <c r="J189" s="91"/>
      <c r="K189" s="11"/>
      <c r="L189" s="11"/>
      <c r="M189" s="14"/>
    </row>
    <row r="190" spans="1:13" ht="15.75" hidden="1" customHeight="1" x14ac:dyDescent="0.3">
      <c r="A190" s="11"/>
      <c r="B190" s="87"/>
      <c r="C190" s="87"/>
      <c r="D190" s="88"/>
      <c r="E190" s="11"/>
      <c r="F190" s="89"/>
      <c r="G190" s="90"/>
      <c r="H190" s="90"/>
      <c r="I190" s="90"/>
      <c r="J190" s="91"/>
      <c r="K190" s="11"/>
      <c r="L190" s="11"/>
      <c r="M190" s="14"/>
    </row>
    <row r="191" spans="1:13" ht="15.75" hidden="1" customHeight="1" x14ac:dyDescent="0.3">
      <c r="A191" s="11"/>
      <c r="B191" s="87"/>
      <c r="C191" s="87"/>
      <c r="D191" s="88"/>
      <c r="E191" s="11"/>
      <c r="F191" s="89"/>
      <c r="G191" s="90"/>
      <c r="H191" s="90"/>
      <c r="I191" s="90"/>
      <c r="J191" s="91"/>
      <c r="K191" s="11"/>
      <c r="L191" s="11"/>
      <c r="M191" s="14"/>
    </row>
    <row r="192" spans="1:13" ht="15.75" hidden="1" customHeight="1" x14ac:dyDescent="0.3">
      <c r="A192" s="11"/>
      <c r="B192" s="87"/>
      <c r="C192" s="87"/>
      <c r="D192" s="88"/>
      <c r="E192" s="11"/>
      <c r="F192" s="89"/>
      <c r="G192" s="90"/>
      <c r="H192" s="90"/>
      <c r="I192" s="90"/>
      <c r="J192" s="91"/>
      <c r="K192" s="11"/>
      <c r="L192" s="11"/>
      <c r="M192" s="14"/>
    </row>
    <row r="193" spans="1:13" ht="15.75" hidden="1" customHeight="1" x14ac:dyDescent="0.3">
      <c r="A193" s="11"/>
      <c r="B193" s="87"/>
      <c r="C193" s="87"/>
      <c r="D193" s="88"/>
      <c r="E193" s="11"/>
      <c r="F193" s="89"/>
      <c r="G193" s="90"/>
      <c r="H193" s="90"/>
      <c r="I193" s="90"/>
      <c r="J193" s="91"/>
      <c r="K193" s="11"/>
      <c r="L193" s="11"/>
      <c r="M193" s="14"/>
    </row>
    <row r="194" spans="1:13" ht="15.75" hidden="1" customHeight="1" x14ac:dyDescent="0.3">
      <c r="A194" s="11"/>
      <c r="B194" s="87"/>
      <c r="C194" s="87"/>
      <c r="D194" s="88"/>
      <c r="E194" s="11"/>
      <c r="F194" s="89"/>
      <c r="G194" s="90"/>
      <c r="H194" s="90"/>
      <c r="I194" s="90"/>
      <c r="J194" s="91"/>
      <c r="K194" s="11"/>
      <c r="L194" s="11"/>
      <c r="M194" s="14"/>
    </row>
    <row r="195" spans="1:13" ht="15.75" hidden="1" customHeight="1" x14ac:dyDescent="0.3">
      <c r="A195" s="11"/>
      <c r="B195" s="87"/>
      <c r="C195" s="87"/>
      <c r="D195" s="88"/>
      <c r="E195" s="11"/>
      <c r="F195" s="89"/>
      <c r="G195" s="90"/>
      <c r="H195" s="90"/>
      <c r="I195" s="90"/>
      <c r="J195" s="91"/>
      <c r="K195" s="11"/>
      <c r="L195" s="11"/>
      <c r="M195" s="14"/>
    </row>
    <row r="196" spans="1:13" ht="15.75" hidden="1" customHeight="1" x14ac:dyDescent="0.3">
      <c r="A196" s="11"/>
      <c r="B196" s="87"/>
      <c r="C196" s="87"/>
      <c r="D196" s="88"/>
      <c r="E196" s="11"/>
      <c r="F196" s="89"/>
      <c r="G196" s="90"/>
      <c r="H196" s="90"/>
      <c r="I196" s="90"/>
      <c r="J196" s="91"/>
      <c r="K196" s="11"/>
      <c r="L196" s="11"/>
      <c r="M196" s="14"/>
    </row>
    <row r="197" spans="1:13" ht="15.75" hidden="1" customHeight="1" x14ac:dyDescent="0.3">
      <c r="A197" s="11"/>
      <c r="B197" s="87"/>
      <c r="C197" s="87"/>
      <c r="D197" s="88"/>
      <c r="E197" s="11"/>
      <c r="F197" s="89"/>
      <c r="G197" s="90"/>
      <c r="H197" s="90"/>
      <c r="I197" s="90"/>
      <c r="J197" s="91"/>
      <c r="K197" s="11"/>
      <c r="L197" s="11"/>
      <c r="M197" s="14"/>
    </row>
    <row r="198" spans="1:13" ht="15.75" hidden="1" customHeight="1" x14ac:dyDescent="0.3">
      <c r="A198" s="11"/>
      <c r="B198" s="87"/>
      <c r="C198" s="87"/>
      <c r="D198" s="88"/>
      <c r="E198" s="11"/>
      <c r="F198" s="89"/>
      <c r="G198" s="90"/>
      <c r="H198" s="90"/>
      <c r="I198" s="90"/>
      <c r="J198" s="91"/>
      <c r="K198" s="11"/>
      <c r="L198" s="11"/>
      <c r="M198" s="14"/>
    </row>
    <row r="199" spans="1:13" ht="15.75" hidden="1" customHeight="1" x14ac:dyDescent="0.3">
      <c r="A199" s="11"/>
      <c r="B199" s="87"/>
      <c r="C199" s="87"/>
      <c r="D199" s="88"/>
      <c r="E199" s="11"/>
      <c r="F199" s="89"/>
      <c r="G199" s="90"/>
      <c r="H199" s="90"/>
      <c r="I199" s="90"/>
      <c r="J199" s="91"/>
      <c r="K199" s="11"/>
      <c r="L199" s="11"/>
      <c r="M199" s="14"/>
    </row>
    <row r="200" spans="1:13" ht="15.75" hidden="1" customHeight="1" x14ac:dyDescent="0.3">
      <c r="A200" s="11"/>
      <c r="B200" s="87"/>
      <c r="C200" s="87"/>
      <c r="D200" s="88"/>
      <c r="E200" s="11"/>
      <c r="F200" s="89"/>
      <c r="G200" s="90"/>
      <c r="H200" s="90"/>
      <c r="I200" s="90"/>
      <c r="J200" s="91"/>
      <c r="K200" s="11"/>
      <c r="L200" s="11"/>
      <c r="M200" s="14"/>
    </row>
    <row r="201" spans="1:13" ht="15.75" hidden="1" customHeight="1" x14ac:dyDescent="0.3">
      <c r="A201" s="11"/>
      <c r="B201" s="87"/>
      <c r="C201" s="87"/>
      <c r="D201" s="88"/>
      <c r="E201" s="11"/>
      <c r="F201" s="89"/>
      <c r="G201" s="90"/>
      <c r="H201" s="90"/>
      <c r="I201" s="90"/>
      <c r="J201" s="91"/>
      <c r="K201" s="11"/>
      <c r="L201" s="11"/>
      <c r="M201" s="14"/>
    </row>
    <row r="202" spans="1:13" ht="15.75" hidden="1" customHeight="1" x14ac:dyDescent="0.3">
      <c r="A202" s="11"/>
      <c r="B202" s="87"/>
      <c r="C202" s="87"/>
      <c r="D202" s="88"/>
      <c r="E202" s="11"/>
      <c r="F202" s="89"/>
      <c r="G202" s="90"/>
      <c r="H202" s="90"/>
      <c r="I202" s="90"/>
      <c r="J202" s="91"/>
      <c r="K202" s="11"/>
      <c r="L202" s="11"/>
      <c r="M202" s="14"/>
    </row>
    <row r="203" spans="1:13" ht="15.75" hidden="1" customHeight="1" x14ac:dyDescent="0.3">
      <c r="A203" s="11"/>
      <c r="B203" s="87"/>
      <c r="C203" s="87"/>
      <c r="D203" s="88"/>
      <c r="E203" s="11"/>
      <c r="F203" s="89"/>
      <c r="G203" s="90"/>
      <c r="H203" s="90"/>
      <c r="I203" s="90"/>
      <c r="J203" s="91"/>
      <c r="K203" s="11"/>
      <c r="L203" s="11"/>
      <c r="M203" s="14"/>
    </row>
    <row r="204" spans="1:13" ht="15.75" hidden="1" customHeight="1" x14ac:dyDescent="0.3">
      <c r="A204" s="11"/>
      <c r="B204" s="87"/>
      <c r="C204" s="87"/>
      <c r="D204" s="88"/>
      <c r="E204" s="11"/>
      <c r="F204" s="89"/>
      <c r="G204" s="90"/>
      <c r="H204" s="90"/>
      <c r="I204" s="90"/>
      <c r="J204" s="91"/>
      <c r="K204" s="11"/>
      <c r="L204" s="11"/>
      <c r="M204" s="14"/>
    </row>
    <row r="205" spans="1:13" ht="15.75" hidden="1" customHeight="1" x14ac:dyDescent="0.3">
      <c r="A205" s="11"/>
      <c r="B205" s="87"/>
      <c r="C205" s="87"/>
      <c r="D205" s="88"/>
      <c r="E205" s="11"/>
      <c r="F205" s="89"/>
      <c r="G205" s="90"/>
      <c r="H205" s="90"/>
      <c r="I205" s="90"/>
      <c r="J205" s="91"/>
      <c r="K205" s="11"/>
      <c r="L205" s="11"/>
      <c r="M205" s="14"/>
    </row>
    <row r="206" spans="1:13" ht="15.75" hidden="1" customHeight="1" x14ac:dyDescent="0.3">
      <c r="A206" s="11"/>
      <c r="B206" s="87"/>
      <c r="C206" s="87"/>
      <c r="D206" s="88"/>
      <c r="E206" s="11"/>
      <c r="F206" s="89"/>
      <c r="G206" s="90"/>
      <c r="H206" s="90"/>
      <c r="I206" s="90"/>
      <c r="J206" s="91"/>
      <c r="K206" s="11"/>
      <c r="L206" s="11"/>
      <c r="M206" s="14"/>
    </row>
    <row r="207" spans="1:13" ht="15.75" hidden="1" customHeight="1" x14ac:dyDescent="0.3">
      <c r="A207" s="11"/>
      <c r="B207" s="87"/>
      <c r="C207" s="87"/>
      <c r="D207" s="88"/>
      <c r="E207" s="11"/>
      <c r="F207" s="89"/>
      <c r="G207" s="90"/>
      <c r="H207" s="90"/>
      <c r="I207" s="90"/>
      <c r="J207" s="91"/>
      <c r="K207" s="11"/>
      <c r="L207" s="11"/>
      <c r="M207" s="14"/>
    </row>
    <row r="208" spans="1:13" ht="15.75" hidden="1" customHeight="1" x14ac:dyDescent="0.3">
      <c r="A208" s="11"/>
      <c r="B208" s="87"/>
      <c r="C208" s="87"/>
      <c r="D208" s="88"/>
      <c r="E208" s="11"/>
      <c r="F208" s="89"/>
      <c r="G208" s="90"/>
      <c r="H208" s="90"/>
      <c r="I208" s="90"/>
      <c r="J208" s="91"/>
      <c r="K208" s="11"/>
      <c r="L208" s="11"/>
      <c r="M208" s="14"/>
    </row>
    <row r="209" spans="1:13" ht="15.75" hidden="1" customHeight="1" x14ac:dyDescent="0.3">
      <c r="A209" s="11"/>
      <c r="B209" s="87"/>
      <c r="C209" s="87"/>
      <c r="D209" s="88"/>
      <c r="E209" s="11"/>
      <c r="F209" s="89"/>
      <c r="G209" s="90"/>
      <c r="H209" s="90"/>
      <c r="I209" s="90"/>
      <c r="J209" s="91"/>
      <c r="K209" s="11"/>
      <c r="L209" s="11"/>
      <c r="M209" s="14"/>
    </row>
    <row r="210" spans="1:13" ht="15.75" hidden="1" customHeight="1" x14ac:dyDescent="0.3">
      <c r="A210" s="11"/>
      <c r="B210" s="87"/>
      <c r="C210" s="87"/>
      <c r="D210" s="88"/>
      <c r="E210" s="11"/>
      <c r="F210" s="89"/>
      <c r="G210" s="90"/>
      <c r="H210" s="90"/>
      <c r="I210" s="90"/>
      <c r="J210" s="91"/>
      <c r="K210" s="11"/>
      <c r="L210" s="11"/>
      <c r="M210" s="14"/>
    </row>
    <row r="211" spans="1:13" ht="15.75" hidden="1" customHeight="1" x14ac:dyDescent="0.3">
      <c r="A211" s="11"/>
      <c r="B211" s="87"/>
      <c r="C211" s="87"/>
      <c r="D211" s="88"/>
      <c r="E211" s="11"/>
      <c r="F211" s="89"/>
      <c r="G211" s="90"/>
      <c r="H211" s="90"/>
      <c r="I211" s="90"/>
      <c r="J211" s="91"/>
      <c r="K211" s="11"/>
      <c r="L211" s="11"/>
      <c r="M211" s="14"/>
    </row>
    <row r="212" spans="1:13" ht="15.75" hidden="1" customHeight="1" x14ac:dyDescent="0.3">
      <c r="A212" s="11"/>
      <c r="B212" s="87"/>
      <c r="C212" s="87"/>
      <c r="D212" s="88"/>
      <c r="E212" s="11"/>
      <c r="F212" s="89"/>
      <c r="G212" s="90"/>
      <c r="H212" s="90"/>
      <c r="I212" s="90"/>
      <c r="J212" s="91"/>
      <c r="K212" s="11"/>
      <c r="L212" s="11"/>
      <c r="M212" s="14"/>
    </row>
    <row r="213" spans="1:13" ht="15.75" hidden="1" customHeight="1" x14ac:dyDescent="0.3">
      <c r="A213" s="11"/>
      <c r="B213" s="87"/>
      <c r="C213" s="87"/>
      <c r="D213" s="88"/>
      <c r="E213" s="11"/>
      <c r="F213" s="89"/>
      <c r="G213" s="90"/>
      <c r="H213" s="90"/>
      <c r="I213" s="90"/>
      <c r="J213" s="91"/>
      <c r="K213" s="11"/>
      <c r="L213" s="11"/>
      <c r="M213" s="14"/>
    </row>
    <row r="214" spans="1:13" ht="15.75" hidden="1" customHeight="1" x14ac:dyDescent="0.3">
      <c r="A214" s="11"/>
      <c r="B214" s="87"/>
      <c r="C214" s="87"/>
      <c r="D214" s="88"/>
      <c r="E214" s="11"/>
      <c r="F214" s="89"/>
      <c r="G214" s="90"/>
      <c r="H214" s="90"/>
      <c r="I214" s="90"/>
      <c r="J214" s="91"/>
      <c r="K214" s="11"/>
      <c r="L214" s="11"/>
      <c r="M214" s="14"/>
    </row>
    <row r="215" spans="1:13" ht="15.75" hidden="1" customHeight="1" x14ac:dyDescent="0.3">
      <c r="A215" s="11"/>
      <c r="B215" s="87"/>
      <c r="C215" s="87"/>
      <c r="D215" s="88"/>
      <c r="E215" s="11"/>
      <c r="F215" s="89"/>
      <c r="G215" s="90"/>
      <c r="H215" s="90"/>
      <c r="I215" s="90"/>
      <c r="J215" s="91"/>
      <c r="K215" s="11"/>
      <c r="L215" s="11"/>
      <c r="M215" s="14"/>
    </row>
    <row r="216" spans="1:13" ht="15.75" hidden="1" customHeight="1" x14ac:dyDescent="0.3">
      <c r="A216" s="11"/>
      <c r="B216" s="87"/>
      <c r="C216" s="87"/>
      <c r="D216" s="88"/>
      <c r="E216" s="11"/>
      <c r="F216" s="89"/>
      <c r="G216" s="90"/>
      <c r="H216" s="90"/>
      <c r="I216" s="90"/>
      <c r="J216" s="91"/>
      <c r="K216" s="11"/>
      <c r="L216" s="11"/>
      <c r="M216" s="14"/>
    </row>
    <row r="217" spans="1:13" ht="15.75" hidden="1" customHeight="1" x14ac:dyDescent="0.3">
      <c r="A217" s="11"/>
      <c r="B217" s="87"/>
      <c r="C217" s="87"/>
      <c r="D217" s="88"/>
      <c r="E217" s="11"/>
      <c r="F217" s="89"/>
      <c r="G217" s="90"/>
      <c r="H217" s="90"/>
      <c r="I217" s="90"/>
      <c r="J217" s="91"/>
      <c r="K217" s="11"/>
      <c r="L217" s="11"/>
      <c r="M217" s="14"/>
    </row>
    <row r="218" spans="1:13" ht="15.75" hidden="1" customHeight="1" x14ac:dyDescent="0.3">
      <c r="A218" s="11"/>
      <c r="B218" s="87"/>
      <c r="C218" s="87"/>
      <c r="D218" s="88"/>
      <c r="E218" s="11"/>
      <c r="F218" s="89"/>
      <c r="G218" s="90"/>
      <c r="H218" s="90"/>
      <c r="I218" s="90"/>
      <c r="J218" s="91"/>
      <c r="K218" s="11"/>
      <c r="L218" s="11"/>
      <c r="M218" s="14"/>
    </row>
    <row r="219" spans="1:13" ht="15.75" hidden="1" customHeight="1" x14ac:dyDescent="0.3">
      <c r="A219" s="11"/>
      <c r="B219" s="87"/>
      <c r="C219" s="87"/>
      <c r="D219" s="88"/>
      <c r="E219" s="11"/>
      <c r="F219" s="89"/>
      <c r="G219" s="90"/>
      <c r="H219" s="90"/>
      <c r="I219" s="90"/>
      <c r="J219" s="91"/>
      <c r="K219" s="11"/>
      <c r="L219" s="11"/>
      <c r="M219" s="14"/>
    </row>
    <row r="220" spans="1:13" ht="15.75" hidden="1" customHeight="1" x14ac:dyDescent="0.3">
      <c r="A220" s="11"/>
      <c r="B220" s="87"/>
      <c r="C220" s="87"/>
      <c r="D220" s="88"/>
      <c r="E220" s="11"/>
      <c r="F220" s="89"/>
      <c r="G220" s="90"/>
      <c r="H220" s="90"/>
      <c r="I220" s="90"/>
      <c r="J220" s="91"/>
      <c r="K220" s="11"/>
      <c r="L220" s="11"/>
      <c r="M220" s="14"/>
    </row>
    <row r="221" spans="1:13" ht="15.75" hidden="1" customHeight="1" x14ac:dyDescent="0.3">
      <c r="A221" s="11"/>
      <c r="B221" s="87"/>
      <c r="C221" s="87"/>
      <c r="D221" s="88"/>
      <c r="E221" s="11"/>
      <c r="F221" s="89"/>
      <c r="G221" s="90"/>
      <c r="H221" s="90"/>
      <c r="I221" s="90"/>
      <c r="J221" s="91"/>
      <c r="K221" s="11"/>
      <c r="L221" s="11"/>
      <c r="M221" s="14"/>
    </row>
    <row r="222" spans="1:13" ht="15.75" hidden="1" customHeight="1" x14ac:dyDescent="0.3">
      <c r="A222" s="11"/>
      <c r="B222" s="87"/>
      <c r="C222" s="87"/>
      <c r="D222" s="88"/>
      <c r="E222" s="11"/>
      <c r="F222" s="89"/>
      <c r="G222" s="90"/>
      <c r="H222" s="90"/>
      <c r="I222" s="90"/>
      <c r="J222" s="91"/>
      <c r="K222" s="11"/>
      <c r="L222" s="11"/>
      <c r="M222" s="14"/>
    </row>
    <row r="223" spans="1:13" ht="15.75" hidden="1" customHeight="1" x14ac:dyDescent="0.3">
      <c r="A223" s="11"/>
      <c r="B223" s="87"/>
      <c r="C223" s="87"/>
      <c r="D223" s="88"/>
      <c r="E223" s="11"/>
      <c r="F223" s="89"/>
      <c r="G223" s="90"/>
      <c r="H223" s="90"/>
      <c r="I223" s="90"/>
      <c r="J223" s="91"/>
      <c r="K223" s="11"/>
      <c r="L223" s="11"/>
      <c r="M223" s="14"/>
    </row>
    <row r="224" spans="1:13" ht="15.75" hidden="1" customHeight="1" x14ac:dyDescent="0.3">
      <c r="A224" s="11"/>
      <c r="B224" s="87"/>
      <c r="C224" s="87"/>
      <c r="D224" s="88"/>
      <c r="E224" s="11"/>
      <c r="F224" s="89"/>
      <c r="G224" s="90"/>
      <c r="H224" s="90"/>
      <c r="I224" s="90"/>
      <c r="J224" s="91"/>
      <c r="K224" s="11"/>
      <c r="L224" s="11"/>
      <c r="M224" s="14"/>
    </row>
    <row r="225" spans="1:13" ht="15.75" hidden="1" customHeight="1" x14ac:dyDescent="0.3">
      <c r="A225" s="11"/>
      <c r="B225" s="87"/>
      <c r="C225" s="87"/>
      <c r="D225" s="88"/>
      <c r="E225" s="11"/>
      <c r="F225" s="89"/>
      <c r="G225" s="90"/>
      <c r="H225" s="90"/>
      <c r="I225" s="90"/>
      <c r="J225" s="91"/>
      <c r="K225" s="11"/>
      <c r="L225" s="11"/>
      <c r="M225" s="14"/>
    </row>
    <row r="226" spans="1:13" ht="15.75" hidden="1" customHeight="1" x14ac:dyDescent="0.3">
      <c r="A226" s="11"/>
      <c r="B226" s="87"/>
      <c r="C226" s="87"/>
      <c r="D226" s="88"/>
      <c r="E226" s="11"/>
      <c r="F226" s="89"/>
      <c r="G226" s="90"/>
      <c r="H226" s="90"/>
      <c r="I226" s="90"/>
      <c r="J226" s="91"/>
      <c r="K226" s="11"/>
      <c r="L226" s="11"/>
      <c r="M226" s="14"/>
    </row>
    <row r="227" spans="1:13" ht="15.75" hidden="1" customHeight="1" x14ac:dyDescent="0.3">
      <c r="A227" s="11"/>
      <c r="B227" s="87"/>
      <c r="C227" s="87"/>
      <c r="D227" s="88"/>
      <c r="E227" s="11"/>
      <c r="F227" s="89"/>
      <c r="G227" s="90"/>
      <c r="H227" s="90"/>
      <c r="I227" s="90"/>
      <c r="J227" s="91"/>
      <c r="K227" s="11"/>
      <c r="L227" s="11"/>
      <c r="M227" s="14"/>
    </row>
    <row r="228" spans="1:13" ht="15.75" hidden="1" customHeight="1" x14ac:dyDescent="0.3">
      <c r="A228" s="11"/>
      <c r="B228" s="87"/>
      <c r="C228" s="87"/>
      <c r="D228" s="88"/>
      <c r="E228" s="11"/>
      <c r="F228" s="89"/>
      <c r="G228" s="90"/>
      <c r="H228" s="90"/>
      <c r="I228" s="90"/>
      <c r="J228" s="91"/>
      <c r="K228" s="11"/>
      <c r="L228" s="11"/>
      <c r="M228" s="14"/>
    </row>
    <row r="229" spans="1:13" ht="15.75" hidden="1" customHeight="1" x14ac:dyDescent="0.3">
      <c r="A229" s="11"/>
      <c r="B229" s="87"/>
      <c r="C229" s="87"/>
      <c r="D229" s="88"/>
      <c r="E229" s="11"/>
      <c r="F229" s="89"/>
      <c r="G229" s="90"/>
      <c r="H229" s="90"/>
      <c r="I229" s="90"/>
      <c r="J229" s="91"/>
      <c r="K229" s="11"/>
      <c r="L229" s="11"/>
      <c r="M229" s="14"/>
    </row>
    <row r="230" spans="1:13" ht="15.75" hidden="1" customHeight="1" x14ac:dyDescent="0.3">
      <c r="A230" s="11"/>
      <c r="B230" s="87"/>
      <c r="C230" s="87"/>
      <c r="D230" s="88"/>
      <c r="E230" s="11"/>
      <c r="F230" s="89"/>
      <c r="G230" s="90"/>
      <c r="H230" s="90"/>
      <c r="I230" s="90"/>
      <c r="J230" s="91"/>
      <c r="K230" s="11"/>
      <c r="L230" s="11"/>
      <c r="M230" s="14"/>
    </row>
    <row r="231" spans="1:13" ht="15.75" hidden="1" customHeight="1" x14ac:dyDescent="0.3">
      <c r="A231" s="11"/>
      <c r="B231" s="87"/>
      <c r="C231" s="87"/>
      <c r="D231" s="88"/>
      <c r="E231" s="11"/>
      <c r="F231" s="89"/>
      <c r="G231" s="90"/>
      <c r="H231" s="90"/>
      <c r="I231" s="90"/>
      <c r="J231" s="91"/>
      <c r="K231" s="11"/>
      <c r="L231" s="11"/>
      <c r="M231" s="14"/>
    </row>
    <row r="232" spans="1:13" ht="15.75" hidden="1" customHeight="1" x14ac:dyDescent="0.3">
      <c r="A232" s="11"/>
      <c r="B232" s="87"/>
      <c r="C232" s="87"/>
      <c r="D232" s="88"/>
      <c r="E232" s="11"/>
      <c r="F232" s="89"/>
      <c r="G232" s="90"/>
      <c r="H232" s="90"/>
      <c r="I232" s="90"/>
      <c r="J232" s="91"/>
      <c r="K232" s="11"/>
      <c r="L232" s="11"/>
      <c r="M232" s="14"/>
    </row>
    <row r="233" spans="1:13" ht="15.75" hidden="1" customHeight="1" x14ac:dyDescent="0.3">
      <c r="A233" s="11"/>
      <c r="B233" s="87"/>
      <c r="C233" s="87"/>
      <c r="D233" s="88"/>
      <c r="E233" s="11"/>
      <c r="F233" s="89"/>
      <c r="G233" s="90"/>
      <c r="H233" s="90"/>
      <c r="I233" s="90"/>
      <c r="J233" s="91"/>
      <c r="K233" s="11"/>
      <c r="L233" s="11"/>
      <c r="M233" s="14"/>
    </row>
    <row r="234" spans="1:13" ht="15.75" hidden="1" customHeight="1" x14ac:dyDescent="0.3">
      <c r="A234" s="11"/>
      <c r="B234" s="87"/>
      <c r="C234" s="87"/>
      <c r="D234" s="88"/>
      <c r="E234" s="11"/>
      <c r="F234" s="89"/>
      <c r="G234" s="90"/>
      <c r="H234" s="90"/>
      <c r="I234" s="90"/>
      <c r="J234" s="91"/>
      <c r="K234" s="11"/>
      <c r="L234" s="11"/>
      <c r="M234" s="14"/>
    </row>
    <row r="235" spans="1:13" ht="15.75" hidden="1" customHeight="1" x14ac:dyDescent="0.3">
      <c r="A235" s="11"/>
      <c r="B235" s="87"/>
      <c r="C235" s="87"/>
      <c r="D235" s="88"/>
      <c r="E235" s="11"/>
      <c r="F235" s="89"/>
      <c r="G235" s="90"/>
      <c r="H235" s="90"/>
      <c r="I235" s="90"/>
      <c r="J235" s="91"/>
      <c r="K235" s="11"/>
      <c r="L235" s="11"/>
      <c r="M235" s="14"/>
    </row>
    <row r="236" spans="1:13" ht="15.75" hidden="1" customHeight="1" x14ac:dyDescent="0.3">
      <c r="A236" s="11"/>
      <c r="B236" s="87"/>
      <c r="C236" s="87"/>
      <c r="D236" s="88"/>
      <c r="E236" s="11"/>
      <c r="F236" s="89"/>
      <c r="G236" s="90"/>
      <c r="H236" s="90"/>
      <c r="I236" s="90"/>
      <c r="J236" s="91"/>
      <c r="K236" s="11"/>
      <c r="L236" s="11"/>
      <c r="M236" s="14"/>
    </row>
    <row r="237" spans="1:13" ht="15.75" hidden="1" customHeight="1" x14ac:dyDescent="0.3">
      <c r="A237" s="11"/>
      <c r="B237" s="87"/>
      <c r="C237" s="87"/>
      <c r="D237" s="88"/>
      <c r="E237" s="11"/>
      <c r="F237" s="89"/>
      <c r="G237" s="90"/>
      <c r="H237" s="90"/>
      <c r="I237" s="90"/>
      <c r="J237" s="91"/>
      <c r="K237" s="11"/>
      <c r="L237" s="11"/>
      <c r="M237" s="14"/>
    </row>
    <row r="238" spans="1:13" ht="15.75" hidden="1" customHeight="1" x14ac:dyDescent="0.3">
      <c r="A238" s="11"/>
      <c r="B238" s="87"/>
      <c r="C238" s="87"/>
      <c r="D238" s="88"/>
      <c r="E238" s="11"/>
      <c r="F238" s="89"/>
      <c r="G238" s="90"/>
      <c r="H238" s="90"/>
      <c r="I238" s="90"/>
      <c r="J238" s="91"/>
      <c r="K238" s="11"/>
      <c r="L238" s="11"/>
      <c r="M238" s="14"/>
    </row>
    <row r="239" spans="1:13" ht="15.75" hidden="1" customHeight="1" x14ac:dyDescent="0.3">
      <c r="A239" s="11"/>
      <c r="B239" s="87"/>
      <c r="C239" s="87"/>
      <c r="D239" s="88"/>
      <c r="E239" s="11"/>
      <c r="F239" s="89"/>
      <c r="G239" s="90"/>
      <c r="H239" s="90"/>
      <c r="I239" s="90"/>
      <c r="J239" s="91"/>
      <c r="K239" s="11"/>
      <c r="L239" s="11"/>
      <c r="M239" s="14"/>
    </row>
    <row r="240" spans="1:13" ht="15.75" hidden="1" customHeight="1" x14ac:dyDescent="0.3">
      <c r="A240" s="11"/>
      <c r="B240" s="87"/>
      <c r="C240" s="87"/>
      <c r="D240" s="88"/>
      <c r="E240" s="11"/>
      <c r="F240" s="89"/>
      <c r="G240" s="90"/>
      <c r="H240" s="90"/>
      <c r="I240" s="90"/>
      <c r="J240" s="91"/>
      <c r="K240" s="11"/>
      <c r="L240" s="11"/>
      <c r="M240" s="14"/>
    </row>
    <row r="241" spans="1:13" ht="15.75" hidden="1" customHeight="1" x14ac:dyDescent="0.3">
      <c r="A241" s="11"/>
      <c r="B241" s="87"/>
      <c r="C241" s="87"/>
      <c r="D241" s="88"/>
      <c r="E241" s="11"/>
      <c r="F241" s="89"/>
      <c r="G241" s="90"/>
      <c r="H241" s="90"/>
      <c r="I241" s="90"/>
      <c r="J241" s="91"/>
      <c r="K241" s="11"/>
      <c r="L241" s="11"/>
      <c r="M241" s="14"/>
    </row>
    <row r="242" spans="1:13" ht="15.75" hidden="1" customHeight="1" x14ac:dyDescent="0.3">
      <c r="A242" s="11"/>
      <c r="B242" s="87"/>
      <c r="C242" s="87"/>
      <c r="D242" s="88"/>
      <c r="E242" s="11"/>
      <c r="F242" s="89"/>
      <c r="G242" s="90"/>
      <c r="H242" s="90"/>
      <c r="I242" s="90"/>
      <c r="J242" s="91"/>
      <c r="K242" s="11"/>
      <c r="L242" s="11"/>
      <c r="M242" s="14"/>
    </row>
    <row r="243" spans="1:13" ht="15.75" hidden="1" customHeight="1" x14ac:dyDescent="0.3">
      <c r="A243" s="11"/>
      <c r="B243" s="87"/>
      <c r="C243" s="87"/>
      <c r="D243" s="88"/>
      <c r="E243" s="11"/>
      <c r="F243" s="89"/>
      <c r="G243" s="90"/>
      <c r="H243" s="90"/>
      <c r="I243" s="90"/>
      <c r="J243" s="91"/>
      <c r="K243" s="11"/>
      <c r="L243" s="11"/>
      <c r="M243" s="14"/>
    </row>
    <row r="244" spans="1:13" ht="15.75" hidden="1" customHeight="1" x14ac:dyDescent="0.3">
      <c r="A244" s="11"/>
      <c r="B244" s="87"/>
      <c r="C244" s="87"/>
      <c r="D244" s="88"/>
      <c r="E244" s="11"/>
      <c r="F244" s="89"/>
      <c r="G244" s="90"/>
      <c r="H244" s="90"/>
      <c r="I244" s="90"/>
      <c r="J244" s="91"/>
      <c r="K244" s="11"/>
      <c r="L244" s="11"/>
      <c r="M244" s="14"/>
    </row>
    <row r="245" spans="1:13" ht="15.75" hidden="1" customHeight="1" x14ac:dyDescent="0.3">
      <c r="A245" s="11"/>
      <c r="B245" s="87"/>
      <c r="C245" s="87"/>
      <c r="D245" s="88"/>
      <c r="E245" s="11"/>
      <c r="F245" s="89"/>
      <c r="G245" s="90"/>
      <c r="H245" s="90"/>
      <c r="I245" s="90"/>
      <c r="J245" s="91"/>
      <c r="K245" s="11"/>
      <c r="L245" s="11"/>
      <c r="M245" s="14"/>
    </row>
    <row r="246" spans="1:13" ht="15.75" hidden="1" customHeight="1" x14ac:dyDescent="0.3">
      <c r="A246" s="11"/>
      <c r="B246" s="87"/>
      <c r="C246" s="87"/>
      <c r="D246" s="88"/>
      <c r="E246" s="11"/>
      <c r="F246" s="89"/>
      <c r="G246" s="90"/>
      <c r="H246" s="90"/>
      <c r="I246" s="90"/>
      <c r="J246" s="91"/>
      <c r="K246" s="11"/>
      <c r="L246" s="11"/>
      <c r="M246" s="14"/>
    </row>
    <row r="247" spans="1:13" ht="15.75" hidden="1" customHeight="1" x14ac:dyDescent="0.3">
      <c r="A247" s="11"/>
      <c r="B247" s="87"/>
      <c r="C247" s="87"/>
      <c r="D247" s="88"/>
      <c r="E247" s="11"/>
      <c r="F247" s="89"/>
      <c r="G247" s="90"/>
      <c r="H247" s="90"/>
      <c r="I247" s="90"/>
      <c r="J247" s="91"/>
      <c r="K247" s="11"/>
      <c r="L247" s="11"/>
      <c r="M247" s="14"/>
    </row>
    <row r="248" spans="1:13" ht="15.75" hidden="1" customHeight="1" x14ac:dyDescent="0.3">
      <c r="A248" s="11"/>
      <c r="B248" s="87"/>
      <c r="C248" s="87"/>
      <c r="D248" s="88"/>
      <c r="E248" s="11"/>
      <c r="F248" s="89"/>
      <c r="G248" s="90"/>
      <c r="H248" s="90"/>
      <c r="I248" s="90"/>
      <c r="J248" s="91"/>
      <c r="K248" s="11"/>
      <c r="L248" s="11"/>
      <c r="M248" s="14"/>
    </row>
    <row r="249" spans="1:13" ht="15.75" hidden="1" customHeight="1" x14ac:dyDescent="0.3">
      <c r="A249" s="11"/>
      <c r="B249" s="87"/>
      <c r="C249" s="87"/>
      <c r="D249" s="88"/>
      <c r="E249" s="11"/>
      <c r="F249" s="89"/>
      <c r="G249" s="90"/>
      <c r="H249" s="90"/>
      <c r="I249" s="90"/>
      <c r="J249" s="91"/>
      <c r="K249" s="11"/>
      <c r="L249" s="11"/>
      <c r="M249" s="14"/>
    </row>
    <row r="250" spans="1:13" ht="15.75" hidden="1" customHeight="1" x14ac:dyDescent="0.3">
      <c r="A250" s="11"/>
      <c r="B250" s="87"/>
      <c r="C250" s="87"/>
      <c r="D250" s="88"/>
      <c r="E250" s="11"/>
      <c r="F250" s="89"/>
      <c r="G250" s="90"/>
      <c r="H250" s="90"/>
      <c r="I250" s="90"/>
      <c r="J250" s="91"/>
      <c r="K250" s="11"/>
      <c r="L250" s="11"/>
      <c r="M250" s="14"/>
    </row>
    <row r="251" spans="1:13" ht="15.75" hidden="1" customHeight="1" x14ac:dyDescent="0.3">
      <c r="A251" s="11"/>
      <c r="B251" s="87"/>
      <c r="C251" s="87"/>
      <c r="D251" s="88"/>
      <c r="E251" s="11"/>
      <c r="F251" s="89"/>
      <c r="G251" s="90"/>
      <c r="H251" s="90"/>
      <c r="I251" s="90"/>
      <c r="J251" s="91"/>
      <c r="K251" s="11"/>
      <c r="L251" s="11"/>
      <c r="M251" s="14"/>
    </row>
    <row r="252" spans="1:13" ht="15.75" hidden="1" customHeight="1" x14ac:dyDescent="0.3">
      <c r="A252" s="11"/>
      <c r="B252" s="87"/>
      <c r="C252" s="87"/>
      <c r="D252" s="88"/>
      <c r="E252" s="11"/>
      <c r="F252" s="89"/>
      <c r="G252" s="90"/>
      <c r="H252" s="90"/>
      <c r="I252" s="90"/>
      <c r="J252" s="91"/>
      <c r="K252" s="11"/>
      <c r="L252" s="11"/>
      <c r="M252" s="14"/>
    </row>
    <row r="253" spans="1:13" ht="15.75" hidden="1" customHeight="1" x14ac:dyDescent="0.3">
      <c r="A253" s="11"/>
      <c r="B253" s="87"/>
      <c r="C253" s="87"/>
      <c r="D253" s="88"/>
      <c r="E253" s="11"/>
      <c r="F253" s="89"/>
      <c r="G253" s="90"/>
      <c r="H253" s="90"/>
      <c r="I253" s="90"/>
      <c r="J253" s="91"/>
      <c r="K253" s="11"/>
      <c r="L253" s="11"/>
      <c r="M253" s="14"/>
    </row>
    <row r="254" spans="1:13" ht="15.75" hidden="1" customHeight="1" x14ac:dyDescent="0.3">
      <c r="A254" s="11"/>
      <c r="B254" s="87"/>
      <c r="C254" s="87"/>
      <c r="D254" s="88"/>
      <c r="E254" s="11"/>
      <c r="F254" s="89"/>
      <c r="G254" s="90"/>
      <c r="H254" s="90"/>
      <c r="I254" s="90"/>
      <c r="J254" s="91"/>
      <c r="K254" s="11"/>
      <c r="L254" s="11"/>
      <c r="M254" s="14"/>
    </row>
    <row r="255" spans="1:13" ht="15.75" hidden="1" customHeight="1" x14ac:dyDescent="0.3">
      <c r="A255" s="11"/>
      <c r="B255" s="87"/>
      <c r="C255" s="87"/>
      <c r="D255" s="88"/>
      <c r="E255" s="11"/>
      <c r="F255" s="89"/>
      <c r="G255" s="90"/>
      <c r="H255" s="90"/>
      <c r="I255" s="90"/>
      <c r="J255" s="91"/>
      <c r="K255" s="11"/>
      <c r="L255" s="11"/>
      <c r="M255" s="14"/>
    </row>
    <row r="256" spans="1:13" ht="15.75" hidden="1" customHeight="1" x14ac:dyDescent="0.3">
      <c r="A256" s="11"/>
      <c r="B256" s="87"/>
      <c r="C256" s="87"/>
      <c r="D256" s="88"/>
      <c r="E256" s="11"/>
      <c r="F256" s="89"/>
      <c r="G256" s="90"/>
      <c r="H256" s="90"/>
      <c r="I256" s="90"/>
      <c r="J256" s="91"/>
      <c r="K256" s="11"/>
      <c r="L256" s="11"/>
      <c r="M256" s="14"/>
    </row>
    <row r="257" spans="1:13" ht="15.75" hidden="1" customHeight="1" x14ac:dyDescent="0.3">
      <c r="A257" s="11"/>
      <c r="B257" s="87"/>
      <c r="C257" s="87"/>
      <c r="D257" s="88"/>
      <c r="E257" s="11"/>
      <c r="F257" s="89"/>
      <c r="G257" s="90"/>
      <c r="H257" s="90"/>
      <c r="I257" s="90"/>
      <c r="J257" s="91"/>
      <c r="K257" s="11"/>
      <c r="L257" s="11"/>
      <c r="M257" s="14"/>
    </row>
    <row r="258" spans="1:13" ht="15.75" hidden="1" customHeight="1" x14ac:dyDescent="0.3">
      <c r="A258" s="11"/>
      <c r="B258" s="87"/>
      <c r="C258" s="87"/>
      <c r="D258" s="88"/>
      <c r="E258" s="11"/>
      <c r="F258" s="89"/>
      <c r="G258" s="90"/>
      <c r="H258" s="90"/>
      <c r="I258" s="90"/>
      <c r="J258" s="91"/>
      <c r="K258" s="11"/>
      <c r="L258" s="11"/>
      <c r="M258" s="14"/>
    </row>
    <row r="259" spans="1:13" ht="15.75" hidden="1" customHeight="1" x14ac:dyDescent="0.3">
      <c r="A259" s="11"/>
      <c r="B259" s="87"/>
      <c r="C259" s="87"/>
      <c r="D259" s="88"/>
      <c r="E259" s="11"/>
      <c r="F259" s="89"/>
      <c r="G259" s="90"/>
      <c r="H259" s="90"/>
      <c r="I259" s="90"/>
      <c r="J259" s="91"/>
      <c r="K259" s="11"/>
      <c r="L259" s="11"/>
      <c r="M259" s="14"/>
    </row>
    <row r="260" spans="1:13" ht="15.75" hidden="1" customHeight="1" x14ac:dyDescent="0.3">
      <c r="A260" s="11"/>
      <c r="B260" s="87"/>
      <c r="C260" s="87"/>
      <c r="D260" s="88"/>
      <c r="E260" s="11"/>
      <c r="F260" s="89"/>
      <c r="G260" s="90"/>
      <c r="H260" s="90"/>
      <c r="I260" s="90"/>
      <c r="J260" s="91"/>
      <c r="K260" s="11"/>
      <c r="L260" s="11"/>
      <c r="M260" s="14"/>
    </row>
    <row r="261" spans="1:13" ht="15.75" hidden="1" customHeight="1" x14ac:dyDescent="0.3">
      <c r="A261" s="11"/>
      <c r="B261" s="87"/>
      <c r="C261" s="87"/>
      <c r="D261" s="88"/>
      <c r="E261" s="11"/>
      <c r="F261" s="89"/>
      <c r="G261" s="90"/>
      <c r="H261" s="90"/>
      <c r="I261" s="90"/>
      <c r="J261" s="91"/>
      <c r="K261" s="11"/>
      <c r="L261" s="11"/>
      <c r="M261" s="14"/>
    </row>
    <row r="262" spans="1:13" ht="15.75" hidden="1" customHeight="1" x14ac:dyDescent="0.3">
      <c r="A262" s="11"/>
      <c r="B262" s="87"/>
      <c r="C262" s="87"/>
      <c r="D262" s="88"/>
      <c r="E262" s="11"/>
      <c r="F262" s="89"/>
      <c r="G262" s="90"/>
      <c r="H262" s="90"/>
      <c r="I262" s="90"/>
      <c r="J262" s="91"/>
      <c r="K262" s="11"/>
      <c r="L262" s="11"/>
      <c r="M262" s="14"/>
    </row>
    <row r="263" spans="1:13" ht="15.75" hidden="1" customHeight="1" x14ac:dyDescent="0.3">
      <c r="A263" s="11"/>
      <c r="B263" s="87"/>
      <c r="C263" s="87"/>
      <c r="D263" s="88"/>
      <c r="E263" s="11"/>
      <c r="F263" s="89"/>
      <c r="G263" s="90"/>
      <c r="H263" s="90"/>
      <c r="I263" s="90"/>
      <c r="J263" s="91"/>
      <c r="K263" s="11"/>
      <c r="L263" s="11"/>
      <c r="M263" s="14"/>
    </row>
    <row r="264" spans="1:13" ht="15.75" hidden="1" customHeight="1" x14ac:dyDescent="0.3">
      <c r="A264" s="11"/>
      <c r="B264" s="87"/>
      <c r="C264" s="87"/>
      <c r="D264" s="88"/>
      <c r="E264" s="11"/>
      <c r="F264" s="89"/>
      <c r="G264" s="90"/>
      <c r="H264" s="90"/>
      <c r="I264" s="90"/>
      <c r="J264" s="91"/>
      <c r="K264" s="11"/>
      <c r="L264" s="11"/>
      <c r="M264" s="14"/>
    </row>
    <row r="265" spans="1:13" ht="15.75" hidden="1" customHeight="1" x14ac:dyDescent="0.3">
      <c r="A265" s="11"/>
      <c r="B265" s="87"/>
      <c r="C265" s="87"/>
      <c r="D265" s="88"/>
      <c r="E265" s="11"/>
      <c r="F265" s="89"/>
      <c r="G265" s="90"/>
      <c r="H265" s="90"/>
      <c r="I265" s="90"/>
      <c r="J265" s="91"/>
      <c r="K265" s="11"/>
      <c r="L265" s="11"/>
      <c r="M265" s="14"/>
    </row>
    <row r="266" spans="1:13" ht="15.75" hidden="1" customHeight="1" x14ac:dyDescent="0.3">
      <c r="A266" s="11"/>
      <c r="B266" s="87"/>
      <c r="C266" s="87"/>
      <c r="D266" s="88"/>
      <c r="E266" s="11"/>
      <c r="F266" s="89"/>
      <c r="G266" s="90"/>
      <c r="H266" s="90"/>
      <c r="I266" s="90"/>
      <c r="J266" s="91"/>
      <c r="K266" s="11"/>
      <c r="L266" s="11"/>
      <c r="M266" s="14"/>
    </row>
    <row r="267" spans="1:13" ht="15.75" hidden="1" customHeight="1" x14ac:dyDescent="0.3">
      <c r="A267" s="11"/>
      <c r="B267" s="87"/>
      <c r="C267" s="87"/>
      <c r="D267" s="88"/>
      <c r="E267" s="11"/>
      <c r="F267" s="89"/>
      <c r="G267" s="90"/>
      <c r="H267" s="90"/>
      <c r="I267" s="90"/>
      <c r="J267" s="91"/>
      <c r="K267" s="11"/>
      <c r="L267" s="11"/>
      <c r="M267" s="14"/>
    </row>
    <row r="268" spans="1:13" ht="15.75" hidden="1" customHeight="1" x14ac:dyDescent="0.3">
      <c r="A268" s="11"/>
      <c r="B268" s="87"/>
      <c r="C268" s="87"/>
      <c r="D268" s="88"/>
      <c r="E268" s="11"/>
      <c r="F268" s="89"/>
      <c r="G268" s="90"/>
      <c r="H268" s="90"/>
      <c r="I268" s="90"/>
      <c r="J268" s="91"/>
      <c r="K268" s="11"/>
      <c r="L268" s="11"/>
      <c r="M268" s="14"/>
    </row>
    <row r="269" spans="1:13" ht="15.75" hidden="1" customHeight="1" x14ac:dyDescent="0.3">
      <c r="A269" s="11"/>
      <c r="B269" s="87"/>
      <c r="C269" s="87"/>
      <c r="D269" s="88"/>
      <c r="E269" s="11"/>
      <c r="F269" s="89"/>
      <c r="G269" s="90"/>
      <c r="H269" s="90"/>
      <c r="I269" s="90"/>
      <c r="J269" s="91"/>
      <c r="K269" s="11"/>
      <c r="L269" s="11"/>
      <c r="M269" s="14"/>
    </row>
    <row r="270" spans="1:13" ht="15.75" hidden="1" customHeight="1" x14ac:dyDescent="0.3">
      <c r="A270" s="11"/>
      <c r="B270" s="87"/>
      <c r="C270" s="87"/>
      <c r="D270" s="88"/>
      <c r="E270" s="11"/>
      <c r="F270" s="89"/>
      <c r="G270" s="90"/>
      <c r="H270" s="90"/>
      <c r="I270" s="90"/>
      <c r="J270" s="91"/>
      <c r="K270" s="11"/>
      <c r="L270" s="11"/>
      <c r="M270" s="14"/>
    </row>
    <row r="271" spans="1:13" ht="15.75" hidden="1" customHeight="1" x14ac:dyDescent="0.3">
      <c r="A271" s="11"/>
      <c r="B271" s="87"/>
      <c r="C271" s="87"/>
      <c r="D271" s="88"/>
      <c r="E271" s="11"/>
      <c r="F271" s="89"/>
      <c r="G271" s="90"/>
      <c r="H271" s="90"/>
      <c r="I271" s="90"/>
      <c r="J271" s="91"/>
      <c r="K271" s="11"/>
      <c r="L271" s="11"/>
      <c r="M271" s="14"/>
    </row>
    <row r="272" spans="1:13" ht="15.75" hidden="1" customHeight="1" x14ac:dyDescent="0.3">
      <c r="A272" s="11"/>
      <c r="B272" s="87"/>
      <c r="C272" s="87"/>
      <c r="D272" s="88"/>
      <c r="E272" s="11"/>
      <c r="F272" s="89"/>
      <c r="G272" s="90"/>
      <c r="H272" s="90"/>
      <c r="I272" s="90"/>
      <c r="J272" s="91"/>
      <c r="K272" s="11"/>
      <c r="L272" s="11"/>
      <c r="M272" s="14"/>
    </row>
    <row r="273" spans="1:13" ht="15.75" hidden="1" customHeight="1" x14ac:dyDescent="0.3">
      <c r="A273" s="11"/>
      <c r="B273" s="87"/>
      <c r="C273" s="87"/>
      <c r="D273" s="88"/>
      <c r="E273" s="11"/>
      <c r="F273" s="89"/>
      <c r="G273" s="90"/>
      <c r="H273" s="90"/>
      <c r="I273" s="90"/>
      <c r="J273" s="91"/>
      <c r="K273" s="11"/>
      <c r="L273" s="11"/>
      <c r="M273" s="14"/>
    </row>
    <row r="274" spans="1:13" ht="15.75" hidden="1" customHeight="1" x14ac:dyDescent="0.3">
      <c r="A274" s="11"/>
      <c r="B274" s="87"/>
      <c r="C274" s="87"/>
      <c r="D274" s="88"/>
      <c r="E274" s="11"/>
      <c r="F274" s="89"/>
      <c r="G274" s="90"/>
      <c r="H274" s="90"/>
      <c r="I274" s="90"/>
      <c r="J274" s="91"/>
      <c r="K274" s="11"/>
      <c r="L274" s="11"/>
      <c r="M274" s="14"/>
    </row>
    <row r="275" spans="1:13" ht="15.75" hidden="1" customHeight="1" x14ac:dyDescent="0.3">
      <c r="A275" s="11"/>
      <c r="B275" s="87"/>
      <c r="C275" s="87"/>
      <c r="D275" s="88"/>
      <c r="E275" s="11"/>
      <c r="F275" s="89"/>
      <c r="G275" s="90"/>
      <c r="H275" s="90"/>
      <c r="I275" s="90"/>
      <c r="J275" s="91"/>
      <c r="K275" s="11"/>
      <c r="L275" s="11"/>
      <c r="M275" s="14"/>
    </row>
    <row r="276" spans="1:13" ht="15.75" hidden="1" customHeight="1" x14ac:dyDescent="0.3">
      <c r="A276" s="11"/>
      <c r="B276" s="87"/>
      <c r="C276" s="87"/>
      <c r="D276" s="88"/>
      <c r="E276" s="11"/>
      <c r="F276" s="89"/>
      <c r="G276" s="90"/>
      <c r="H276" s="90"/>
      <c r="I276" s="90"/>
      <c r="J276" s="91"/>
      <c r="K276" s="11"/>
      <c r="L276" s="11"/>
      <c r="M276" s="14"/>
    </row>
    <row r="277" spans="1:13" ht="15.75" hidden="1" customHeight="1" x14ac:dyDescent="0.3">
      <c r="A277" s="11"/>
      <c r="B277" s="87"/>
      <c r="C277" s="87"/>
      <c r="D277" s="88"/>
      <c r="E277" s="11"/>
      <c r="F277" s="89"/>
      <c r="G277" s="90"/>
      <c r="H277" s="90"/>
      <c r="I277" s="90"/>
      <c r="J277" s="91"/>
      <c r="K277" s="11"/>
      <c r="L277" s="11"/>
      <c r="M277" s="14"/>
    </row>
    <row r="278" spans="1:13" ht="15.75" hidden="1" customHeight="1" x14ac:dyDescent="0.3">
      <c r="A278" s="11"/>
      <c r="B278" s="87"/>
      <c r="C278" s="87"/>
      <c r="D278" s="88"/>
      <c r="E278" s="11"/>
      <c r="F278" s="89"/>
      <c r="G278" s="90"/>
      <c r="H278" s="90"/>
      <c r="I278" s="90"/>
      <c r="J278" s="91"/>
      <c r="K278" s="11"/>
      <c r="L278" s="11"/>
      <c r="M278" s="14"/>
    </row>
    <row r="279" spans="1:13" ht="15.75" hidden="1" customHeight="1" x14ac:dyDescent="0.3">
      <c r="A279" s="11"/>
      <c r="B279" s="87"/>
      <c r="C279" s="87"/>
      <c r="D279" s="88"/>
      <c r="E279" s="11"/>
      <c r="F279" s="89"/>
      <c r="G279" s="90"/>
      <c r="H279" s="90"/>
      <c r="I279" s="90"/>
      <c r="J279" s="91"/>
      <c r="K279" s="11"/>
      <c r="L279" s="11"/>
      <c r="M279" s="14"/>
    </row>
    <row r="280" spans="1:13" ht="15.75" hidden="1" customHeight="1" x14ac:dyDescent="0.3">
      <c r="A280" s="11"/>
      <c r="B280" s="87"/>
      <c r="C280" s="87"/>
      <c r="D280" s="88"/>
      <c r="E280" s="11"/>
      <c r="F280" s="89"/>
      <c r="G280" s="90"/>
      <c r="H280" s="90"/>
      <c r="I280" s="90"/>
      <c r="J280" s="91"/>
      <c r="K280" s="11"/>
      <c r="L280" s="11"/>
      <c r="M280" s="14"/>
    </row>
    <row r="281" spans="1:13" ht="15.75" hidden="1" customHeight="1" x14ac:dyDescent="0.3">
      <c r="A281" s="11"/>
      <c r="B281" s="87"/>
      <c r="C281" s="87"/>
      <c r="D281" s="88"/>
      <c r="E281" s="11"/>
      <c r="F281" s="89"/>
      <c r="G281" s="90"/>
      <c r="H281" s="90"/>
      <c r="I281" s="90"/>
      <c r="J281" s="91"/>
      <c r="K281" s="11"/>
      <c r="L281" s="11"/>
      <c r="M281" s="14"/>
    </row>
    <row r="282" spans="1:13" ht="15.75" hidden="1" customHeight="1" x14ac:dyDescent="0.3">
      <c r="A282" s="11"/>
      <c r="B282" s="87"/>
      <c r="C282" s="87"/>
      <c r="D282" s="88"/>
      <c r="E282" s="11"/>
      <c r="F282" s="89"/>
      <c r="G282" s="90"/>
      <c r="H282" s="90"/>
      <c r="I282" s="90"/>
      <c r="J282" s="91"/>
      <c r="K282" s="11"/>
      <c r="L282" s="11"/>
      <c r="M282" s="14"/>
    </row>
    <row r="283" spans="1:13" ht="15.75" hidden="1" customHeight="1" x14ac:dyDescent="0.3">
      <c r="A283" s="11"/>
      <c r="B283" s="87"/>
      <c r="C283" s="87"/>
      <c r="D283" s="88"/>
      <c r="E283" s="11"/>
      <c r="F283" s="89"/>
      <c r="G283" s="90"/>
      <c r="H283" s="90"/>
      <c r="I283" s="90"/>
      <c r="J283" s="91"/>
      <c r="K283" s="11"/>
      <c r="L283" s="11"/>
      <c r="M283" s="14"/>
    </row>
    <row r="284" spans="1:13" ht="15.75" hidden="1" customHeight="1" x14ac:dyDescent="0.3">
      <c r="A284" s="11"/>
      <c r="B284" s="87"/>
      <c r="C284" s="87"/>
      <c r="D284" s="88"/>
      <c r="E284" s="11"/>
      <c r="F284" s="89"/>
      <c r="G284" s="90"/>
      <c r="H284" s="90"/>
      <c r="I284" s="90"/>
      <c r="J284" s="91"/>
      <c r="K284" s="11"/>
      <c r="L284" s="11"/>
      <c r="M284" s="14"/>
    </row>
    <row r="285" spans="1:13" ht="15.75" hidden="1" customHeight="1" x14ac:dyDescent="0.3">
      <c r="A285" s="11"/>
      <c r="B285" s="87"/>
      <c r="C285" s="87"/>
      <c r="D285" s="88"/>
      <c r="E285" s="11"/>
      <c r="F285" s="89"/>
      <c r="G285" s="90"/>
      <c r="H285" s="90"/>
      <c r="I285" s="90"/>
      <c r="J285" s="91"/>
      <c r="K285" s="11"/>
      <c r="L285" s="11"/>
      <c r="M285" s="14"/>
    </row>
    <row r="286" spans="1:13" ht="15.75" hidden="1" customHeight="1" x14ac:dyDescent="0.3">
      <c r="A286" s="11"/>
      <c r="B286" s="87"/>
      <c r="C286" s="87"/>
      <c r="D286" s="88"/>
      <c r="E286" s="11"/>
      <c r="F286" s="89"/>
      <c r="G286" s="90"/>
      <c r="H286" s="90"/>
      <c r="I286" s="90"/>
      <c r="J286" s="91"/>
      <c r="K286" s="11"/>
      <c r="L286" s="11"/>
      <c r="M286" s="14"/>
    </row>
    <row r="287" spans="1:13" ht="15.75" hidden="1" customHeight="1" x14ac:dyDescent="0.3">
      <c r="A287" s="11"/>
      <c r="B287" s="87"/>
      <c r="C287" s="87"/>
      <c r="D287" s="88"/>
      <c r="E287" s="11"/>
      <c r="F287" s="89"/>
      <c r="G287" s="90"/>
      <c r="H287" s="90"/>
      <c r="I287" s="90"/>
      <c r="J287" s="91"/>
      <c r="K287" s="11"/>
      <c r="L287" s="11"/>
      <c r="M287" s="14"/>
    </row>
    <row r="288" spans="1:13" ht="15.75" hidden="1" customHeight="1" x14ac:dyDescent="0.3">
      <c r="A288" s="11"/>
      <c r="B288" s="87"/>
      <c r="C288" s="87"/>
      <c r="D288" s="88"/>
      <c r="E288" s="11"/>
      <c r="F288" s="89"/>
      <c r="G288" s="90"/>
      <c r="H288" s="90"/>
      <c r="I288" s="90"/>
      <c r="J288" s="91"/>
      <c r="K288" s="11"/>
      <c r="L288" s="11"/>
      <c r="M288" s="14"/>
    </row>
    <row r="289" spans="1:13" ht="15.75" hidden="1" customHeight="1" x14ac:dyDescent="0.3">
      <c r="A289" s="11"/>
      <c r="B289" s="87"/>
      <c r="C289" s="87"/>
      <c r="D289" s="88"/>
      <c r="E289" s="11"/>
      <c r="F289" s="89"/>
      <c r="G289" s="90"/>
      <c r="H289" s="90"/>
      <c r="I289" s="90"/>
      <c r="J289" s="91"/>
      <c r="K289" s="11"/>
      <c r="L289" s="11"/>
      <c r="M289" s="14"/>
    </row>
    <row r="290" spans="1:13" ht="15.75" hidden="1" customHeight="1" x14ac:dyDescent="0.3">
      <c r="A290" s="11"/>
      <c r="B290" s="87"/>
      <c r="C290" s="87"/>
      <c r="D290" s="88"/>
      <c r="E290" s="11"/>
      <c r="F290" s="89"/>
      <c r="G290" s="90"/>
      <c r="H290" s="90"/>
      <c r="I290" s="90"/>
      <c r="J290" s="91"/>
      <c r="K290" s="11"/>
      <c r="L290" s="11"/>
      <c r="M290" s="14"/>
    </row>
    <row r="291" spans="1:13" ht="15.75" hidden="1" customHeight="1" x14ac:dyDescent="0.3">
      <c r="A291" s="11"/>
      <c r="B291" s="87"/>
      <c r="C291" s="87"/>
      <c r="D291" s="88"/>
      <c r="E291" s="11"/>
      <c r="F291" s="89"/>
      <c r="G291" s="90"/>
      <c r="H291" s="90"/>
      <c r="I291" s="90"/>
      <c r="J291" s="91"/>
      <c r="K291" s="11"/>
      <c r="L291" s="11"/>
      <c r="M291" s="14"/>
    </row>
    <row r="292" spans="1:13" ht="15.75" hidden="1" customHeight="1" x14ac:dyDescent="0.3">
      <c r="A292" s="11"/>
      <c r="B292" s="87"/>
      <c r="C292" s="87"/>
      <c r="D292" s="88"/>
      <c r="E292" s="11"/>
      <c r="F292" s="89"/>
      <c r="G292" s="90"/>
      <c r="H292" s="90"/>
      <c r="I292" s="90"/>
      <c r="J292" s="91"/>
      <c r="K292" s="11"/>
      <c r="L292" s="11"/>
      <c r="M292" s="14"/>
    </row>
    <row r="293" spans="1:13" ht="15.75" hidden="1" customHeight="1" x14ac:dyDescent="0.3">
      <c r="A293" s="11"/>
      <c r="B293" s="87"/>
      <c r="C293" s="87"/>
      <c r="D293" s="88"/>
      <c r="E293" s="11"/>
      <c r="F293" s="89"/>
      <c r="G293" s="90"/>
      <c r="H293" s="90"/>
      <c r="I293" s="90"/>
      <c r="J293" s="91"/>
      <c r="K293" s="11"/>
      <c r="L293" s="11"/>
      <c r="M293" s="14"/>
    </row>
    <row r="294" spans="1:13" ht="15.75" hidden="1" customHeight="1" x14ac:dyDescent="0.3">
      <c r="A294" s="11"/>
      <c r="B294" s="87"/>
      <c r="C294" s="87"/>
      <c r="D294" s="88"/>
      <c r="E294" s="11"/>
      <c r="F294" s="89"/>
      <c r="G294" s="90"/>
      <c r="H294" s="90"/>
      <c r="I294" s="90"/>
      <c r="J294" s="91"/>
      <c r="K294" s="11"/>
      <c r="L294" s="11"/>
      <c r="M294" s="14"/>
    </row>
    <row r="295" spans="1:13" ht="15.75" hidden="1" customHeight="1" x14ac:dyDescent="0.3">
      <c r="A295" s="11"/>
      <c r="B295" s="87"/>
      <c r="C295" s="87"/>
      <c r="D295" s="88"/>
      <c r="E295" s="11"/>
      <c r="F295" s="89"/>
      <c r="G295" s="90"/>
      <c r="H295" s="90"/>
      <c r="I295" s="90"/>
      <c r="J295" s="91"/>
      <c r="K295" s="11"/>
      <c r="L295" s="11"/>
      <c r="M295" s="14"/>
    </row>
    <row r="296" spans="1:13" ht="15.75" hidden="1" customHeight="1" x14ac:dyDescent="0.3">
      <c r="A296" s="11"/>
      <c r="B296" s="87"/>
      <c r="C296" s="87"/>
      <c r="D296" s="88"/>
      <c r="E296" s="11"/>
      <c r="F296" s="89"/>
      <c r="G296" s="90"/>
      <c r="H296" s="90"/>
      <c r="I296" s="90"/>
      <c r="J296" s="91"/>
      <c r="K296" s="11"/>
      <c r="L296" s="11"/>
      <c r="M296" s="14"/>
    </row>
    <row r="297" spans="1:13" ht="15.75" hidden="1" customHeight="1" x14ac:dyDescent="0.3">
      <c r="A297" s="11"/>
      <c r="B297" s="87"/>
      <c r="C297" s="87"/>
      <c r="D297" s="88"/>
      <c r="E297" s="11"/>
      <c r="F297" s="89"/>
      <c r="G297" s="90"/>
      <c r="H297" s="90"/>
      <c r="I297" s="90"/>
      <c r="J297" s="91"/>
      <c r="K297" s="11"/>
      <c r="L297" s="11"/>
      <c r="M297" s="14"/>
    </row>
    <row r="298" spans="1:13" ht="15.75" hidden="1" customHeight="1" x14ac:dyDescent="0.3">
      <c r="A298" s="11"/>
      <c r="B298" s="87"/>
      <c r="C298" s="87"/>
      <c r="D298" s="88"/>
      <c r="E298" s="11"/>
      <c r="F298" s="89"/>
      <c r="G298" s="90"/>
      <c r="H298" s="90"/>
      <c r="I298" s="90"/>
      <c r="J298" s="91"/>
      <c r="K298" s="11"/>
      <c r="L298" s="11"/>
      <c r="M298" s="14"/>
    </row>
    <row r="299" spans="1:13" ht="15.75" hidden="1" customHeight="1" x14ac:dyDescent="0.3">
      <c r="A299" s="11"/>
      <c r="B299" s="87"/>
      <c r="C299" s="87"/>
      <c r="D299" s="88"/>
      <c r="E299" s="11"/>
      <c r="F299" s="89"/>
      <c r="G299" s="90"/>
      <c r="H299" s="90"/>
      <c r="I299" s="90"/>
      <c r="J299" s="91"/>
      <c r="K299" s="11"/>
      <c r="L299" s="11"/>
      <c r="M299" s="14"/>
    </row>
    <row r="300" spans="1:13" ht="15.75" hidden="1" customHeight="1" x14ac:dyDescent="0.3">
      <c r="A300" s="11"/>
      <c r="B300" s="87"/>
      <c r="C300" s="87"/>
      <c r="D300" s="88"/>
      <c r="E300" s="11"/>
      <c r="F300" s="89"/>
      <c r="G300" s="90"/>
      <c r="H300" s="90"/>
      <c r="I300" s="90"/>
      <c r="J300" s="91"/>
      <c r="K300" s="11"/>
      <c r="L300" s="11"/>
      <c r="M300" s="14"/>
    </row>
    <row r="301" spans="1:13" ht="15.75" hidden="1" customHeight="1" x14ac:dyDescent="0.3">
      <c r="A301" s="11"/>
      <c r="B301" s="87"/>
      <c r="C301" s="87"/>
      <c r="D301" s="88"/>
      <c r="E301" s="11"/>
      <c r="F301" s="89"/>
      <c r="G301" s="90"/>
      <c r="H301" s="90"/>
      <c r="I301" s="90"/>
      <c r="J301" s="91"/>
      <c r="K301" s="11"/>
      <c r="L301" s="11"/>
      <c r="M301" s="14"/>
    </row>
    <row r="302" spans="1:13" ht="15.75" hidden="1" customHeight="1" x14ac:dyDescent="0.3">
      <c r="A302" s="11"/>
      <c r="B302" s="87"/>
      <c r="C302" s="87"/>
      <c r="D302" s="88"/>
      <c r="E302" s="11"/>
      <c r="F302" s="89"/>
      <c r="G302" s="90"/>
      <c r="H302" s="90"/>
      <c r="I302" s="90"/>
      <c r="J302" s="91"/>
      <c r="K302" s="11"/>
      <c r="L302" s="11"/>
      <c r="M302" s="14"/>
    </row>
    <row r="303" spans="1:13" ht="15.75" hidden="1" customHeight="1" x14ac:dyDescent="0.3">
      <c r="A303" s="11"/>
      <c r="B303" s="87"/>
      <c r="C303" s="87"/>
      <c r="D303" s="88"/>
      <c r="E303" s="11"/>
      <c r="F303" s="89"/>
      <c r="G303" s="90"/>
      <c r="H303" s="90"/>
      <c r="I303" s="90"/>
      <c r="J303" s="91"/>
      <c r="K303" s="11"/>
      <c r="L303" s="11"/>
      <c r="M303" s="14"/>
    </row>
    <row r="304" spans="1:13" ht="15.75" hidden="1" customHeight="1" x14ac:dyDescent="0.3">
      <c r="A304" s="11"/>
      <c r="B304" s="87"/>
      <c r="C304" s="87"/>
      <c r="D304" s="88"/>
      <c r="E304" s="11"/>
      <c r="F304" s="89"/>
      <c r="G304" s="90"/>
      <c r="H304" s="90"/>
      <c r="I304" s="90"/>
      <c r="J304" s="91"/>
      <c r="K304" s="11"/>
      <c r="L304" s="11"/>
      <c r="M304" s="14"/>
    </row>
    <row r="305" spans="1:13" ht="15.75" hidden="1" customHeight="1" x14ac:dyDescent="0.3">
      <c r="A305" s="11"/>
      <c r="B305" s="87"/>
      <c r="C305" s="87"/>
      <c r="D305" s="88"/>
      <c r="E305" s="11"/>
      <c r="F305" s="89"/>
      <c r="G305" s="90"/>
      <c r="H305" s="90"/>
      <c r="I305" s="90"/>
      <c r="J305" s="91"/>
      <c r="K305" s="11"/>
      <c r="L305" s="11"/>
      <c r="M305" s="14"/>
    </row>
    <row r="306" spans="1:13" ht="15.75" hidden="1" customHeight="1" x14ac:dyDescent="0.3">
      <c r="A306" s="11"/>
      <c r="B306" s="87"/>
      <c r="C306" s="87"/>
      <c r="D306" s="88"/>
      <c r="E306" s="11"/>
      <c r="F306" s="89"/>
      <c r="G306" s="90"/>
      <c r="H306" s="90"/>
      <c r="I306" s="90"/>
      <c r="J306" s="91"/>
      <c r="K306" s="11"/>
      <c r="L306" s="11"/>
      <c r="M306" s="14"/>
    </row>
    <row r="307" spans="1:13" ht="15.75" hidden="1" customHeight="1" x14ac:dyDescent="0.3">
      <c r="A307" s="11"/>
      <c r="B307" s="87"/>
      <c r="C307" s="87"/>
      <c r="D307" s="88"/>
      <c r="E307" s="11"/>
      <c r="F307" s="89"/>
      <c r="G307" s="90"/>
      <c r="H307" s="90"/>
      <c r="I307" s="90"/>
      <c r="J307" s="91"/>
      <c r="K307" s="11"/>
      <c r="L307" s="11"/>
      <c r="M307" s="14"/>
    </row>
    <row r="308" spans="1:13" ht="15.75" hidden="1" customHeight="1" x14ac:dyDescent="0.3">
      <c r="A308" s="11"/>
      <c r="B308" s="87"/>
      <c r="C308" s="87"/>
      <c r="D308" s="88"/>
      <c r="E308" s="11"/>
      <c r="F308" s="89"/>
      <c r="G308" s="90"/>
      <c r="H308" s="90"/>
      <c r="I308" s="90"/>
      <c r="J308" s="91"/>
      <c r="K308" s="11"/>
      <c r="L308" s="11"/>
      <c r="M308" s="14"/>
    </row>
    <row r="309" spans="1:13" ht="15.75" hidden="1" customHeight="1" x14ac:dyDescent="0.3">
      <c r="A309" s="11"/>
      <c r="B309" s="87"/>
      <c r="C309" s="87"/>
      <c r="D309" s="88"/>
      <c r="E309" s="11"/>
      <c r="F309" s="89"/>
      <c r="G309" s="90"/>
      <c r="H309" s="90"/>
      <c r="I309" s="90"/>
      <c r="J309" s="91"/>
      <c r="K309" s="11"/>
      <c r="L309" s="11"/>
      <c r="M309" s="14"/>
    </row>
    <row r="310" spans="1:13" ht="15.75" hidden="1" customHeight="1" x14ac:dyDescent="0.3">
      <c r="A310" s="11"/>
      <c r="B310" s="87"/>
      <c r="C310" s="87"/>
      <c r="D310" s="88"/>
      <c r="E310" s="11"/>
      <c r="F310" s="89"/>
      <c r="G310" s="90"/>
      <c r="H310" s="90"/>
      <c r="I310" s="90"/>
      <c r="J310" s="91"/>
      <c r="K310" s="11"/>
      <c r="L310" s="11"/>
      <c r="M310" s="14"/>
    </row>
    <row r="311" spans="1:13" ht="15.75" hidden="1" customHeight="1" x14ac:dyDescent="0.3">
      <c r="A311" s="11"/>
      <c r="B311" s="87"/>
      <c r="C311" s="87"/>
      <c r="D311" s="88"/>
      <c r="E311" s="11"/>
      <c r="F311" s="89"/>
      <c r="G311" s="90"/>
      <c r="H311" s="90"/>
      <c r="I311" s="90"/>
      <c r="J311" s="91"/>
      <c r="K311" s="11"/>
      <c r="L311" s="11"/>
      <c r="M311" s="14"/>
    </row>
    <row r="312" spans="1:13" ht="15.75" hidden="1" customHeight="1" x14ac:dyDescent="0.3">
      <c r="A312" s="11"/>
      <c r="B312" s="87"/>
      <c r="C312" s="87"/>
      <c r="D312" s="88"/>
      <c r="E312" s="11"/>
      <c r="F312" s="89"/>
      <c r="G312" s="90"/>
      <c r="H312" s="90"/>
      <c r="I312" s="90"/>
      <c r="J312" s="91"/>
      <c r="K312" s="11"/>
      <c r="L312" s="11"/>
      <c r="M312" s="14"/>
    </row>
    <row r="313" spans="1:13" ht="15.75" hidden="1" customHeight="1" x14ac:dyDescent="0.3">
      <c r="A313" s="11"/>
      <c r="B313" s="87"/>
      <c r="C313" s="87"/>
      <c r="D313" s="88"/>
      <c r="E313" s="11"/>
      <c r="F313" s="89"/>
      <c r="G313" s="90"/>
      <c r="H313" s="90"/>
      <c r="I313" s="90"/>
      <c r="J313" s="91"/>
      <c r="K313" s="11"/>
      <c r="L313" s="11"/>
      <c r="M313" s="14"/>
    </row>
    <row r="314" spans="1:13" ht="15.75" hidden="1" customHeight="1" x14ac:dyDescent="0.3">
      <c r="A314" s="11"/>
      <c r="B314" s="87"/>
      <c r="C314" s="87"/>
      <c r="D314" s="88"/>
      <c r="E314" s="11"/>
      <c r="F314" s="89"/>
      <c r="G314" s="90"/>
      <c r="H314" s="90"/>
      <c r="I314" s="90"/>
      <c r="J314" s="91"/>
      <c r="K314" s="11"/>
      <c r="L314" s="11"/>
      <c r="M314" s="14"/>
    </row>
    <row r="315" spans="1:13" ht="15.75" hidden="1" customHeight="1" x14ac:dyDescent="0.3">
      <c r="A315" s="11"/>
      <c r="B315" s="87"/>
      <c r="C315" s="87"/>
      <c r="D315" s="88"/>
      <c r="E315" s="11"/>
      <c r="F315" s="89"/>
      <c r="G315" s="90"/>
      <c r="H315" s="90"/>
      <c r="I315" s="90"/>
      <c r="J315" s="91"/>
      <c r="K315" s="11"/>
      <c r="L315" s="11"/>
      <c r="M315" s="14"/>
    </row>
    <row r="316" spans="1:13" ht="15.75" hidden="1" customHeight="1" x14ac:dyDescent="0.3">
      <c r="A316" s="11"/>
      <c r="B316" s="87"/>
      <c r="C316" s="87"/>
      <c r="D316" s="88"/>
      <c r="E316" s="11"/>
      <c r="F316" s="89"/>
      <c r="G316" s="90"/>
      <c r="H316" s="90"/>
      <c r="I316" s="90"/>
      <c r="J316" s="91"/>
      <c r="K316" s="11"/>
      <c r="L316" s="11"/>
      <c r="M316" s="14"/>
    </row>
    <row r="317" spans="1:13" ht="15.75" hidden="1" customHeight="1" x14ac:dyDescent="0.3">
      <c r="A317" s="11"/>
      <c r="B317" s="87"/>
      <c r="C317" s="87"/>
      <c r="D317" s="88"/>
      <c r="E317" s="11"/>
      <c r="F317" s="89"/>
      <c r="G317" s="90"/>
      <c r="H317" s="90"/>
      <c r="I317" s="90"/>
      <c r="J317" s="91"/>
      <c r="K317" s="11"/>
      <c r="L317" s="11"/>
      <c r="M317" s="14"/>
    </row>
    <row r="318" spans="1:13" ht="15.75" hidden="1" customHeight="1" x14ac:dyDescent="0.3">
      <c r="A318" s="11"/>
      <c r="B318" s="87"/>
      <c r="C318" s="87"/>
      <c r="D318" s="88"/>
      <c r="E318" s="11"/>
      <c r="F318" s="89"/>
      <c r="G318" s="90"/>
      <c r="H318" s="90"/>
      <c r="I318" s="90"/>
      <c r="J318" s="91"/>
      <c r="K318" s="11"/>
      <c r="L318" s="11"/>
      <c r="M318" s="14"/>
    </row>
    <row r="319" spans="1:13" ht="15.75" hidden="1" customHeight="1" x14ac:dyDescent="0.3">
      <c r="A319" s="11"/>
      <c r="B319" s="87"/>
      <c r="C319" s="87"/>
      <c r="D319" s="88"/>
      <c r="E319" s="11"/>
      <c r="F319" s="89"/>
      <c r="G319" s="90"/>
      <c r="H319" s="90"/>
      <c r="I319" s="90"/>
      <c r="J319" s="91"/>
      <c r="K319" s="11"/>
      <c r="L319" s="11"/>
      <c r="M319" s="14"/>
    </row>
    <row r="320" spans="1:13" ht="15.75" hidden="1" customHeight="1" x14ac:dyDescent="0.3">
      <c r="A320" s="11"/>
      <c r="B320" s="87"/>
      <c r="C320" s="87"/>
      <c r="D320" s="88"/>
      <c r="E320" s="11"/>
      <c r="F320" s="89"/>
      <c r="G320" s="90"/>
      <c r="H320" s="90"/>
      <c r="I320" s="90"/>
      <c r="J320" s="91"/>
      <c r="K320" s="11"/>
      <c r="L320" s="11"/>
      <c r="M320" s="14"/>
    </row>
    <row r="321" spans="1:13" ht="15.75" hidden="1" customHeight="1" x14ac:dyDescent="0.3">
      <c r="A321" s="11"/>
      <c r="B321" s="87"/>
      <c r="C321" s="87"/>
      <c r="D321" s="88"/>
      <c r="E321" s="11"/>
      <c r="F321" s="89"/>
      <c r="G321" s="90"/>
      <c r="H321" s="90"/>
      <c r="I321" s="90"/>
      <c r="J321" s="91"/>
      <c r="K321" s="11"/>
      <c r="L321" s="11"/>
      <c r="M321" s="14"/>
    </row>
    <row r="322" spans="1:13" ht="15.75" hidden="1" customHeight="1" x14ac:dyDescent="0.3">
      <c r="A322" s="11"/>
      <c r="B322" s="87"/>
      <c r="C322" s="87"/>
      <c r="D322" s="88"/>
      <c r="E322" s="11"/>
      <c r="F322" s="89"/>
      <c r="G322" s="90"/>
      <c r="H322" s="90"/>
      <c r="I322" s="90"/>
      <c r="J322" s="91"/>
      <c r="K322" s="11"/>
      <c r="L322" s="11"/>
      <c r="M322" s="14"/>
    </row>
    <row r="323" spans="1:13" ht="15.75" hidden="1" customHeight="1" x14ac:dyDescent="0.3">
      <c r="A323" s="11"/>
      <c r="B323" s="87"/>
      <c r="C323" s="87"/>
      <c r="D323" s="88"/>
      <c r="E323" s="11"/>
      <c r="F323" s="89"/>
      <c r="G323" s="90"/>
      <c r="H323" s="90"/>
      <c r="I323" s="90"/>
      <c r="J323" s="91"/>
      <c r="K323" s="11"/>
      <c r="L323" s="11"/>
      <c r="M323" s="14"/>
    </row>
    <row r="324" spans="1:13" ht="15.75" hidden="1" customHeight="1" x14ac:dyDescent="0.3">
      <c r="A324" s="11"/>
      <c r="B324" s="87"/>
      <c r="C324" s="87"/>
      <c r="D324" s="88"/>
      <c r="E324" s="11"/>
      <c r="F324" s="89"/>
      <c r="G324" s="90"/>
      <c r="H324" s="90"/>
      <c r="I324" s="90"/>
      <c r="J324" s="91"/>
      <c r="K324" s="11"/>
      <c r="L324" s="11"/>
      <c r="M324" s="14"/>
    </row>
    <row r="325" spans="1:13" ht="15.75" hidden="1" customHeight="1" x14ac:dyDescent="0.3">
      <c r="A325" s="11"/>
      <c r="B325" s="87"/>
      <c r="C325" s="87"/>
      <c r="D325" s="88"/>
      <c r="E325" s="11"/>
      <c r="F325" s="89"/>
      <c r="G325" s="90"/>
      <c r="H325" s="90"/>
      <c r="I325" s="90"/>
      <c r="J325" s="91"/>
      <c r="K325" s="11"/>
      <c r="L325" s="11"/>
      <c r="M325" s="14"/>
    </row>
    <row r="326" spans="1:13" ht="15.75" hidden="1" customHeight="1" x14ac:dyDescent="0.3">
      <c r="A326" s="11"/>
      <c r="B326" s="87"/>
      <c r="C326" s="87"/>
      <c r="D326" s="88"/>
      <c r="E326" s="11"/>
      <c r="F326" s="89"/>
      <c r="G326" s="90"/>
      <c r="H326" s="90"/>
      <c r="I326" s="90"/>
      <c r="J326" s="91"/>
      <c r="K326" s="11"/>
      <c r="L326" s="11"/>
      <c r="M326" s="14"/>
    </row>
    <row r="327" spans="1:13" ht="15.75" hidden="1" customHeight="1" x14ac:dyDescent="0.3">
      <c r="A327" s="11"/>
      <c r="B327" s="87"/>
      <c r="C327" s="87"/>
      <c r="D327" s="88"/>
      <c r="E327" s="11"/>
      <c r="F327" s="89"/>
      <c r="G327" s="90"/>
      <c r="H327" s="90"/>
      <c r="I327" s="90"/>
      <c r="J327" s="91"/>
      <c r="K327" s="11"/>
      <c r="L327" s="11"/>
      <c r="M327" s="14"/>
    </row>
    <row r="328" spans="1:13" ht="15.75" hidden="1" customHeight="1" x14ac:dyDescent="0.3">
      <c r="A328" s="11"/>
      <c r="B328" s="87"/>
      <c r="C328" s="87"/>
      <c r="D328" s="88"/>
      <c r="E328" s="11"/>
      <c r="F328" s="89"/>
      <c r="G328" s="90"/>
      <c r="H328" s="90"/>
      <c r="I328" s="90"/>
      <c r="J328" s="91"/>
      <c r="K328" s="11"/>
      <c r="L328" s="11"/>
      <c r="M328" s="14"/>
    </row>
    <row r="329" spans="1:13" ht="15.75" hidden="1" customHeight="1" x14ac:dyDescent="0.3">
      <c r="A329" s="11"/>
      <c r="B329" s="87"/>
      <c r="C329" s="87"/>
      <c r="D329" s="88"/>
      <c r="E329" s="11"/>
      <c r="F329" s="89"/>
      <c r="G329" s="90"/>
      <c r="H329" s="90"/>
      <c r="I329" s="90"/>
      <c r="J329" s="91"/>
      <c r="K329" s="11"/>
      <c r="L329" s="11"/>
      <c r="M329" s="14"/>
    </row>
    <row r="330" spans="1:13" ht="15.75" hidden="1" customHeight="1" x14ac:dyDescent="0.3">
      <c r="A330" s="11"/>
      <c r="B330" s="87"/>
      <c r="C330" s="87"/>
      <c r="D330" s="88"/>
      <c r="E330" s="11"/>
      <c r="F330" s="89"/>
      <c r="G330" s="90"/>
      <c r="H330" s="90"/>
      <c r="I330" s="90"/>
      <c r="J330" s="91"/>
      <c r="K330" s="11"/>
      <c r="L330" s="11"/>
      <c r="M330" s="14"/>
    </row>
    <row r="331" spans="1:13" ht="15.75" hidden="1" customHeight="1" x14ac:dyDescent="0.3">
      <c r="A331" s="11"/>
      <c r="B331" s="87"/>
      <c r="C331" s="87"/>
      <c r="D331" s="88"/>
      <c r="E331" s="11"/>
      <c r="F331" s="89"/>
      <c r="G331" s="90"/>
      <c r="H331" s="90"/>
      <c r="I331" s="90"/>
      <c r="J331" s="91"/>
      <c r="K331" s="11"/>
      <c r="L331" s="11"/>
      <c r="M331" s="14"/>
    </row>
    <row r="332" spans="1:13" ht="15.75" hidden="1" customHeight="1" x14ac:dyDescent="0.3">
      <c r="A332" s="11"/>
      <c r="B332" s="87"/>
      <c r="C332" s="87"/>
      <c r="D332" s="88"/>
      <c r="E332" s="11"/>
      <c r="F332" s="89"/>
      <c r="G332" s="90"/>
      <c r="H332" s="90"/>
      <c r="I332" s="90"/>
      <c r="J332" s="91"/>
      <c r="K332" s="11"/>
      <c r="L332" s="11"/>
      <c r="M332" s="14"/>
    </row>
    <row r="333" spans="1:13" ht="15.75" hidden="1" customHeight="1" x14ac:dyDescent="0.3">
      <c r="A333" s="11"/>
      <c r="B333" s="87"/>
      <c r="C333" s="87"/>
      <c r="D333" s="88"/>
      <c r="E333" s="11"/>
      <c r="F333" s="89"/>
      <c r="G333" s="90"/>
      <c r="H333" s="90"/>
      <c r="I333" s="90"/>
      <c r="J333" s="91"/>
      <c r="K333" s="11"/>
      <c r="L333" s="11"/>
      <c r="M333" s="14"/>
    </row>
    <row r="334" spans="1:13" ht="15.75" hidden="1" customHeight="1" x14ac:dyDescent="0.3">
      <c r="A334" s="11"/>
      <c r="B334" s="87"/>
      <c r="C334" s="87"/>
      <c r="D334" s="88"/>
      <c r="E334" s="11"/>
      <c r="F334" s="89"/>
      <c r="G334" s="90"/>
      <c r="H334" s="90"/>
      <c r="I334" s="90"/>
      <c r="J334" s="91"/>
      <c r="K334" s="11"/>
      <c r="L334" s="11"/>
      <c r="M334" s="14"/>
    </row>
    <row r="335" spans="1:13" ht="15.75" hidden="1" customHeight="1" x14ac:dyDescent="0.3">
      <c r="A335" s="11"/>
      <c r="B335" s="87"/>
      <c r="C335" s="87"/>
      <c r="D335" s="88"/>
      <c r="E335" s="11"/>
      <c r="F335" s="89"/>
      <c r="G335" s="90"/>
      <c r="H335" s="90"/>
      <c r="I335" s="90"/>
      <c r="J335" s="91"/>
      <c r="K335" s="11"/>
      <c r="L335" s="11"/>
      <c r="M335" s="14"/>
    </row>
    <row r="336" spans="1:13" ht="15.75" hidden="1" customHeight="1" x14ac:dyDescent="0.3">
      <c r="A336" s="11"/>
      <c r="B336" s="87"/>
      <c r="C336" s="87"/>
      <c r="D336" s="88"/>
      <c r="E336" s="11"/>
      <c r="F336" s="89"/>
      <c r="G336" s="90"/>
      <c r="H336" s="90"/>
      <c r="I336" s="90"/>
      <c r="J336" s="91"/>
      <c r="K336" s="11"/>
      <c r="L336" s="11"/>
      <c r="M336" s="14"/>
    </row>
    <row r="337" spans="1:13" ht="15.75" hidden="1" customHeight="1" x14ac:dyDescent="0.3">
      <c r="A337" s="11"/>
      <c r="B337" s="87"/>
      <c r="C337" s="87"/>
      <c r="D337" s="88"/>
      <c r="E337" s="11"/>
      <c r="F337" s="89"/>
      <c r="G337" s="90"/>
      <c r="H337" s="90"/>
      <c r="I337" s="90"/>
      <c r="J337" s="91"/>
      <c r="K337" s="11"/>
      <c r="L337" s="11"/>
      <c r="M337" s="14"/>
    </row>
    <row r="338" spans="1:13" ht="15.75" hidden="1" customHeight="1" x14ac:dyDescent="0.3">
      <c r="A338" s="11"/>
      <c r="B338" s="87"/>
      <c r="C338" s="87"/>
      <c r="D338" s="88"/>
      <c r="E338" s="11"/>
      <c r="F338" s="89"/>
      <c r="G338" s="90"/>
      <c r="H338" s="90"/>
      <c r="I338" s="90"/>
      <c r="J338" s="91"/>
      <c r="K338" s="11"/>
      <c r="L338" s="11"/>
      <c r="M338" s="14"/>
    </row>
    <row r="339" spans="1:13" ht="15.75" hidden="1" customHeight="1" x14ac:dyDescent="0.3">
      <c r="A339" s="11"/>
      <c r="B339" s="87"/>
      <c r="C339" s="87"/>
      <c r="D339" s="88"/>
      <c r="E339" s="11"/>
      <c r="F339" s="89"/>
      <c r="G339" s="90"/>
      <c r="H339" s="90"/>
      <c r="I339" s="90"/>
      <c r="J339" s="91"/>
      <c r="K339" s="11"/>
      <c r="L339" s="11"/>
      <c r="M339" s="14"/>
    </row>
    <row r="340" spans="1:13" ht="15.75" hidden="1" customHeight="1" x14ac:dyDescent="0.3">
      <c r="A340" s="11"/>
      <c r="B340" s="87"/>
      <c r="C340" s="87"/>
      <c r="D340" s="88"/>
      <c r="E340" s="11"/>
      <c r="F340" s="89"/>
      <c r="G340" s="90"/>
      <c r="H340" s="90"/>
      <c r="I340" s="90"/>
      <c r="J340" s="91"/>
      <c r="K340" s="11"/>
      <c r="L340" s="11"/>
      <c r="M340" s="14"/>
    </row>
    <row r="341" spans="1:13" ht="15.75" hidden="1" customHeight="1" x14ac:dyDescent="0.3">
      <c r="A341" s="11"/>
      <c r="B341" s="87"/>
      <c r="C341" s="87"/>
      <c r="D341" s="88"/>
      <c r="E341" s="11"/>
      <c r="F341" s="89"/>
      <c r="G341" s="90"/>
      <c r="H341" s="90"/>
      <c r="I341" s="90"/>
      <c r="J341" s="91"/>
      <c r="K341" s="11"/>
      <c r="L341" s="11"/>
      <c r="M341" s="14"/>
    </row>
    <row r="342" spans="1:13" ht="15.75" hidden="1" customHeight="1" x14ac:dyDescent="0.3">
      <c r="A342" s="11"/>
      <c r="B342" s="87"/>
      <c r="C342" s="87"/>
      <c r="D342" s="88"/>
      <c r="E342" s="11"/>
      <c r="F342" s="89"/>
      <c r="G342" s="90"/>
      <c r="H342" s="90"/>
      <c r="I342" s="90"/>
      <c r="J342" s="91"/>
      <c r="K342" s="11"/>
      <c r="L342" s="11"/>
      <c r="M342" s="14"/>
    </row>
    <row r="343" spans="1:13" ht="15.75" hidden="1" customHeight="1" x14ac:dyDescent="0.3">
      <c r="A343" s="11"/>
      <c r="B343" s="87"/>
      <c r="C343" s="87"/>
      <c r="D343" s="88"/>
      <c r="E343" s="11"/>
      <c r="F343" s="89"/>
      <c r="G343" s="90"/>
      <c r="H343" s="90"/>
      <c r="I343" s="90"/>
      <c r="J343" s="91"/>
      <c r="K343" s="11"/>
      <c r="L343" s="11"/>
      <c r="M343" s="14"/>
    </row>
    <row r="344" spans="1:13" ht="15.75" hidden="1" customHeight="1" x14ac:dyDescent="0.3">
      <c r="A344" s="11"/>
      <c r="B344" s="87"/>
      <c r="C344" s="87"/>
      <c r="D344" s="88"/>
      <c r="E344" s="11"/>
      <c r="F344" s="89"/>
      <c r="G344" s="90"/>
      <c r="H344" s="90"/>
      <c r="I344" s="90"/>
      <c r="J344" s="91"/>
      <c r="K344" s="11"/>
      <c r="L344" s="11"/>
      <c r="M344" s="14"/>
    </row>
    <row r="345" spans="1:13" ht="15.75" hidden="1" customHeight="1" x14ac:dyDescent="0.3">
      <c r="A345" s="11"/>
      <c r="B345" s="87"/>
      <c r="C345" s="87"/>
      <c r="D345" s="88"/>
      <c r="E345" s="11"/>
      <c r="F345" s="89"/>
      <c r="G345" s="90"/>
      <c r="H345" s="90"/>
      <c r="I345" s="90"/>
      <c r="J345" s="91"/>
      <c r="K345" s="11"/>
      <c r="L345" s="11"/>
      <c r="M345" s="14"/>
    </row>
    <row r="346" spans="1:13" ht="15.75" hidden="1" customHeight="1" x14ac:dyDescent="0.3">
      <c r="A346" s="11"/>
      <c r="B346" s="87"/>
      <c r="C346" s="87"/>
      <c r="D346" s="88"/>
      <c r="E346" s="11"/>
      <c r="F346" s="89"/>
      <c r="G346" s="90"/>
      <c r="H346" s="90"/>
      <c r="I346" s="90"/>
      <c r="J346" s="91"/>
      <c r="K346" s="11"/>
      <c r="L346" s="11"/>
      <c r="M346" s="14"/>
    </row>
    <row r="347" spans="1:13" ht="15.75" hidden="1" customHeight="1" x14ac:dyDescent="0.3">
      <c r="A347" s="11"/>
      <c r="B347" s="87"/>
      <c r="C347" s="87"/>
      <c r="D347" s="88"/>
      <c r="E347" s="11"/>
      <c r="F347" s="89"/>
      <c r="G347" s="90"/>
      <c r="H347" s="90"/>
      <c r="I347" s="90"/>
      <c r="J347" s="91"/>
      <c r="K347" s="11"/>
      <c r="L347" s="11"/>
      <c r="M347" s="14"/>
    </row>
    <row r="348" spans="1:13" ht="15.75" hidden="1" customHeight="1" x14ac:dyDescent="0.3">
      <c r="A348" s="11"/>
      <c r="B348" s="87"/>
      <c r="C348" s="87"/>
      <c r="D348" s="88"/>
      <c r="E348" s="11"/>
      <c r="F348" s="89"/>
      <c r="G348" s="90"/>
      <c r="H348" s="90"/>
      <c r="I348" s="90"/>
      <c r="J348" s="91"/>
      <c r="K348" s="11"/>
      <c r="L348" s="11"/>
      <c r="M348" s="14"/>
    </row>
    <row r="349" spans="1:13" ht="15.75" hidden="1" customHeight="1" x14ac:dyDescent="0.3">
      <c r="A349" s="11"/>
      <c r="B349" s="87"/>
      <c r="C349" s="87"/>
      <c r="D349" s="88"/>
      <c r="E349" s="11"/>
      <c r="F349" s="89"/>
      <c r="G349" s="90"/>
      <c r="H349" s="90"/>
      <c r="I349" s="90"/>
      <c r="J349" s="91"/>
      <c r="K349" s="11"/>
      <c r="L349" s="11"/>
      <c r="M349" s="14"/>
    </row>
    <row r="350" spans="1:13" ht="15.75" hidden="1" customHeight="1" x14ac:dyDescent="0.3">
      <c r="A350" s="11"/>
      <c r="B350" s="87"/>
      <c r="C350" s="87"/>
      <c r="D350" s="88"/>
      <c r="E350" s="11"/>
      <c r="F350" s="89"/>
      <c r="G350" s="90"/>
      <c r="H350" s="90"/>
      <c r="I350" s="90"/>
      <c r="J350" s="91"/>
      <c r="K350" s="11"/>
      <c r="L350" s="11"/>
      <c r="M350" s="14"/>
    </row>
    <row r="351" spans="1:13" ht="15.75" hidden="1" customHeight="1" x14ac:dyDescent="0.3">
      <c r="A351" s="11"/>
      <c r="B351" s="87"/>
      <c r="C351" s="87"/>
      <c r="D351" s="88"/>
      <c r="E351" s="11"/>
      <c r="F351" s="89"/>
      <c r="G351" s="90"/>
      <c r="H351" s="90"/>
      <c r="I351" s="90"/>
      <c r="J351" s="91"/>
      <c r="K351" s="11"/>
      <c r="L351" s="11"/>
      <c r="M351" s="14"/>
    </row>
    <row r="352" spans="1:13" ht="15.75" hidden="1" customHeight="1" x14ac:dyDescent="0.3">
      <c r="A352" s="11"/>
      <c r="B352" s="87"/>
      <c r="C352" s="87"/>
      <c r="D352" s="88"/>
      <c r="E352" s="11"/>
      <c r="F352" s="89"/>
      <c r="G352" s="90"/>
      <c r="H352" s="90"/>
      <c r="I352" s="90"/>
      <c r="J352" s="91"/>
      <c r="K352" s="11"/>
      <c r="L352" s="11"/>
      <c r="M352" s="14"/>
    </row>
    <row r="353" spans="1:13" ht="15.75" hidden="1" customHeight="1" x14ac:dyDescent="0.3">
      <c r="A353" s="11"/>
      <c r="B353" s="87"/>
      <c r="C353" s="87"/>
      <c r="D353" s="88"/>
      <c r="E353" s="11"/>
      <c r="F353" s="89"/>
      <c r="G353" s="90"/>
      <c r="H353" s="90"/>
      <c r="I353" s="90"/>
      <c r="J353" s="91"/>
      <c r="K353" s="11"/>
      <c r="L353" s="11"/>
      <c r="M353" s="14"/>
    </row>
    <row r="354" spans="1:13" ht="15.75" hidden="1" customHeight="1" x14ac:dyDescent="0.3">
      <c r="A354" s="11"/>
      <c r="B354" s="87"/>
      <c r="C354" s="87"/>
      <c r="D354" s="88"/>
      <c r="E354" s="11"/>
      <c r="F354" s="89"/>
      <c r="G354" s="90"/>
      <c r="H354" s="90"/>
      <c r="I354" s="90"/>
      <c r="J354" s="91"/>
      <c r="K354" s="11"/>
      <c r="L354" s="11"/>
      <c r="M354" s="14"/>
    </row>
    <row r="355" spans="1:13" ht="15.75" hidden="1" customHeight="1" x14ac:dyDescent="0.3">
      <c r="A355" s="11"/>
      <c r="B355" s="87"/>
      <c r="C355" s="87"/>
      <c r="D355" s="88"/>
      <c r="E355" s="11"/>
      <c r="F355" s="89"/>
      <c r="G355" s="90"/>
      <c r="H355" s="90"/>
      <c r="I355" s="90"/>
      <c r="J355" s="91"/>
      <c r="K355" s="11"/>
      <c r="L355" s="11"/>
      <c r="M355" s="14"/>
    </row>
    <row r="356" spans="1:13" ht="15.75" hidden="1" customHeight="1" x14ac:dyDescent="0.3">
      <c r="A356" s="11"/>
      <c r="B356" s="87"/>
      <c r="C356" s="87"/>
      <c r="D356" s="88"/>
      <c r="E356" s="11"/>
      <c r="F356" s="89"/>
      <c r="G356" s="90"/>
      <c r="H356" s="90"/>
      <c r="I356" s="90"/>
      <c r="J356" s="91"/>
      <c r="K356" s="11"/>
      <c r="L356" s="11"/>
      <c r="M356" s="14"/>
    </row>
    <row r="357" spans="1:13" ht="15.75" hidden="1" customHeight="1" x14ac:dyDescent="0.3">
      <c r="A357" s="11"/>
      <c r="B357" s="87"/>
      <c r="C357" s="87"/>
      <c r="D357" s="88"/>
      <c r="E357" s="11"/>
      <c r="F357" s="89"/>
      <c r="G357" s="90"/>
      <c r="H357" s="90"/>
      <c r="I357" s="90"/>
      <c r="J357" s="91"/>
      <c r="K357" s="11"/>
      <c r="L357" s="11"/>
      <c r="M357" s="14"/>
    </row>
    <row r="358" spans="1:13" ht="15.75" hidden="1" customHeight="1" x14ac:dyDescent="0.3">
      <c r="A358" s="11"/>
      <c r="B358" s="87"/>
      <c r="C358" s="87"/>
      <c r="D358" s="88"/>
      <c r="E358" s="11"/>
      <c r="F358" s="89"/>
      <c r="G358" s="90"/>
      <c r="H358" s="90"/>
      <c r="I358" s="90"/>
      <c r="J358" s="91"/>
      <c r="K358" s="11"/>
      <c r="L358" s="11"/>
      <c r="M358" s="14"/>
    </row>
    <row r="359" spans="1:13" ht="15.75" hidden="1" customHeight="1" x14ac:dyDescent="0.3">
      <c r="A359" s="11"/>
      <c r="B359" s="87"/>
      <c r="C359" s="87"/>
      <c r="D359" s="88"/>
      <c r="E359" s="11"/>
      <c r="F359" s="89"/>
      <c r="G359" s="90"/>
      <c r="H359" s="90"/>
      <c r="I359" s="90"/>
      <c r="J359" s="91"/>
      <c r="K359" s="11"/>
      <c r="L359" s="11"/>
      <c r="M359" s="14"/>
    </row>
    <row r="360" spans="1:13" ht="15.75" hidden="1" customHeight="1" x14ac:dyDescent="0.3">
      <c r="A360" s="11"/>
      <c r="B360" s="87"/>
      <c r="C360" s="87"/>
      <c r="D360" s="88"/>
      <c r="E360" s="11"/>
      <c r="F360" s="89"/>
      <c r="G360" s="90"/>
      <c r="H360" s="90"/>
      <c r="I360" s="90"/>
      <c r="J360" s="91"/>
      <c r="K360" s="11"/>
      <c r="L360" s="11"/>
      <c r="M360" s="14"/>
    </row>
    <row r="361" spans="1:13" ht="15.75" hidden="1" customHeight="1" x14ac:dyDescent="0.3">
      <c r="A361" s="11"/>
      <c r="B361" s="87"/>
      <c r="C361" s="87"/>
      <c r="D361" s="88"/>
      <c r="E361" s="11"/>
      <c r="F361" s="89"/>
      <c r="G361" s="90"/>
      <c r="H361" s="90"/>
      <c r="I361" s="90"/>
      <c r="J361" s="91"/>
      <c r="K361" s="11"/>
      <c r="L361" s="11"/>
      <c r="M361" s="14"/>
    </row>
    <row r="362" spans="1:13" ht="15.75" hidden="1" customHeight="1" x14ac:dyDescent="0.3">
      <c r="A362" s="11"/>
      <c r="B362" s="87"/>
      <c r="C362" s="87"/>
      <c r="D362" s="88"/>
      <c r="E362" s="11"/>
      <c r="F362" s="89"/>
      <c r="G362" s="90"/>
      <c r="H362" s="90"/>
      <c r="I362" s="90"/>
      <c r="J362" s="91"/>
      <c r="K362" s="11"/>
      <c r="L362" s="11"/>
      <c r="M362" s="14"/>
    </row>
    <row r="363" spans="1:13" ht="15.75" hidden="1" customHeight="1" x14ac:dyDescent="0.3">
      <c r="A363" s="11"/>
      <c r="B363" s="87"/>
      <c r="C363" s="87"/>
      <c r="D363" s="88"/>
      <c r="E363" s="11"/>
      <c r="F363" s="89"/>
      <c r="G363" s="90"/>
      <c r="H363" s="90"/>
      <c r="I363" s="90"/>
      <c r="J363" s="91"/>
      <c r="K363" s="11"/>
      <c r="L363" s="11"/>
      <c r="M363" s="14"/>
    </row>
    <row r="364" spans="1:13" ht="15.75" hidden="1" customHeight="1" x14ac:dyDescent="0.3">
      <c r="A364" s="11"/>
      <c r="B364" s="87"/>
      <c r="C364" s="87"/>
      <c r="D364" s="88"/>
      <c r="E364" s="11"/>
      <c r="F364" s="89"/>
      <c r="G364" s="90"/>
      <c r="H364" s="90"/>
      <c r="I364" s="90"/>
      <c r="J364" s="91"/>
      <c r="K364" s="11"/>
      <c r="L364" s="11"/>
      <c r="M364" s="14"/>
    </row>
    <row r="365" spans="1:13" ht="15.75" hidden="1" customHeight="1" x14ac:dyDescent="0.3">
      <c r="A365" s="11"/>
      <c r="B365" s="87"/>
      <c r="C365" s="87"/>
      <c r="D365" s="88"/>
      <c r="E365" s="11"/>
      <c r="F365" s="89"/>
      <c r="G365" s="90"/>
      <c r="H365" s="90"/>
      <c r="I365" s="90"/>
      <c r="J365" s="91"/>
      <c r="K365" s="11"/>
      <c r="L365" s="11"/>
      <c r="M365" s="14"/>
    </row>
    <row r="366" spans="1:13" ht="15.75" hidden="1" customHeight="1" x14ac:dyDescent="0.3">
      <c r="A366" s="11"/>
      <c r="B366" s="87"/>
      <c r="C366" s="87"/>
      <c r="D366" s="88"/>
      <c r="E366" s="11"/>
      <c r="F366" s="89"/>
      <c r="G366" s="90"/>
      <c r="H366" s="90"/>
      <c r="I366" s="90"/>
      <c r="J366" s="91"/>
      <c r="K366" s="11"/>
      <c r="L366" s="11"/>
      <c r="M366" s="14"/>
    </row>
    <row r="367" spans="1:13" ht="15.75" hidden="1" customHeight="1" x14ac:dyDescent="0.3">
      <c r="A367" s="11"/>
      <c r="B367" s="87"/>
      <c r="C367" s="87"/>
      <c r="D367" s="88"/>
      <c r="E367" s="11"/>
      <c r="F367" s="89"/>
      <c r="G367" s="90"/>
      <c r="H367" s="90"/>
      <c r="I367" s="90"/>
      <c r="J367" s="91"/>
      <c r="K367" s="11"/>
      <c r="L367" s="11"/>
      <c r="M367" s="14"/>
    </row>
    <row r="368" spans="1:13" ht="15.75" hidden="1" customHeight="1" x14ac:dyDescent="0.3">
      <c r="A368" s="11"/>
      <c r="B368" s="87"/>
      <c r="C368" s="87"/>
      <c r="D368" s="88"/>
      <c r="E368" s="11"/>
      <c r="F368" s="89"/>
      <c r="G368" s="90"/>
      <c r="H368" s="90"/>
      <c r="I368" s="90"/>
      <c r="J368" s="91"/>
      <c r="K368" s="11"/>
      <c r="L368" s="11"/>
      <c r="M368" s="14"/>
    </row>
    <row r="369" spans="1:13" ht="15.75" hidden="1" customHeight="1" x14ac:dyDescent="0.3">
      <c r="A369" s="11"/>
      <c r="B369" s="87"/>
      <c r="C369" s="87"/>
      <c r="D369" s="88"/>
      <c r="E369" s="11"/>
      <c r="F369" s="89"/>
      <c r="G369" s="90"/>
      <c r="H369" s="90"/>
      <c r="I369" s="90"/>
      <c r="J369" s="91"/>
      <c r="K369" s="11"/>
      <c r="L369" s="11"/>
      <c r="M369" s="14"/>
    </row>
    <row r="370" spans="1:13" ht="15.75" hidden="1" customHeight="1" x14ac:dyDescent="0.3">
      <c r="A370" s="11"/>
      <c r="B370" s="87"/>
      <c r="C370" s="87"/>
      <c r="D370" s="88"/>
      <c r="E370" s="11"/>
      <c r="F370" s="89"/>
      <c r="G370" s="90"/>
      <c r="H370" s="90"/>
      <c r="I370" s="90"/>
      <c r="J370" s="91"/>
      <c r="K370" s="11"/>
      <c r="L370" s="11"/>
      <c r="M370" s="14"/>
    </row>
    <row r="371" spans="1:13" ht="15.75" hidden="1" customHeight="1" x14ac:dyDescent="0.3">
      <c r="A371" s="11"/>
      <c r="B371" s="87"/>
      <c r="C371" s="87"/>
      <c r="D371" s="88"/>
      <c r="E371" s="11"/>
      <c r="F371" s="89"/>
      <c r="G371" s="90"/>
      <c r="H371" s="90"/>
      <c r="I371" s="90"/>
      <c r="J371" s="91"/>
      <c r="K371" s="11"/>
      <c r="L371" s="11"/>
      <c r="M371" s="14"/>
    </row>
    <row r="372" spans="1:13" ht="15.75" hidden="1" customHeight="1" x14ac:dyDescent="0.3">
      <c r="A372" s="11"/>
      <c r="B372" s="87"/>
      <c r="C372" s="87"/>
      <c r="D372" s="88"/>
      <c r="E372" s="11"/>
      <c r="F372" s="89"/>
      <c r="G372" s="90"/>
      <c r="H372" s="90"/>
      <c r="I372" s="90"/>
      <c r="J372" s="91"/>
      <c r="K372" s="11"/>
      <c r="L372" s="11"/>
      <c r="M372" s="14"/>
    </row>
    <row r="373" spans="1:13" ht="15.75" hidden="1" customHeight="1" x14ac:dyDescent="0.3">
      <c r="A373" s="11"/>
      <c r="B373" s="87"/>
      <c r="C373" s="87"/>
      <c r="D373" s="88"/>
      <c r="E373" s="11"/>
      <c r="F373" s="89"/>
      <c r="G373" s="90"/>
      <c r="H373" s="90"/>
      <c r="I373" s="90"/>
      <c r="J373" s="91"/>
      <c r="K373" s="11"/>
      <c r="L373" s="11"/>
      <c r="M373" s="14"/>
    </row>
    <row r="374" spans="1:13" ht="15.75" hidden="1" customHeight="1" x14ac:dyDescent="0.3">
      <c r="A374" s="11"/>
      <c r="B374" s="87"/>
      <c r="C374" s="87"/>
      <c r="D374" s="88"/>
      <c r="E374" s="11"/>
      <c r="F374" s="89"/>
      <c r="G374" s="90"/>
      <c r="H374" s="90"/>
      <c r="I374" s="90"/>
      <c r="J374" s="91"/>
      <c r="K374" s="11"/>
      <c r="L374" s="11"/>
      <c r="M374" s="14"/>
    </row>
    <row r="375" spans="1:13" ht="15.75" hidden="1" customHeight="1" x14ac:dyDescent="0.3">
      <c r="A375" s="11"/>
      <c r="B375" s="87"/>
      <c r="C375" s="87"/>
      <c r="D375" s="88"/>
      <c r="E375" s="11"/>
      <c r="F375" s="89"/>
      <c r="G375" s="90"/>
      <c r="H375" s="90"/>
      <c r="I375" s="90"/>
      <c r="J375" s="91"/>
      <c r="K375" s="11"/>
      <c r="L375" s="11"/>
      <c r="M375" s="14"/>
    </row>
    <row r="376" spans="1:13" ht="15.75" hidden="1" customHeight="1" x14ac:dyDescent="0.3">
      <c r="A376" s="11"/>
      <c r="B376" s="87"/>
      <c r="C376" s="87"/>
      <c r="D376" s="88"/>
      <c r="E376" s="11"/>
      <c r="F376" s="89"/>
      <c r="G376" s="90"/>
      <c r="H376" s="90"/>
      <c r="I376" s="90"/>
      <c r="J376" s="91"/>
      <c r="K376" s="11"/>
      <c r="L376" s="11"/>
      <c r="M376" s="14"/>
    </row>
    <row r="377" spans="1:13" ht="15.75" hidden="1" customHeight="1" x14ac:dyDescent="0.3">
      <c r="A377" s="11"/>
      <c r="B377" s="87"/>
      <c r="C377" s="87"/>
      <c r="D377" s="88"/>
      <c r="E377" s="11"/>
      <c r="F377" s="89"/>
      <c r="G377" s="90"/>
      <c r="H377" s="90"/>
      <c r="I377" s="90"/>
      <c r="J377" s="91"/>
      <c r="K377" s="11"/>
      <c r="L377" s="11"/>
      <c r="M377" s="14"/>
    </row>
    <row r="378" spans="1:13" ht="15.75" hidden="1" customHeight="1" x14ac:dyDescent="0.3">
      <c r="A378" s="11"/>
      <c r="B378" s="87"/>
      <c r="C378" s="87"/>
      <c r="D378" s="88"/>
      <c r="E378" s="11"/>
      <c r="F378" s="89"/>
      <c r="G378" s="90"/>
      <c r="H378" s="90"/>
      <c r="I378" s="90"/>
      <c r="J378" s="91"/>
      <c r="K378" s="11"/>
      <c r="L378" s="11"/>
      <c r="M378" s="14"/>
    </row>
    <row r="379" spans="1:13" ht="15.75" hidden="1" customHeight="1" x14ac:dyDescent="0.3">
      <c r="A379" s="11"/>
      <c r="B379" s="87"/>
      <c r="C379" s="87"/>
      <c r="D379" s="88"/>
      <c r="E379" s="11"/>
      <c r="F379" s="89"/>
      <c r="G379" s="90"/>
      <c r="H379" s="90"/>
      <c r="I379" s="90"/>
      <c r="J379" s="91"/>
      <c r="K379" s="11"/>
      <c r="L379" s="11"/>
      <c r="M379" s="14"/>
    </row>
    <row r="380" spans="1:13" ht="15.75" hidden="1" customHeight="1" x14ac:dyDescent="0.3">
      <c r="A380" s="11"/>
      <c r="B380" s="87"/>
      <c r="C380" s="87"/>
      <c r="D380" s="88"/>
      <c r="E380" s="11"/>
      <c r="F380" s="89"/>
      <c r="G380" s="90"/>
      <c r="H380" s="90"/>
      <c r="I380" s="90"/>
      <c r="J380" s="91"/>
      <c r="K380" s="11"/>
      <c r="L380" s="11"/>
      <c r="M380" s="14"/>
    </row>
    <row r="381" spans="1:13" ht="15.75" hidden="1" customHeight="1" x14ac:dyDescent="0.3">
      <c r="A381" s="11"/>
      <c r="B381" s="87"/>
      <c r="C381" s="87"/>
      <c r="D381" s="88"/>
      <c r="E381" s="11"/>
      <c r="F381" s="89"/>
      <c r="G381" s="90"/>
      <c r="H381" s="90"/>
      <c r="I381" s="90"/>
      <c r="J381" s="91"/>
      <c r="K381" s="11"/>
      <c r="L381" s="11"/>
      <c r="M381" s="14"/>
    </row>
    <row r="382" spans="1:13" ht="15.75" hidden="1" customHeight="1" x14ac:dyDescent="0.3">
      <c r="A382" s="11"/>
      <c r="B382" s="87"/>
      <c r="C382" s="87"/>
      <c r="D382" s="88"/>
      <c r="E382" s="11"/>
      <c r="F382" s="89"/>
      <c r="G382" s="90"/>
      <c r="H382" s="90"/>
      <c r="I382" s="90"/>
      <c r="J382" s="91"/>
      <c r="K382" s="11"/>
      <c r="L382" s="11"/>
      <c r="M382" s="14"/>
    </row>
    <row r="383" spans="1:13" ht="15.75" hidden="1" customHeight="1" x14ac:dyDescent="0.3">
      <c r="A383" s="11"/>
      <c r="B383" s="87"/>
      <c r="C383" s="87"/>
      <c r="D383" s="88"/>
      <c r="E383" s="11"/>
      <c r="F383" s="89"/>
      <c r="G383" s="90"/>
      <c r="H383" s="90"/>
      <c r="I383" s="90"/>
      <c r="J383" s="91"/>
      <c r="K383" s="11"/>
      <c r="L383" s="11"/>
      <c r="M383" s="14"/>
    </row>
    <row r="384" spans="1:13" ht="15.75" hidden="1" customHeight="1" x14ac:dyDescent="0.3">
      <c r="A384" s="11"/>
      <c r="B384" s="87"/>
      <c r="C384" s="87"/>
      <c r="D384" s="88"/>
      <c r="E384" s="11"/>
      <c r="F384" s="89"/>
      <c r="G384" s="90"/>
      <c r="H384" s="90"/>
      <c r="I384" s="90"/>
      <c r="J384" s="91"/>
      <c r="K384" s="11"/>
      <c r="L384" s="11"/>
      <c r="M384" s="14"/>
    </row>
    <row r="385" spans="1:13" ht="15.75" hidden="1" customHeight="1" x14ac:dyDescent="0.3">
      <c r="A385" s="11"/>
      <c r="B385" s="87"/>
      <c r="C385" s="87"/>
      <c r="D385" s="88"/>
      <c r="E385" s="11"/>
      <c r="F385" s="89"/>
      <c r="G385" s="90"/>
      <c r="H385" s="90"/>
      <c r="I385" s="90"/>
      <c r="J385" s="91"/>
      <c r="K385" s="11"/>
      <c r="L385" s="11"/>
      <c r="M385" s="14"/>
    </row>
    <row r="386" spans="1:13" ht="15.75" hidden="1" customHeight="1" x14ac:dyDescent="0.3">
      <c r="A386" s="11"/>
      <c r="B386" s="87"/>
      <c r="C386" s="87"/>
      <c r="D386" s="88"/>
      <c r="E386" s="11"/>
      <c r="F386" s="89"/>
      <c r="G386" s="90"/>
      <c r="H386" s="90"/>
      <c r="I386" s="90"/>
      <c r="J386" s="91"/>
      <c r="K386" s="11"/>
      <c r="L386" s="11"/>
      <c r="M386" s="14"/>
    </row>
    <row r="387" spans="1:13" ht="15.75" hidden="1" customHeight="1" x14ac:dyDescent="0.3">
      <c r="A387" s="11"/>
      <c r="B387" s="87"/>
      <c r="C387" s="87"/>
      <c r="D387" s="88"/>
      <c r="E387" s="11"/>
      <c r="F387" s="89"/>
      <c r="G387" s="90"/>
      <c r="H387" s="90"/>
      <c r="I387" s="90"/>
      <c r="J387" s="91"/>
      <c r="K387" s="11"/>
      <c r="L387" s="11"/>
      <c r="M387" s="14"/>
    </row>
    <row r="388" spans="1:13" ht="15.75" hidden="1" customHeight="1" x14ac:dyDescent="0.3">
      <c r="A388" s="11"/>
      <c r="B388" s="87"/>
      <c r="C388" s="87"/>
      <c r="D388" s="88"/>
      <c r="E388" s="11"/>
      <c r="F388" s="89"/>
      <c r="G388" s="90"/>
      <c r="H388" s="90"/>
      <c r="I388" s="90"/>
      <c r="J388" s="91"/>
      <c r="K388" s="11"/>
      <c r="L388" s="11"/>
      <c r="M388" s="14"/>
    </row>
    <row r="389" spans="1:13" ht="15.75" hidden="1" customHeight="1" x14ac:dyDescent="0.3">
      <c r="A389" s="11"/>
      <c r="B389" s="87"/>
      <c r="C389" s="87"/>
      <c r="D389" s="88"/>
      <c r="E389" s="11"/>
      <c r="F389" s="89"/>
      <c r="G389" s="90"/>
      <c r="H389" s="90"/>
      <c r="I389" s="90"/>
      <c r="J389" s="91"/>
      <c r="K389" s="11"/>
      <c r="L389" s="11"/>
      <c r="M389" s="14"/>
    </row>
    <row r="390" spans="1:13" ht="15.75" hidden="1" customHeight="1" x14ac:dyDescent="0.3">
      <c r="A390" s="11"/>
      <c r="B390" s="87"/>
      <c r="C390" s="87"/>
      <c r="D390" s="88"/>
      <c r="E390" s="11"/>
      <c r="F390" s="89"/>
      <c r="G390" s="90"/>
      <c r="H390" s="90"/>
      <c r="I390" s="90"/>
      <c r="J390" s="91"/>
      <c r="K390" s="11"/>
      <c r="L390" s="11"/>
      <c r="M390" s="14"/>
    </row>
    <row r="391" spans="1:13" ht="15.75" hidden="1" customHeight="1" x14ac:dyDescent="0.3">
      <c r="A391" s="11"/>
      <c r="B391" s="87"/>
      <c r="C391" s="87"/>
      <c r="D391" s="88"/>
      <c r="E391" s="11"/>
      <c r="F391" s="89"/>
      <c r="G391" s="90"/>
      <c r="H391" s="90"/>
      <c r="I391" s="90"/>
      <c r="J391" s="91"/>
      <c r="K391" s="11"/>
      <c r="L391" s="11"/>
      <c r="M391" s="14"/>
    </row>
    <row r="392" spans="1:13" ht="15.75" hidden="1" customHeight="1" x14ac:dyDescent="0.3">
      <c r="A392" s="11"/>
      <c r="B392" s="87"/>
      <c r="C392" s="87"/>
      <c r="D392" s="88"/>
      <c r="E392" s="11"/>
      <c r="F392" s="89"/>
      <c r="G392" s="90"/>
      <c r="H392" s="90"/>
      <c r="I392" s="90"/>
      <c r="J392" s="91"/>
      <c r="K392" s="11"/>
      <c r="L392" s="11"/>
      <c r="M392" s="14"/>
    </row>
    <row r="393" spans="1:13" ht="15.75" hidden="1" customHeight="1" x14ac:dyDescent="0.3">
      <c r="A393" s="11"/>
      <c r="B393" s="87"/>
      <c r="C393" s="87"/>
      <c r="D393" s="88"/>
      <c r="E393" s="11"/>
      <c r="F393" s="89"/>
      <c r="G393" s="90"/>
      <c r="H393" s="90"/>
      <c r="I393" s="90"/>
      <c r="J393" s="91"/>
      <c r="K393" s="11"/>
      <c r="L393" s="11"/>
      <c r="M393" s="14"/>
    </row>
    <row r="394" spans="1:13" ht="15.75" hidden="1" customHeight="1" x14ac:dyDescent="0.3">
      <c r="A394" s="11"/>
      <c r="B394" s="87"/>
      <c r="C394" s="87"/>
      <c r="D394" s="88"/>
      <c r="E394" s="11"/>
      <c r="F394" s="89"/>
      <c r="G394" s="90"/>
      <c r="H394" s="90"/>
      <c r="I394" s="90"/>
      <c r="J394" s="91"/>
      <c r="K394" s="11"/>
      <c r="L394" s="11"/>
      <c r="M394" s="14"/>
    </row>
    <row r="395" spans="1:13" ht="15.75" hidden="1" customHeight="1" x14ac:dyDescent="0.3">
      <c r="A395" s="11"/>
      <c r="B395" s="87"/>
      <c r="C395" s="87"/>
      <c r="D395" s="88"/>
      <c r="E395" s="11"/>
      <c r="F395" s="89"/>
      <c r="G395" s="90"/>
      <c r="H395" s="90"/>
      <c r="I395" s="90"/>
      <c r="J395" s="91"/>
      <c r="K395" s="11"/>
      <c r="L395" s="11"/>
      <c r="M395" s="14"/>
    </row>
    <row r="396" spans="1:13" ht="15.75" hidden="1" customHeight="1" x14ac:dyDescent="0.3">
      <c r="A396" s="11"/>
      <c r="B396" s="87"/>
      <c r="C396" s="87"/>
      <c r="D396" s="88"/>
      <c r="E396" s="11"/>
      <c r="F396" s="89"/>
      <c r="G396" s="90"/>
      <c r="H396" s="90"/>
      <c r="I396" s="90"/>
      <c r="J396" s="91"/>
      <c r="K396" s="11"/>
      <c r="L396" s="11"/>
      <c r="M396" s="14"/>
    </row>
    <row r="397" spans="1:13" ht="15.75" hidden="1" customHeight="1" x14ac:dyDescent="0.3">
      <c r="A397" s="11"/>
      <c r="B397" s="87"/>
      <c r="C397" s="87"/>
      <c r="D397" s="88"/>
      <c r="E397" s="11"/>
      <c r="F397" s="89"/>
      <c r="G397" s="90"/>
      <c r="H397" s="90"/>
      <c r="I397" s="90"/>
      <c r="J397" s="91"/>
      <c r="K397" s="11"/>
      <c r="L397" s="11"/>
      <c r="M397" s="14"/>
    </row>
    <row r="398" spans="1:13" ht="15.75" hidden="1" customHeight="1" x14ac:dyDescent="0.3">
      <c r="A398" s="11"/>
      <c r="B398" s="87"/>
      <c r="C398" s="87"/>
      <c r="D398" s="88"/>
      <c r="E398" s="11"/>
      <c r="F398" s="89"/>
      <c r="G398" s="90"/>
      <c r="H398" s="90"/>
      <c r="I398" s="90"/>
      <c r="J398" s="91"/>
      <c r="K398" s="11"/>
      <c r="L398" s="11"/>
      <c r="M398" s="14"/>
    </row>
    <row r="399" spans="1:13" ht="15.75" hidden="1" customHeight="1" x14ac:dyDescent="0.3">
      <c r="A399" s="11"/>
      <c r="B399" s="87"/>
      <c r="C399" s="87"/>
      <c r="D399" s="88"/>
      <c r="E399" s="11"/>
      <c r="F399" s="89"/>
      <c r="G399" s="90"/>
      <c r="H399" s="90"/>
      <c r="I399" s="90"/>
      <c r="J399" s="91"/>
      <c r="K399" s="11"/>
      <c r="L399" s="11"/>
      <c r="M399" s="14"/>
    </row>
    <row r="400" spans="1:13" ht="15.75" hidden="1" customHeight="1" x14ac:dyDescent="0.3">
      <c r="A400" s="11"/>
      <c r="B400" s="87"/>
      <c r="C400" s="87"/>
      <c r="D400" s="88"/>
      <c r="E400" s="11"/>
      <c r="F400" s="89"/>
      <c r="G400" s="90"/>
      <c r="H400" s="90"/>
      <c r="I400" s="90"/>
      <c r="J400" s="91"/>
      <c r="K400" s="11"/>
      <c r="L400" s="11"/>
      <c r="M400" s="14"/>
    </row>
    <row r="401" spans="1:13" ht="15.75" hidden="1" customHeight="1" x14ac:dyDescent="0.3">
      <c r="A401" s="11"/>
      <c r="B401" s="87"/>
      <c r="C401" s="87"/>
      <c r="D401" s="88"/>
      <c r="E401" s="11"/>
      <c r="F401" s="89"/>
      <c r="G401" s="90"/>
      <c r="H401" s="90"/>
      <c r="I401" s="90"/>
      <c r="J401" s="91"/>
      <c r="K401" s="11"/>
      <c r="L401" s="11"/>
      <c r="M401" s="14"/>
    </row>
    <row r="402" spans="1:13" ht="15.75" hidden="1" customHeight="1" x14ac:dyDescent="0.3">
      <c r="A402" s="11"/>
      <c r="B402" s="87"/>
      <c r="C402" s="87"/>
      <c r="D402" s="88"/>
      <c r="E402" s="11"/>
      <c r="F402" s="89"/>
      <c r="G402" s="90"/>
      <c r="H402" s="90"/>
      <c r="I402" s="90"/>
      <c r="J402" s="91"/>
      <c r="K402" s="11"/>
      <c r="L402" s="11"/>
      <c r="M402" s="14"/>
    </row>
    <row r="403" spans="1:13" ht="15.75" hidden="1" customHeight="1" x14ac:dyDescent="0.3">
      <c r="A403" s="11"/>
      <c r="B403" s="87"/>
      <c r="C403" s="87"/>
      <c r="D403" s="88"/>
      <c r="E403" s="11"/>
      <c r="F403" s="89"/>
      <c r="G403" s="90"/>
      <c r="H403" s="90"/>
      <c r="I403" s="90"/>
      <c r="J403" s="91"/>
      <c r="K403" s="11"/>
      <c r="L403" s="11"/>
      <c r="M403" s="14"/>
    </row>
    <row r="404" spans="1:13" ht="15.75" hidden="1" customHeight="1" x14ac:dyDescent="0.3">
      <c r="A404" s="11"/>
      <c r="B404" s="87"/>
      <c r="C404" s="87"/>
      <c r="D404" s="88"/>
      <c r="E404" s="11"/>
      <c r="F404" s="89"/>
      <c r="G404" s="90"/>
      <c r="H404" s="90"/>
      <c r="I404" s="90"/>
      <c r="J404" s="91"/>
      <c r="K404" s="11"/>
      <c r="L404" s="11"/>
      <c r="M404" s="14"/>
    </row>
    <row r="405" spans="1:13" ht="15.75" hidden="1" customHeight="1" x14ac:dyDescent="0.3">
      <c r="A405" s="11"/>
      <c r="B405" s="87"/>
      <c r="C405" s="87"/>
      <c r="D405" s="88"/>
      <c r="E405" s="11"/>
      <c r="F405" s="89"/>
      <c r="G405" s="90"/>
      <c r="H405" s="90"/>
      <c r="I405" s="90"/>
      <c r="J405" s="91"/>
      <c r="K405" s="11"/>
      <c r="L405" s="11"/>
      <c r="M405" s="14"/>
    </row>
    <row r="406" spans="1:13" ht="15.75" hidden="1" customHeight="1" x14ac:dyDescent="0.3">
      <c r="A406" s="11"/>
      <c r="B406" s="87"/>
      <c r="C406" s="87"/>
      <c r="D406" s="88"/>
      <c r="E406" s="11"/>
      <c r="F406" s="89"/>
      <c r="G406" s="90"/>
      <c r="H406" s="90"/>
      <c r="I406" s="90"/>
      <c r="J406" s="91"/>
      <c r="K406" s="11"/>
      <c r="L406" s="11"/>
      <c r="M406" s="14"/>
    </row>
    <row r="407" spans="1:13" ht="15.75" hidden="1" customHeight="1" x14ac:dyDescent="0.3">
      <c r="A407" s="11"/>
      <c r="B407" s="87"/>
      <c r="C407" s="87"/>
      <c r="D407" s="88"/>
      <c r="E407" s="11"/>
      <c r="F407" s="89"/>
      <c r="G407" s="90"/>
      <c r="H407" s="90"/>
      <c r="I407" s="90"/>
      <c r="J407" s="91"/>
      <c r="K407" s="11"/>
      <c r="L407" s="11"/>
      <c r="M407" s="14"/>
    </row>
    <row r="408" spans="1:13" ht="15.75" hidden="1" customHeight="1" x14ac:dyDescent="0.3">
      <c r="A408" s="11"/>
      <c r="B408" s="87"/>
      <c r="C408" s="87"/>
      <c r="D408" s="88"/>
      <c r="E408" s="11"/>
      <c r="F408" s="89"/>
      <c r="G408" s="90"/>
      <c r="H408" s="90"/>
      <c r="I408" s="90"/>
      <c r="J408" s="91"/>
      <c r="K408" s="11"/>
      <c r="L408" s="11"/>
      <c r="M408" s="14"/>
    </row>
    <row r="409" spans="1:13" ht="15.75" hidden="1" customHeight="1" x14ac:dyDescent="0.3">
      <c r="A409" s="11"/>
      <c r="B409" s="87"/>
      <c r="C409" s="87"/>
      <c r="D409" s="88"/>
      <c r="E409" s="11"/>
      <c r="F409" s="89"/>
      <c r="G409" s="90"/>
      <c r="H409" s="90"/>
      <c r="I409" s="90"/>
      <c r="J409" s="91"/>
      <c r="K409" s="11"/>
      <c r="L409" s="11"/>
      <c r="M409" s="14"/>
    </row>
    <row r="410" spans="1:13" ht="15.75" hidden="1" customHeight="1" x14ac:dyDescent="0.3">
      <c r="A410" s="11"/>
      <c r="B410" s="87"/>
      <c r="C410" s="87"/>
      <c r="D410" s="88"/>
      <c r="E410" s="11"/>
      <c r="F410" s="89"/>
      <c r="G410" s="90"/>
      <c r="H410" s="90"/>
      <c r="I410" s="90"/>
      <c r="J410" s="91"/>
      <c r="K410" s="11"/>
      <c r="L410" s="11"/>
      <c r="M410" s="14"/>
    </row>
    <row r="411" spans="1:13" ht="15.75" hidden="1" customHeight="1" x14ac:dyDescent="0.3">
      <c r="A411" s="11"/>
      <c r="B411" s="87"/>
      <c r="C411" s="87"/>
      <c r="D411" s="88"/>
      <c r="E411" s="11"/>
      <c r="F411" s="89"/>
      <c r="G411" s="90"/>
      <c r="H411" s="90"/>
      <c r="I411" s="90"/>
      <c r="J411" s="91"/>
      <c r="K411" s="11"/>
      <c r="L411" s="11"/>
      <c r="M411" s="14"/>
    </row>
    <row r="412" spans="1:13" ht="15.75" hidden="1" customHeight="1" x14ac:dyDescent="0.3">
      <c r="A412" s="11"/>
      <c r="B412" s="87"/>
      <c r="C412" s="87"/>
      <c r="D412" s="88"/>
      <c r="E412" s="11"/>
      <c r="F412" s="89"/>
      <c r="G412" s="90"/>
      <c r="H412" s="90"/>
      <c r="I412" s="90"/>
      <c r="J412" s="91"/>
      <c r="K412" s="11"/>
      <c r="L412" s="11"/>
      <c r="M412" s="14"/>
    </row>
    <row r="413" spans="1:13" ht="15.75" hidden="1" customHeight="1" x14ac:dyDescent="0.3">
      <c r="A413" s="11"/>
      <c r="B413" s="87"/>
      <c r="C413" s="87"/>
      <c r="D413" s="88"/>
      <c r="E413" s="11"/>
      <c r="F413" s="89"/>
      <c r="G413" s="90"/>
      <c r="H413" s="90"/>
      <c r="I413" s="90"/>
      <c r="J413" s="91"/>
      <c r="K413" s="11"/>
      <c r="L413" s="11"/>
      <c r="M413" s="14"/>
    </row>
    <row r="414" spans="1:13" ht="15.75" hidden="1" customHeight="1" x14ac:dyDescent="0.3">
      <c r="A414" s="11"/>
      <c r="B414" s="87"/>
      <c r="C414" s="87"/>
      <c r="D414" s="88"/>
      <c r="E414" s="11"/>
      <c r="F414" s="89"/>
      <c r="G414" s="90"/>
      <c r="H414" s="90"/>
      <c r="I414" s="90"/>
      <c r="J414" s="91"/>
      <c r="K414" s="11"/>
      <c r="L414" s="11"/>
      <c r="M414" s="14"/>
    </row>
    <row r="415" spans="1:13" ht="15.75" hidden="1" customHeight="1" x14ac:dyDescent="0.3">
      <c r="A415" s="11"/>
      <c r="B415" s="87"/>
      <c r="C415" s="87"/>
      <c r="D415" s="88"/>
      <c r="E415" s="11"/>
      <c r="F415" s="89"/>
      <c r="G415" s="90"/>
      <c r="H415" s="90"/>
      <c r="I415" s="90"/>
      <c r="J415" s="91"/>
      <c r="K415" s="11"/>
      <c r="L415" s="11"/>
      <c r="M415" s="14"/>
    </row>
    <row r="416" spans="1:13" ht="15.75" hidden="1" customHeight="1" x14ac:dyDescent="0.3">
      <c r="A416" s="11"/>
      <c r="B416" s="87"/>
      <c r="C416" s="87"/>
      <c r="D416" s="88"/>
      <c r="E416" s="11"/>
      <c r="F416" s="89"/>
      <c r="G416" s="90"/>
      <c r="H416" s="90"/>
      <c r="I416" s="90"/>
      <c r="J416" s="91"/>
      <c r="K416" s="11"/>
      <c r="L416" s="11"/>
      <c r="M416" s="14"/>
    </row>
    <row r="417" spans="1:13" ht="15.75" hidden="1" customHeight="1" x14ac:dyDescent="0.3">
      <c r="A417" s="11"/>
      <c r="B417" s="87"/>
      <c r="C417" s="87"/>
      <c r="D417" s="88"/>
      <c r="E417" s="11"/>
      <c r="F417" s="89"/>
      <c r="G417" s="90"/>
      <c r="H417" s="90"/>
      <c r="I417" s="90"/>
      <c r="J417" s="91"/>
      <c r="K417" s="11"/>
      <c r="L417" s="11"/>
      <c r="M417" s="14"/>
    </row>
    <row r="418" spans="1:13" ht="15.75" hidden="1" customHeight="1" x14ac:dyDescent="0.3">
      <c r="A418" s="11"/>
      <c r="B418" s="87"/>
      <c r="C418" s="87"/>
      <c r="D418" s="88"/>
      <c r="E418" s="11"/>
      <c r="F418" s="89"/>
      <c r="G418" s="90"/>
      <c r="H418" s="90"/>
      <c r="I418" s="90"/>
      <c r="J418" s="91"/>
      <c r="K418" s="11"/>
      <c r="L418" s="11"/>
      <c r="M418" s="14"/>
    </row>
    <row r="419" spans="1:13" ht="15.75" hidden="1" customHeight="1" x14ac:dyDescent="0.3">
      <c r="A419" s="11"/>
      <c r="B419" s="87"/>
      <c r="C419" s="87"/>
      <c r="D419" s="88"/>
      <c r="E419" s="11"/>
      <c r="F419" s="89"/>
      <c r="G419" s="90"/>
      <c r="H419" s="90"/>
      <c r="I419" s="90"/>
      <c r="J419" s="91"/>
      <c r="K419" s="11"/>
      <c r="L419" s="11"/>
      <c r="M419" s="14"/>
    </row>
    <row r="420" spans="1:13" ht="15.75" hidden="1" customHeight="1" x14ac:dyDescent="0.3">
      <c r="A420" s="11"/>
      <c r="B420" s="87"/>
      <c r="C420" s="87"/>
      <c r="D420" s="88"/>
      <c r="E420" s="11"/>
      <c r="F420" s="89"/>
      <c r="G420" s="90"/>
      <c r="H420" s="90"/>
      <c r="I420" s="90"/>
      <c r="J420" s="91"/>
      <c r="K420" s="11"/>
      <c r="L420" s="11"/>
      <c r="M420" s="14"/>
    </row>
    <row r="421" spans="1:13" ht="15.75" hidden="1" customHeight="1" x14ac:dyDescent="0.3">
      <c r="A421" s="11"/>
      <c r="B421" s="87"/>
      <c r="C421" s="87"/>
      <c r="D421" s="88"/>
      <c r="E421" s="11"/>
      <c r="F421" s="89"/>
      <c r="G421" s="90"/>
      <c r="H421" s="90"/>
      <c r="I421" s="90"/>
      <c r="J421" s="91"/>
      <c r="K421" s="11"/>
      <c r="L421" s="11"/>
      <c r="M421" s="14"/>
    </row>
    <row r="422" spans="1:13" ht="15.75" hidden="1" customHeight="1" x14ac:dyDescent="0.3">
      <c r="A422" s="11"/>
      <c r="B422" s="87"/>
      <c r="C422" s="87"/>
      <c r="D422" s="88"/>
      <c r="E422" s="11"/>
      <c r="F422" s="89"/>
      <c r="G422" s="90"/>
      <c r="H422" s="90"/>
      <c r="I422" s="90"/>
      <c r="J422" s="91"/>
      <c r="K422" s="11"/>
      <c r="L422" s="11"/>
      <c r="M422" s="14"/>
    </row>
    <row r="423" spans="1:13" ht="15.75" hidden="1" customHeight="1" x14ac:dyDescent="0.3">
      <c r="A423" s="11"/>
      <c r="B423" s="87"/>
      <c r="C423" s="87"/>
      <c r="D423" s="88"/>
      <c r="E423" s="11"/>
      <c r="F423" s="89"/>
      <c r="G423" s="90"/>
      <c r="H423" s="90"/>
      <c r="I423" s="90"/>
      <c r="J423" s="91"/>
      <c r="K423" s="11"/>
      <c r="L423" s="11"/>
      <c r="M423" s="14"/>
    </row>
    <row r="424" spans="1:13" ht="15.75" hidden="1" customHeight="1" x14ac:dyDescent="0.3">
      <c r="A424" s="11"/>
      <c r="B424" s="87"/>
      <c r="C424" s="87"/>
      <c r="D424" s="88"/>
      <c r="E424" s="11"/>
      <c r="F424" s="89"/>
      <c r="G424" s="90"/>
      <c r="H424" s="90"/>
      <c r="I424" s="90"/>
      <c r="J424" s="91"/>
      <c r="K424" s="11"/>
      <c r="L424" s="11"/>
      <c r="M424" s="14"/>
    </row>
    <row r="425" spans="1:13" ht="15.75" hidden="1" customHeight="1" x14ac:dyDescent="0.3">
      <c r="A425" s="11"/>
      <c r="B425" s="87"/>
      <c r="C425" s="87"/>
      <c r="D425" s="88"/>
      <c r="E425" s="11"/>
      <c r="F425" s="89"/>
      <c r="G425" s="90"/>
      <c r="H425" s="90"/>
      <c r="I425" s="90"/>
      <c r="J425" s="91"/>
      <c r="K425" s="11"/>
      <c r="L425" s="11"/>
      <c r="M425" s="14"/>
    </row>
    <row r="426" spans="1:13" ht="15.75" hidden="1" customHeight="1" x14ac:dyDescent="0.3">
      <c r="A426" s="11"/>
      <c r="B426" s="87"/>
      <c r="C426" s="87"/>
      <c r="D426" s="88"/>
      <c r="E426" s="11"/>
      <c r="F426" s="89"/>
      <c r="G426" s="90"/>
      <c r="H426" s="90"/>
      <c r="I426" s="90"/>
      <c r="J426" s="91"/>
      <c r="K426" s="11"/>
      <c r="L426" s="11"/>
      <c r="M426" s="14"/>
    </row>
    <row r="427" spans="1:13" ht="15.75" hidden="1" customHeight="1" x14ac:dyDescent="0.3">
      <c r="A427" s="11"/>
      <c r="B427" s="87"/>
      <c r="C427" s="87"/>
      <c r="D427" s="88"/>
      <c r="E427" s="11"/>
      <c r="F427" s="89"/>
      <c r="G427" s="90"/>
      <c r="H427" s="90"/>
      <c r="I427" s="90"/>
      <c r="J427" s="91"/>
      <c r="K427" s="11"/>
      <c r="L427" s="11"/>
      <c r="M427" s="14"/>
    </row>
    <row r="428" spans="1:13" ht="15.75" hidden="1" customHeight="1" x14ac:dyDescent="0.3">
      <c r="A428" s="11"/>
      <c r="B428" s="87"/>
      <c r="C428" s="87"/>
      <c r="D428" s="88"/>
      <c r="E428" s="11"/>
      <c r="F428" s="89"/>
      <c r="G428" s="90"/>
      <c r="H428" s="90"/>
      <c r="I428" s="90"/>
      <c r="J428" s="91"/>
      <c r="K428" s="11"/>
      <c r="L428" s="11"/>
      <c r="M428" s="14"/>
    </row>
    <row r="429" spans="1:13" ht="15.75" hidden="1" customHeight="1" x14ac:dyDescent="0.3">
      <c r="A429" s="11"/>
      <c r="B429" s="87"/>
      <c r="C429" s="87"/>
      <c r="D429" s="88"/>
      <c r="E429" s="11"/>
      <c r="F429" s="89"/>
      <c r="G429" s="90"/>
      <c r="H429" s="90"/>
      <c r="I429" s="90"/>
      <c r="J429" s="91"/>
      <c r="K429" s="11"/>
      <c r="L429" s="11"/>
      <c r="M429" s="14"/>
    </row>
    <row r="430" spans="1:13" ht="15.75" hidden="1" customHeight="1" x14ac:dyDescent="0.3">
      <c r="A430" s="11"/>
      <c r="B430" s="87"/>
      <c r="C430" s="87"/>
      <c r="D430" s="88"/>
      <c r="E430" s="11"/>
      <c r="F430" s="89"/>
      <c r="G430" s="90"/>
      <c r="H430" s="90"/>
      <c r="I430" s="90"/>
      <c r="J430" s="91"/>
      <c r="K430" s="11"/>
      <c r="L430" s="11"/>
      <c r="M430" s="14"/>
    </row>
    <row r="431" spans="1:13" ht="15.75" hidden="1" customHeight="1" x14ac:dyDescent="0.3">
      <c r="A431" s="11"/>
      <c r="B431" s="87"/>
      <c r="C431" s="87"/>
      <c r="D431" s="88"/>
      <c r="E431" s="11"/>
      <c r="F431" s="89"/>
      <c r="G431" s="90"/>
      <c r="H431" s="90"/>
      <c r="I431" s="90"/>
      <c r="J431" s="91"/>
      <c r="K431" s="11"/>
      <c r="L431" s="11"/>
      <c r="M431" s="14"/>
    </row>
    <row r="432" spans="1:13" ht="15.75" hidden="1" customHeight="1" x14ac:dyDescent="0.3">
      <c r="A432" s="11"/>
      <c r="B432" s="87"/>
      <c r="C432" s="87"/>
      <c r="D432" s="88"/>
      <c r="E432" s="11"/>
      <c r="F432" s="89"/>
      <c r="G432" s="90"/>
      <c r="H432" s="90"/>
      <c r="I432" s="90"/>
      <c r="J432" s="91"/>
      <c r="K432" s="11"/>
      <c r="L432" s="11"/>
      <c r="M432" s="14"/>
    </row>
    <row r="433" spans="1:13" ht="15.75" hidden="1" customHeight="1" x14ac:dyDescent="0.3">
      <c r="A433" s="11"/>
      <c r="B433" s="87"/>
      <c r="C433" s="87"/>
      <c r="D433" s="88"/>
      <c r="E433" s="11"/>
      <c r="F433" s="89"/>
      <c r="G433" s="90"/>
      <c r="H433" s="90"/>
      <c r="I433" s="90"/>
      <c r="J433" s="91"/>
      <c r="K433" s="11"/>
      <c r="L433" s="11"/>
      <c r="M433" s="14"/>
    </row>
    <row r="434" spans="1:13" ht="15.75" hidden="1" customHeight="1" x14ac:dyDescent="0.3">
      <c r="A434" s="11"/>
      <c r="B434" s="87"/>
      <c r="C434" s="87"/>
      <c r="D434" s="88"/>
      <c r="E434" s="11"/>
      <c r="F434" s="89"/>
      <c r="G434" s="90"/>
      <c r="H434" s="90"/>
      <c r="I434" s="90"/>
      <c r="J434" s="91"/>
      <c r="K434" s="11"/>
      <c r="L434" s="11"/>
      <c r="M434" s="14"/>
    </row>
    <row r="435" spans="1:13" ht="15.75" hidden="1" customHeight="1" x14ac:dyDescent="0.3">
      <c r="A435" s="11"/>
      <c r="B435" s="87"/>
      <c r="C435" s="87"/>
      <c r="D435" s="88"/>
      <c r="E435" s="11"/>
      <c r="F435" s="89"/>
      <c r="G435" s="90"/>
      <c r="H435" s="90"/>
      <c r="I435" s="90"/>
      <c r="J435" s="91"/>
      <c r="K435" s="11"/>
      <c r="L435" s="11"/>
      <c r="M435" s="14"/>
    </row>
    <row r="436" spans="1:13" ht="15.75" hidden="1" customHeight="1" x14ac:dyDescent="0.3">
      <c r="A436" s="11"/>
      <c r="B436" s="87"/>
      <c r="C436" s="87"/>
      <c r="D436" s="88"/>
      <c r="E436" s="11"/>
      <c r="F436" s="89"/>
      <c r="G436" s="90"/>
      <c r="H436" s="90"/>
      <c r="I436" s="90"/>
      <c r="J436" s="91"/>
      <c r="K436" s="11"/>
      <c r="L436" s="11"/>
      <c r="M436" s="14"/>
    </row>
    <row r="437" spans="1:13" ht="15.75" hidden="1" customHeight="1" x14ac:dyDescent="0.3">
      <c r="A437" s="11"/>
      <c r="B437" s="87"/>
      <c r="C437" s="87"/>
      <c r="D437" s="88"/>
      <c r="E437" s="11"/>
      <c r="F437" s="89"/>
      <c r="G437" s="90"/>
      <c r="H437" s="90"/>
      <c r="I437" s="90"/>
      <c r="J437" s="91"/>
      <c r="K437" s="11"/>
      <c r="L437" s="11"/>
      <c r="M437" s="14"/>
    </row>
    <row r="438" spans="1:13" ht="15.75" hidden="1" customHeight="1" x14ac:dyDescent="0.3">
      <c r="A438" s="11"/>
      <c r="B438" s="87"/>
      <c r="C438" s="87"/>
      <c r="D438" s="88"/>
      <c r="E438" s="11"/>
      <c r="F438" s="89"/>
      <c r="G438" s="90"/>
      <c r="H438" s="90"/>
      <c r="I438" s="90"/>
      <c r="J438" s="91"/>
      <c r="K438" s="11"/>
      <c r="L438" s="11"/>
      <c r="M438" s="14"/>
    </row>
    <row r="439" spans="1:13" ht="15.75" hidden="1" customHeight="1" x14ac:dyDescent="0.3">
      <c r="A439" s="11"/>
      <c r="B439" s="87"/>
      <c r="C439" s="87"/>
      <c r="D439" s="88"/>
      <c r="E439" s="11"/>
      <c r="F439" s="89"/>
      <c r="G439" s="90"/>
      <c r="H439" s="90"/>
      <c r="I439" s="90"/>
      <c r="J439" s="91"/>
      <c r="K439" s="11"/>
      <c r="L439" s="11"/>
      <c r="M439" s="14"/>
    </row>
    <row r="440" spans="1:13" ht="15.75" hidden="1" customHeight="1" x14ac:dyDescent="0.3">
      <c r="A440" s="11"/>
      <c r="B440" s="87"/>
      <c r="C440" s="87"/>
      <c r="D440" s="88"/>
      <c r="E440" s="11"/>
      <c r="F440" s="89"/>
      <c r="G440" s="90"/>
      <c r="H440" s="90"/>
      <c r="I440" s="90"/>
      <c r="J440" s="91"/>
      <c r="K440" s="11"/>
      <c r="L440" s="11"/>
      <c r="M440" s="14"/>
    </row>
    <row r="441" spans="1:13" ht="15.75" hidden="1" customHeight="1" x14ac:dyDescent="0.3">
      <c r="A441" s="11"/>
      <c r="B441" s="87"/>
      <c r="C441" s="87"/>
      <c r="D441" s="88"/>
      <c r="E441" s="11"/>
      <c r="F441" s="89"/>
      <c r="G441" s="90"/>
      <c r="H441" s="90"/>
      <c r="I441" s="90"/>
      <c r="J441" s="91"/>
      <c r="K441" s="11"/>
      <c r="L441" s="11"/>
      <c r="M441" s="14"/>
    </row>
    <row r="442" spans="1:13" ht="15.75" hidden="1" customHeight="1" x14ac:dyDescent="0.3">
      <c r="A442" s="11"/>
      <c r="B442" s="87"/>
      <c r="C442" s="87"/>
      <c r="D442" s="88"/>
      <c r="E442" s="11"/>
      <c r="F442" s="89"/>
      <c r="G442" s="90"/>
      <c r="H442" s="90"/>
      <c r="I442" s="90"/>
      <c r="J442" s="91"/>
      <c r="K442" s="11"/>
      <c r="L442" s="11"/>
      <c r="M442" s="14"/>
    </row>
    <row r="443" spans="1:13" ht="15.75" hidden="1" customHeight="1" x14ac:dyDescent="0.3">
      <c r="A443" s="11"/>
      <c r="B443" s="87"/>
      <c r="C443" s="87"/>
      <c r="D443" s="88"/>
      <c r="E443" s="11"/>
      <c r="F443" s="89"/>
      <c r="G443" s="90"/>
      <c r="H443" s="90"/>
      <c r="I443" s="90"/>
      <c r="J443" s="91"/>
      <c r="K443" s="11"/>
      <c r="L443" s="11"/>
      <c r="M443" s="14"/>
    </row>
    <row r="444" spans="1:13" ht="15.75" hidden="1" customHeight="1" x14ac:dyDescent="0.3">
      <c r="A444" s="11"/>
      <c r="B444" s="87"/>
      <c r="C444" s="87"/>
      <c r="D444" s="88"/>
      <c r="E444" s="11"/>
      <c r="F444" s="89"/>
      <c r="G444" s="90"/>
      <c r="H444" s="90"/>
      <c r="I444" s="90"/>
      <c r="J444" s="91"/>
      <c r="K444" s="11"/>
      <c r="L444" s="11"/>
      <c r="M444" s="14"/>
    </row>
    <row r="445" spans="1:13" ht="15.75" hidden="1" customHeight="1" x14ac:dyDescent="0.3">
      <c r="A445" s="11"/>
      <c r="B445" s="87"/>
      <c r="C445" s="87"/>
      <c r="D445" s="88"/>
      <c r="E445" s="11"/>
      <c r="F445" s="89"/>
      <c r="G445" s="90"/>
      <c r="H445" s="90"/>
      <c r="I445" s="90"/>
      <c r="J445" s="91"/>
      <c r="K445" s="11"/>
      <c r="L445" s="11"/>
      <c r="M445" s="14"/>
    </row>
    <row r="446" spans="1:13" ht="15.75" hidden="1" customHeight="1" x14ac:dyDescent="0.3">
      <c r="A446" s="11"/>
      <c r="B446" s="87"/>
      <c r="C446" s="87"/>
      <c r="D446" s="88"/>
      <c r="E446" s="11"/>
      <c r="F446" s="89"/>
      <c r="G446" s="90"/>
      <c r="H446" s="90"/>
      <c r="I446" s="90"/>
      <c r="J446" s="91"/>
      <c r="K446" s="11"/>
      <c r="L446" s="11"/>
      <c r="M446" s="14"/>
    </row>
    <row r="447" spans="1:13" ht="15.75" hidden="1" customHeight="1" x14ac:dyDescent="0.3">
      <c r="A447" s="11"/>
      <c r="B447" s="87"/>
      <c r="C447" s="87"/>
      <c r="D447" s="88"/>
      <c r="E447" s="11"/>
      <c r="F447" s="89"/>
      <c r="G447" s="90"/>
      <c r="H447" s="90"/>
      <c r="I447" s="90"/>
      <c r="J447" s="91"/>
      <c r="K447" s="11"/>
      <c r="L447" s="11"/>
      <c r="M447" s="14"/>
    </row>
    <row r="448" spans="1:13" ht="15.75" hidden="1" customHeight="1" x14ac:dyDescent="0.3">
      <c r="A448" s="11"/>
      <c r="B448" s="87"/>
      <c r="C448" s="87"/>
      <c r="D448" s="88"/>
      <c r="E448" s="11"/>
      <c r="F448" s="89"/>
      <c r="G448" s="90"/>
      <c r="H448" s="90"/>
      <c r="I448" s="90"/>
      <c r="J448" s="91"/>
      <c r="K448" s="11"/>
      <c r="L448" s="11"/>
      <c r="M448" s="14"/>
    </row>
    <row r="449" spans="1:13" ht="15.75" hidden="1" customHeight="1" x14ac:dyDescent="0.3">
      <c r="A449" s="11"/>
      <c r="B449" s="87"/>
      <c r="C449" s="87"/>
      <c r="D449" s="88"/>
      <c r="E449" s="11"/>
      <c r="F449" s="89"/>
      <c r="G449" s="90"/>
      <c r="H449" s="90"/>
      <c r="I449" s="90"/>
      <c r="J449" s="91"/>
      <c r="K449" s="11"/>
      <c r="L449" s="11"/>
      <c r="M449" s="14"/>
    </row>
    <row r="450" spans="1:13" ht="15.75" hidden="1" customHeight="1" x14ac:dyDescent="0.3">
      <c r="A450" s="11"/>
      <c r="B450" s="87"/>
      <c r="C450" s="87"/>
      <c r="D450" s="88"/>
      <c r="E450" s="11"/>
      <c r="F450" s="89"/>
      <c r="G450" s="90"/>
      <c r="H450" s="90"/>
      <c r="I450" s="90"/>
      <c r="J450" s="91"/>
      <c r="K450" s="11"/>
      <c r="L450" s="11"/>
      <c r="M450" s="14"/>
    </row>
    <row r="451" spans="1:13" ht="15.75" hidden="1" customHeight="1" x14ac:dyDescent="0.3">
      <c r="A451" s="11"/>
      <c r="B451" s="87"/>
      <c r="C451" s="87"/>
      <c r="D451" s="88"/>
      <c r="E451" s="11"/>
      <c r="F451" s="89"/>
      <c r="G451" s="90"/>
      <c r="H451" s="90"/>
      <c r="I451" s="90"/>
      <c r="J451" s="91"/>
      <c r="K451" s="11"/>
      <c r="L451" s="11"/>
      <c r="M451" s="14"/>
    </row>
    <row r="452" spans="1:13" ht="15.75" hidden="1" customHeight="1" x14ac:dyDescent="0.3">
      <c r="A452" s="11"/>
      <c r="B452" s="87"/>
      <c r="C452" s="87"/>
      <c r="D452" s="88"/>
      <c r="E452" s="11"/>
      <c r="F452" s="89"/>
      <c r="G452" s="90"/>
      <c r="H452" s="90"/>
      <c r="I452" s="90"/>
      <c r="J452" s="91"/>
      <c r="K452" s="11"/>
      <c r="L452" s="11"/>
      <c r="M452" s="14"/>
    </row>
    <row r="453" spans="1:13" ht="15.75" hidden="1" customHeight="1" x14ac:dyDescent="0.3">
      <c r="A453" s="11"/>
      <c r="B453" s="87"/>
      <c r="C453" s="87"/>
      <c r="D453" s="88"/>
      <c r="E453" s="11"/>
      <c r="F453" s="89"/>
      <c r="G453" s="90"/>
      <c r="H453" s="90"/>
      <c r="I453" s="90"/>
      <c r="J453" s="91"/>
      <c r="K453" s="11"/>
      <c r="L453" s="11"/>
      <c r="M453" s="14"/>
    </row>
    <row r="454" spans="1:13" ht="15.75" hidden="1" customHeight="1" x14ac:dyDescent="0.3">
      <c r="A454" s="11"/>
      <c r="B454" s="87"/>
      <c r="C454" s="87"/>
      <c r="D454" s="88"/>
      <c r="E454" s="11"/>
      <c r="F454" s="89"/>
      <c r="G454" s="90"/>
      <c r="H454" s="90"/>
      <c r="I454" s="90"/>
      <c r="J454" s="91"/>
      <c r="K454" s="11"/>
      <c r="L454" s="11"/>
      <c r="M454" s="14"/>
    </row>
    <row r="455" spans="1:13" ht="15.75" hidden="1" customHeight="1" x14ac:dyDescent="0.3">
      <c r="A455" s="11"/>
      <c r="B455" s="87"/>
      <c r="C455" s="87"/>
      <c r="D455" s="88"/>
      <c r="E455" s="11"/>
      <c r="F455" s="89"/>
      <c r="G455" s="90"/>
      <c r="H455" s="90"/>
      <c r="I455" s="90"/>
      <c r="J455" s="91"/>
      <c r="K455" s="11"/>
      <c r="L455" s="11"/>
      <c r="M455" s="14"/>
    </row>
    <row r="456" spans="1:13" ht="15.75" hidden="1" customHeight="1" x14ac:dyDescent="0.3">
      <c r="A456" s="11"/>
      <c r="B456" s="87"/>
      <c r="C456" s="87"/>
      <c r="D456" s="88"/>
      <c r="E456" s="11"/>
      <c r="F456" s="89"/>
      <c r="G456" s="90"/>
      <c r="H456" s="90"/>
      <c r="I456" s="90"/>
      <c r="J456" s="91"/>
      <c r="K456" s="11"/>
      <c r="L456" s="11"/>
      <c r="M456" s="14"/>
    </row>
    <row r="457" spans="1:13" ht="15.75" hidden="1" customHeight="1" x14ac:dyDescent="0.3">
      <c r="A457" s="11"/>
      <c r="B457" s="87"/>
      <c r="C457" s="87"/>
      <c r="D457" s="88"/>
      <c r="E457" s="11"/>
      <c r="F457" s="89"/>
      <c r="G457" s="90"/>
      <c r="H457" s="90"/>
      <c r="I457" s="90"/>
      <c r="J457" s="91"/>
      <c r="K457" s="11"/>
      <c r="L457" s="11"/>
      <c r="M457" s="14"/>
    </row>
    <row r="458" spans="1:13" ht="15.75" hidden="1" customHeight="1" x14ac:dyDescent="0.3">
      <c r="A458" s="11"/>
      <c r="B458" s="87"/>
      <c r="C458" s="87"/>
      <c r="D458" s="88"/>
      <c r="E458" s="11"/>
      <c r="F458" s="89"/>
      <c r="G458" s="90"/>
      <c r="H458" s="90"/>
      <c r="I458" s="90"/>
      <c r="J458" s="91"/>
      <c r="K458" s="11"/>
      <c r="L458" s="11"/>
      <c r="M458" s="14"/>
    </row>
    <row r="459" spans="1:13" ht="15.75" hidden="1" customHeight="1" x14ac:dyDescent="0.3">
      <c r="A459" s="11"/>
      <c r="B459" s="87"/>
      <c r="C459" s="87"/>
      <c r="D459" s="88"/>
      <c r="E459" s="11"/>
      <c r="F459" s="89"/>
      <c r="G459" s="90"/>
      <c r="H459" s="90"/>
      <c r="I459" s="90"/>
      <c r="J459" s="91"/>
      <c r="K459" s="11"/>
      <c r="L459" s="11"/>
      <c r="M459" s="14"/>
    </row>
    <row r="460" spans="1:13" ht="15.75" hidden="1" customHeight="1" x14ac:dyDescent="0.3">
      <c r="A460" s="11"/>
      <c r="B460" s="87"/>
      <c r="C460" s="87"/>
      <c r="D460" s="88"/>
      <c r="E460" s="11"/>
      <c r="F460" s="89"/>
      <c r="G460" s="90"/>
      <c r="H460" s="90"/>
      <c r="I460" s="90"/>
      <c r="J460" s="91"/>
      <c r="K460" s="11"/>
      <c r="L460" s="11"/>
      <c r="M460" s="14"/>
    </row>
    <row r="461" spans="1:13" ht="15.75" hidden="1" customHeight="1" x14ac:dyDescent="0.3">
      <c r="A461" s="11"/>
      <c r="B461" s="87"/>
      <c r="C461" s="87"/>
      <c r="D461" s="88"/>
      <c r="E461" s="11"/>
      <c r="F461" s="89"/>
      <c r="G461" s="90"/>
      <c r="H461" s="90"/>
      <c r="I461" s="90"/>
      <c r="J461" s="91"/>
      <c r="K461" s="11"/>
      <c r="L461" s="11"/>
      <c r="M461" s="14"/>
    </row>
    <row r="462" spans="1:13" ht="15.75" hidden="1" customHeight="1" x14ac:dyDescent="0.3">
      <c r="A462" s="11"/>
      <c r="B462" s="87"/>
      <c r="C462" s="87"/>
      <c r="D462" s="88"/>
      <c r="E462" s="11"/>
      <c r="F462" s="89"/>
      <c r="G462" s="90"/>
      <c r="H462" s="90"/>
      <c r="I462" s="90"/>
      <c r="J462" s="91"/>
      <c r="K462" s="11"/>
      <c r="L462" s="11"/>
      <c r="M462" s="14"/>
    </row>
    <row r="463" spans="1:13" ht="15.75" hidden="1" customHeight="1" x14ac:dyDescent="0.3">
      <c r="A463" s="11"/>
      <c r="B463" s="87"/>
      <c r="C463" s="87"/>
      <c r="D463" s="88"/>
      <c r="E463" s="11"/>
      <c r="F463" s="89"/>
      <c r="G463" s="90"/>
      <c r="H463" s="90"/>
      <c r="I463" s="90"/>
      <c r="J463" s="91"/>
      <c r="K463" s="11"/>
      <c r="L463" s="11"/>
      <c r="M463" s="14"/>
    </row>
    <row r="464" spans="1:13" ht="15.75" hidden="1" customHeight="1" x14ac:dyDescent="0.3">
      <c r="A464" s="11"/>
      <c r="B464" s="87"/>
      <c r="C464" s="87"/>
      <c r="D464" s="88"/>
      <c r="E464" s="11"/>
      <c r="F464" s="89"/>
      <c r="G464" s="90"/>
      <c r="H464" s="90"/>
      <c r="I464" s="90"/>
      <c r="J464" s="91"/>
      <c r="K464" s="11"/>
      <c r="L464" s="11"/>
      <c r="M464" s="14"/>
    </row>
    <row r="465" spans="1:13" ht="15.75" hidden="1" customHeight="1" x14ac:dyDescent="0.3">
      <c r="A465" s="11"/>
      <c r="B465" s="87"/>
      <c r="C465" s="87"/>
      <c r="D465" s="88"/>
      <c r="E465" s="11"/>
      <c r="F465" s="89"/>
      <c r="G465" s="90"/>
      <c r="H465" s="90"/>
      <c r="I465" s="90"/>
      <c r="J465" s="91"/>
      <c r="K465" s="11"/>
      <c r="L465" s="11"/>
      <c r="M465" s="14"/>
    </row>
    <row r="466" spans="1:13" ht="15.75" hidden="1" customHeight="1" x14ac:dyDescent="0.3">
      <c r="A466" s="11"/>
      <c r="B466" s="87"/>
      <c r="C466" s="87"/>
      <c r="D466" s="88"/>
      <c r="E466" s="11"/>
      <c r="F466" s="89"/>
      <c r="G466" s="90"/>
      <c r="H466" s="90"/>
      <c r="I466" s="90"/>
      <c r="J466" s="91"/>
      <c r="K466" s="11"/>
      <c r="L466" s="11"/>
      <c r="M466" s="14"/>
    </row>
    <row r="467" spans="1:13" ht="15.75" hidden="1" customHeight="1" x14ac:dyDescent="0.3">
      <c r="A467" s="11"/>
      <c r="B467" s="87"/>
      <c r="C467" s="87"/>
      <c r="D467" s="88"/>
      <c r="E467" s="11"/>
      <c r="F467" s="89"/>
      <c r="G467" s="90"/>
      <c r="H467" s="90"/>
      <c r="I467" s="90"/>
      <c r="J467" s="91"/>
      <c r="K467" s="11"/>
      <c r="L467" s="11"/>
      <c r="M467" s="14"/>
    </row>
    <row r="468" spans="1:13" ht="15.75" hidden="1" customHeight="1" x14ac:dyDescent="0.3">
      <c r="A468" s="11"/>
      <c r="B468" s="87"/>
      <c r="C468" s="87"/>
      <c r="D468" s="88"/>
      <c r="E468" s="11"/>
      <c r="F468" s="89"/>
      <c r="G468" s="90"/>
      <c r="H468" s="90"/>
      <c r="I468" s="90"/>
      <c r="J468" s="91"/>
      <c r="K468" s="11"/>
      <c r="L468" s="11"/>
      <c r="M468" s="14"/>
    </row>
    <row r="469" spans="1:13" ht="15.75" hidden="1" customHeight="1" x14ac:dyDescent="0.3">
      <c r="A469" s="11"/>
      <c r="B469" s="87"/>
      <c r="C469" s="87"/>
      <c r="D469" s="88"/>
      <c r="E469" s="11"/>
      <c r="F469" s="89"/>
      <c r="G469" s="90"/>
      <c r="H469" s="90"/>
      <c r="I469" s="90"/>
      <c r="J469" s="91"/>
      <c r="K469" s="11"/>
      <c r="L469" s="11"/>
      <c r="M469" s="14"/>
    </row>
    <row r="470" spans="1:13" ht="15.75" hidden="1" customHeight="1" x14ac:dyDescent="0.3">
      <c r="A470" s="11"/>
      <c r="B470" s="87"/>
      <c r="C470" s="87"/>
      <c r="D470" s="88"/>
      <c r="E470" s="11"/>
      <c r="F470" s="89"/>
      <c r="G470" s="90"/>
      <c r="H470" s="90"/>
      <c r="I470" s="90"/>
      <c r="J470" s="91"/>
      <c r="K470" s="11"/>
      <c r="L470" s="11"/>
      <c r="M470" s="14"/>
    </row>
    <row r="471" spans="1:13" ht="15.75" hidden="1" customHeight="1" x14ac:dyDescent="0.3">
      <c r="A471" s="11"/>
      <c r="B471" s="87"/>
      <c r="C471" s="87"/>
      <c r="D471" s="88"/>
      <c r="E471" s="11"/>
      <c r="F471" s="89"/>
      <c r="G471" s="90"/>
      <c r="H471" s="90"/>
      <c r="I471" s="90"/>
      <c r="J471" s="91"/>
      <c r="K471" s="11"/>
      <c r="L471" s="11"/>
      <c r="M471" s="14"/>
    </row>
    <row r="472" spans="1:13" ht="15.75" hidden="1" customHeight="1" x14ac:dyDescent="0.3">
      <c r="A472" s="11"/>
      <c r="B472" s="87"/>
      <c r="C472" s="87"/>
      <c r="D472" s="88"/>
      <c r="E472" s="11"/>
      <c r="F472" s="89"/>
      <c r="G472" s="90"/>
      <c r="H472" s="90"/>
      <c r="I472" s="90"/>
      <c r="J472" s="91"/>
      <c r="K472" s="11"/>
      <c r="L472" s="11"/>
      <c r="M472" s="14"/>
    </row>
    <row r="473" spans="1:13" ht="15.75" hidden="1" customHeight="1" x14ac:dyDescent="0.3">
      <c r="A473" s="11"/>
      <c r="B473" s="87"/>
      <c r="C473" s="87"/>
      <c r="D473" s="88"/>
      <c r="E473" s="11"/>
      <c r="F473" s="89"/>
      <c r="G473" s="90"/>
      <c r="H473" s="90"/>
      <c r="I473" s="90"/>
      <c r="J473" s="91"/>
      <c r="K473" s="11"/>
      <c r="L473" s="11"/>
      <c r="M473" s="14"/>
    </row>
    <row r="474" spans="1:13" ht="15.75" hidden="1" customHeight="1" x14ac:dyDescent="0.3">
      <c r="A474" s="11"/>
      <c r="B474" s="87"/>
      <c r="C474" s="87"/>
      <c r="D474" s="88"/>
      <c r="E474" s="11"/>
      <c r="F474" s="89"/>
      <c r="G474" s="90"/>
      <c r="H474" s="90"/>
      <c r="I474" s="90"/>
      <c r="J474" s="91"/>
      <c r="K474" s="11"/>
      <c r="L474" s="11"/>
      <c r="M474" s="14"/>
    </row>
    <row r="475" spans="1:13" ht="15.75" hidden="1" customHeight="1" x14ac:dyDescent="0.3">
      <c r="A475" s="11"/>
      <c r="B475" s="87"/>
      <c r="C475" s="87"/>
      <c r="D475" s="88"/>
      <c r="E475" s="11"/>
      <c r="F475" s="89"/>
      <c r="G475" s="90"/>
      <c r="H475" s="90"/>
      <c r="I475" s="90"/>
      <c r="J475" s="91"/>
      <c r="K475" s="11"/>
      <c r="L475" s="11"/>
      <c r="M475" s="14"/>
    </row>
    <row r="476" spans="1:13" ht="15.75" hidden="1" customHeight="1" x14ac:dyDescent="0.3">
      <c r="A476" s="11"/>
      <c r="B476" s="87"/>
      <c r="C476" s="87"/>
      <c r="D476" s="88"/>
      <c r="E476" s="11"/>
      <c r="F476" s="89"/>
      <c r="G476" s="90"/>
      <c r="H476" s="90"/>
      <c r="I476" s="90"/>
      <c r="J476" s="91"/>
      <c r="K476" s="11"/>
      <c r="L476" s="11"/>
      <c r="M476" s="14"/>
    </row>
    <row r="477" spans="1:13" ht="15.75" hidden="1" customHeight="1" x14ac:dyDescent="0.3">
      <c r="A477" s="11"/>
      <c r="B477" s="87"/>
      <c r="C477" s="87"/>
      <c r="D477" s="88"/>
      <c r="E477" s="11"/>
      <c r="F477" s="89"/>
      <c r="G477" s="90"/>
      <c r="H477" s="90"/>
      <c r="I477" s="90"/>
      <c r="J477" s="91"/>
      <c r="K477" s="11"/>
      <c r="L477" s="11"/>
      <c r="M477" s="14"/>
    </row>
    <row r="478" spans="1:13" ht="15.75" hidden="1" customHeight="1" x14ac:dyDescent="0.3">
      <c r="A478" s="11"/>
      <c r="B478" s="87"/>
      <c r="C478" s="87"/>
      <c r="D478" s="88"/>
      <c r="E478" s="11"/>
      <c r="F478" s="89"/>
      <c r="G478" s="90"/>
      <c r="H478" s="90"/>
      <c r="I478" s="90"/>
      <c r="J478" s="91"/>
      <c r="K478" s="11"/>
      <c r="L478" s="11"/>
      <c r="M478" s="14"/>
    </row>
    <row r="479" spans="1:13" ht="15.75" hidden="1" customHeight="1" x14ac:dyDescent="0.3">
      <c r="A479" s="11"/>
      <c r="B479" s="87"/>
      <c r="C479" s="87"/>
      <c r="D479" s="88"/>
      <c r="E479" s="11"/>
      <c r="F479" s="89"/>
      <c r="G479" s="90"/>
      <c r="H479" s="90"/>
      <c r="I479" s="90"/>
      <c r="J479" s="91"/>
      <c r="K479" s="11"/>
      <c r="L479" s="11"/>
      <c r="M479" s="14"/>
    </row>
    <row r="480" spans="1:13" ht="15.75" hidden="1" customHeight="1" x14ac:dyDescent="0.3">
      <c r="A480" s="11"/>
      <c r="B480" s="87"/>
      <c r="C480" s="87"/>
      <c r="D480" s="88"/>
      <c r="E480" s="11"/>
      <c r="F480" s="89"/>
      <c r="G480" s="90"/>
      <c r="H480" s="90"/>
      <c r="I480" s="90"/>
      <c r="J480" s="91"/>
      <c r="K480" s="11"/>
      <c r="L480" s="11"/>
      <c r="M480" s="14"/>
    </row>
    <row r="481" spans="1:13" ht="15.75" hidden="1" customHeight="1" x14ac:dyDescent="0.3">
      <c r="A481" s="11"/>
      <c r="B481" s="87"/>
      <c r="C481" s="87"/>
      <c r="D481" s="88"/>
      <c r="E481" s="11"/>
      <c r="F481" s="89"/>
      <c r="G481" s="90"/>
      <c r="H481" s="90"/>
      <c r="I481" s="90"/>
      <c r="J481" s="91"/>
      <c r="K481" s="11"/>
      <c r="L481" s="11"/>
      <c r="M481" s="14"/>
    </row>
    <row r="482" spans="1:13" ht="15.75" hidden="1" customHeight="1" x14ac:dyDescent="0.3">
      <c r="A482" s="11"/>
      <c r="B482" s="87"/>
      <c r="C482" s="87"/>
      <c r="D482" s="88"/>
      <c r="E482" s="11"/>
      <c r="F482" s="89"/>
      <c r="G482" s="90"/>
      <c r="H482" s="90"/>
      <c r="I482" s="90"/>
      <c r="J482" s="91"/>
      <c r="K482" s="11"/>
      <c r="L482" s="11"/>
      <c r="M482" s="14"/>
    </row>
    <row r="483" spans="1:13" ht="15.75" hidden="1" customHeight="1" x14ac:dyDescent="0.3">
      <c r="A483" s="11"/>
      <c r="B483" s="87"/>
      <c r="C483" s="87"/>
      <c r="D483" s="88"/>
      <c r="E483" s="11"/>
      <c r="F483" s="89"/>
      <c r="G483" s="90"/>
      <c r="H483" s="90"/>
      <c r="I483" s="90"/>
      <c r="J483" s="91"/>
      <c r="K483" s="11"/>
      <c r="L483" s="11"/>
      <c r="M483" s="14"/>
    </row>
    <row r="484" spans="1:13" ht="15.75" hidden="1" customHeight="1" x14ac:dyDescent="0.3">
      <c r="A484" s="11"/>
      <c r="B484" s="87"/>
      <c r="C484" s="87"/>
      <c r="D484" s="88"/>
      <c r="E484" s="11"/>
      <c r="F484" s="89"/>
      <c r="G484" s="90"/>
      <c r="H484" s="90"/>
      <c r="I484" s="90"/>
      <c r="J484" s="91"/>
      <c r="K484" s="11"/>
      <c r="L484" s="11"/>
      <c r="M484" s="14"/>
    </row>
    <row r="485" spans="1:13" ht="15.75" hidden="1" customHeight="1" x14ac:dyDescent="0.3">
      <c r="A485" s="11"/>
      <c r="B485" s="87"/>
      <c r="C485" s="87"/>
      <c r="D485" s="88"/>
      <c r="E485" s="11"/>
      <c r="F485" s="89"/>
      <c r="G485" s="90"/>
      <c r="H485" s="90"/>
      <c r="I485" s="90"/>
      <c r="J485" s="91"/>
      <c r="K485" s="11"/>
      <c r="L485" s="11"/>
      <c r="M485" s="14"/>
    </row>
    <row r="486" spans="1:13" ht="15.75" hidden="1" customHeight="1" x14ac:dyDescent="0.3">
      <c r="A486" s="11"/>
      <c r="B486" s="87"/>
      <c r="C486" s="87"/>
      <c r="D486" s="88"/>
      <c r="E486" s="11"/>
      <c r="F486" s="89"/>
      <c r="G486" s="90"/>
      <c r="H486" s="90"/>
      <c r="I486" s="90"/>
      <c r="J486" s="91"/>
      <c r="K486" s="11"/>
      <c r="L486" s="11"/>
      <c r="M486" s="14"/>
    </row>
    <row r="487" spans="1:13" ht="15.75" hidden="1" customHeight="1" x14ac:dyDescent="0.3">
      <c r="A487" s="11"/>
      <c r="B487" s="87"/>
      <c r="C487" s="87"/>
      <c r="D487" s="88"/>
      <c r="E487" s="11"/>
      <c r="F487" s="89"/>
      <c r="G487" s="90"/>
      <c r="H487" s="90"/>
      <c r="I487" s="90"/>
      <c r="J487" s="91"/>
      <c r="K487" s="11"/>
      <c r="L487" s="11"/>
      <c r="M487" s="14"/>
    </row>
    <row r="488" spans="1:13" ht="15.75" hidden="1" customHeight="1" x14ac:dyDescent="0.3">
      <c r="A488" s="11"/>
      <c r="B488" s="87"/>
      <c r="C488" s="87"/>
      <c r="D488" s="88"/>
      <c r="E488" s="11"/>
      <c r="F488" s="89"/>
      <c r="G488" s="90"/>
      <c r="H488" s="90"/>
      <c r="I488" s="90"/>
      <c r="J488" s="91"/>
      <c r="K488" s="11"/>
      <c r="L488" s="11"/>
      <c r="M488" s="14"/>
    </row>
    <row r="489" spans="1:13" ht="15.75" hidden="1" customHeight="1" x14ac:dyDescent="0.3">
      <c r="A489" s="11"/>
      <c r="B489" s="87"/>
      <c r="C489" s="87"/>
      <c r="D489" s="88"/>
      <c r="E489" s="11"/>
      <c r="F489" s="89"/>
      <c r="G489" s="90"/>
      <c r="H489" s="90"/>
      <c r="I489" s="90"/>
      <c r="J489" s="91"/>
      <c r="K489" s="11"/>
      <c r="L489" s="11"/>
      <c r="M489" s="14"/>
    </row>
    <row r="490" spans="1:13" ht="15.75" hidden="1" customHeight="1" x14ac:dyDescent="0.3">
      <c r="A490" s="11"/>
      <c r="B490" s="87"/>
      <c r="C490" s="87"/>
      <c r="D490" s="88"/>
      <c r="E490" s="11"/>
      <c r="F490" s="89"/>
      <c r="G490" s="90"/>
      <c r="H490" s="90"/>
      <c r="I490" s="90"/>
      <c r="J490" s="91"/>
      <c r="K490" s="11"/>
      <c r="L490" s="11"/>
      <c r="M490" s="14"/>
    </row>
    <row r="491" spans="1:13" ht="15.75" hidden="1" customHeight="1" x14ac:dyDescent="0.3">
      <c r="A491" s="11"/>
      <c r="B491" s="87"/>
      <c r="C491" s="87"/>
      <c r="D491" s="88"/>
      <c r="E491" s="11"/>
      <c r="F491" s="89"/>
      <c r="G491" s="90"/>
      <c r="H491" s="90"/>
      <c r="I491" s="90"/>
      <c r="J491" s="91"/>
      <c r="K491" s="11"/>
      <c r="L491" s="11"/>
      <c r="M491" s="14"/>
    </row>
    <row r="492" spans="1:13" ht="15.75" hidden="1" customHeight="1" x14ac:dyDescent="0.3">
      <c r="A492" s="11"/>
      <c r="B492" s="87"/>
      <c r="C492" s="87"/>
      <c r="D492" s="88"/>
      <c r="E492" s="11"/>
      <c r="F492" s="89"/>
      <c r="G492" s="90"/>
      <c r="H492" s="90"/>
      <c r="I492" s="90"/>
      <c r="J492" s="91"/>
      <c r="K492" s="11"/>
      <c r="L492" s="11"/>
      <c r="M492" s="14"/>
    </row>
    <row r="493" spans="1:13" ht="15.75" hidden="1" customHeight="1" x14ac:dyDescent="0.3">
      <c r="A493" s="11"/>
      <c r="B493" s="87"/>
      <c r="C493" s="87"/>
      <c r="D493" s="88"/>
      <c r="E493" s="11"/>
      <c r="F493" s="89"/>
      <c r="G493" s="90"/>
      <c r="H493" s="90"/>
      <c r="I493" s="90"/>
      <c r="J493" s="91"/>
      <c r="K493" s="11"/>
      <c r="L493" s="11"/>
      <c r="M493" s="14"/>
    </row>
    <row r="494" spans="1:13" ht="15.75" hidden="1" customHeight="1" x14ac:dyDescent="0.3">
      <c r="A494" s="11"/>
      <c r="B494" s="87"/>
      <c r="C494" s="87"/>
      <c r="D494" s="88"/>
      <c r="E494" s="11"/>
      <c r="F494" s="89"/>
      <c r="G494" s="90"/>
      <c r="H494" s="90"/>
      <c r="I494" s="90"/>
      <c r="J494" s="91"/>
      <c r="K494" s="11"/>
      <c r="L494" s="11"/>
      <c r="M494" s="14"/>
    </row>
    <row r="495" spans="1:13" ht="15.75" hidden="1" customHeight="1" x14ac:dyDescent="0.3">
      <c r="A495" s="11"/>
      <c r="B495" s="87"/>
      <c r="C495" s="87"/>
      <c r="D495" s="88"/>
      <c r="E495" s="11"/>
      <c r="F495" s="89"/>
      <c r="G495" s="90"/>
      <c r="H495" s="90"/>
      <c r="I495" s="90"/>
      <c r="J495" s="91"/>
      <c r="K495" s="11"/>
      <c r="L495" s="11"/>
      <c r="M495" s="14"/>
    </row>
    <row r="496" spans="1:13" ht="15.75" hidden="1" customHeight="1" x14ac:dyDescent="0.3">
      <c r="A496" s="11"/>
      <c r="B496" s="87"/>
      <c r="C496" s="87"/>
      <c r="D496" s="88"/>
      <c r="E496" s="11"/>
      <c r="F496" s="89"/>
      <c r="G496" s="90"/>
      <c r="H496" s="90"/>
      <c r="I496" s="90"/>
      <c r="J496" s="91"/>
      <c r="K496" s="11"/>
      <c r="L496" s="11"/>
      <c r="M496" s="14"/>
    </row>
    <row r="497" spans="1:13" ht="15.75" hidden="1" customHeight="1" x14ac:dyDescent="0.3">
      <c r="A497" s="11"/>
      <c r="B497" s="87"/>
      <c r="C497" s="87"/>
      <c r="D497" s="88"/>
      <c r="E497" s="11"/>
      <c r="F497" s="89"/>
      <c r="G497" s="90"/>
      <c r="H497" s="90"/>
      <c r="I497" s="90"/>
      <c r="J497" s="91"/>
      <c r="K497" s="11"/>
      <c r="L497" s="11"/>
      <c r="M497" s="14"/>
    </row>
    <row r="498" spans="1:13" ht="15.75" hidden="1" customHeight="1" x14ac:dyDescent="0.3">
      <c r="A498" s="11"/>
      <c r="B498" s="87"/>
      <c r="C498" s="87"/>
      <c r="D498" s="88"/>
      <c r="E498" s="11"/>
      <c r="F498" s="89"/>
      <c r="G498" s="90"/>
      <c r="H498" s="90"/>
      <c r="I498" s="90"/>
      <c r="J498" s="91"/>
      <c r="K498" s="11"/>
      <c r="L498" s="11"/>
      <c r="M498" s="14"/>
    </row>
    <row r="499" spans="1:13" ht="15.75" hidden="1" customHeight="1" x14ac:dyDescent="0.3">
      <c r="A499" s="11"/>
      <c r="B499" s="87"/>
      <c r="C499" s="87"/>
      <c r="D499" s="88"/>
      <c r="E499" s="11"/>
      <c r="F499" s="89"/>
      <c r="G499" s="90"/>
      <c r="H499" s="90"/>
      <c r="I499" s="90"/>
      <c r="J499" s="91"/>
      <c r="K499" s="11"/>
      <c r="L499" s="11"/>
      <c r="M499" s="14"/>
    </row>
    <row r="500" spans="1:13" ht="15.75" hidden="1" customHeight="1" x14ac:dyDescent="0.3">
      <c r="A500" s="11"/>
      <c r="B500" s="87"/>
      <c r="C500" s="87"/>
      <c r="D500" s="88"/>
      <c r="E500" s="11"/>
      <c r="F500" s="89"/>
      <c r="G500" s="90"/>
      <c r="H500" s="90"/>
      <c r="I500" s="90"/>
      <c r="J500" s="91"/>
      <c r="K500" s="11"/>
      <c r="L500" s="11"/>
      <c r="M500" s="14"/>
    </row>
    <row r="501" spans="1:13" ht="15.75" hidden="1" customHeight="1" x14ac:dyDescent="0.3">
      <c r="A501" s="11"/>
      <c r="B501" s="87"/>
      <c r="C501" s="87"/>
      <c r="D501" s="88"/>
      <c r="E501" s="11"/>
      <c r="F501" s="89"/>
      <c r="G501" s="90"/>
      <c r="H501" s="90"/>
      <c r="I501" s="90"/>
      <c r="J501" s="91"/>
      <c r="K501" s="11"/>
      <c r="L501" s="11"/>
      <c r="M501" s="14"/>
    </row>
    <row r="502" spans="1:13" ht="15.75" hidden="1" customHeight="1" x14ac:dyDescent="0.3">
      <c r="A502" s="11"/>
      <c r="B502" s="87"/>
      <c r="C502" s="87"/>
      <c r="D502" s="88"/>
      <c r="E502" s="11"/>
      <c r="F502" s="89"/>
      <c r="G502" s="90"/>
      <c r="H502" s="90"/>
      <c r="I502" s="90"/>
      <c r="J502" s="91"/>
      <c r="K502" s="11"/>
      <c r="L502" s="11"/>
      <c r="M502" s="14"/>
    </row>
    <row r="503" spans="1:13" ht="15.75" hidden="1" customHeight="1" x14ac:dyDescent="0.3">
      <c r="A503" s="11"/>
      <c r="B503" s="87"/>
      <c r="C503" s="87"/>
      <c r="D503" s="88"/>
      <c r="E503" s="11"/>
      <c r="F503" s="89"/>
      <c r="G503" s="90"/>
      <c r="H503" s="90"/>
      <c r="I503" s="90"/>
      <c r="J503" s="91"/>
      <c r="K503" s="11"/>
      <c r="L503" s="11"/>
      <c r="M503" s="14"/>
    </row>
    <row r="504" spans="1:13" ht="15.75" hidden="1" customHeight="1" x14ac:dyDescent="0.3">
      <c r="A504" s="11"/>
      <c r="B504" s="87"/>
      <c r="C504" s="87"/>
      <c r="D504" s="88"/>
      <c r="E504" s="11"/>
      <c r="F504" s="89"/>
      <c r="G504" s="90"/>
      <c r="H504" s="90"/>
      <c r="I504" s="90"/>
      <c r="J504" s="91"/>
      <c r="K504" s="11"/>
      <c r="L504" s="11"/>
      <c r="M504" s="14"/>
    </row>
    <row r="505" spans="1:13" ht="15.75" hidden="1" customHeight="1" x14ac:dyDescent="0.3">
      <c r="A505" s="11"/>
      <c r="B505" s="87"/>
      <c r="C505" s="87"/>
      <c r="D505" s="88"/>
      <c r="E505" s="11"/>
      <c r="F505" s="89"/>
      <c r="G505" s="90"/>
      <c r="H505" s="90"/>
      <c r="I505" s="90"/>
      <c r="J505" s="91"/>
      <c r="K505" s="11"/>
      <c r="L505" s="11"/>
      <c r="M505" s="14"/>
    </row>
    <row r="506" spans="1:13" ht="15.75" hidden="1" customHeight="1" x14ac:dyDescent="0.3">
      <c r="A506" s="11"/>
      <c r="B506" s="87"/>
      <c r="C506" s="87"/>
      <c r="D506" s="88"/>
      <c r="E506" s="11"/>
      <c r="F506" s="89"/>
      <c r="G506" s="90"/>
      <c r="H506" s="90"/>
      <c r="I506" s="90"/>
      <c r="J506" s="91"/>
      <c r="K506" s="11"/>
      <c r="L506" s="11"/>
      <c r="M506" s="14"/>
    </row>
    <row r="507" spans="1:13" ht="15.75" hidden="1" customHeight="1" x14ac:dyDescent="0.3">
      <c r="A507" s="11"/>
      <c r="B507" s="87"/>
      <c r="C507" s="87"/>
      <c r="D507" s="88"/>
      <c r="E507" s="11"/>
      <c r="F507" s="89"/>
      <c r="G507" s="90"/>
      <c r="H507" s="90"/>
      <c r="I507" s="90"/>
      <c r="J507" s="91"/>
      <c r="K507" s="11"/>
      <c r="L507" s="11"/>
      <c r="M507" s="14"/>
    </row>
    <row r="508" spans="1:13" ht="15.75" hidden="1" customHeight="1" x14ac:dyDescent="0.3">
      <c r="A508" s="11"/>
      <c r="B508" s="87"/>
      <c r="C508" s="87"/>
      <c r="D508" s="88"/>
      <c r="E508" s="11"/>
      <c r="F508" s="89"/>
      <c r="G508" s="90"/>
      <c r="H508" s="90"/>
      <c r="I508" s="90"/>
      <c r="J508" s="91"/>
      <c r="K508" s="11"/>
      <c r="L508" s="11"/>
      <c r="M508" s="14"/>
    </row>
    <row r="509" spans="1:13" ht="15.75" hidden="1" customHeight="1" x14ac:dyDescent="0.3">
      <c r="A509" s="11"/>
      <c r="B509" s="87"/>
      <c r="C509" s="87"/>
      <c r="D509" s="88"/>
      <c r="E509" s="11"/>
      <c r="F509" s="89"/>
      <c r="G509" s="90"/>
      <c r="H509" s="90"/>
      <c r="I509" s="90"/>
      <c r="J509" s="91"/>
      <c r="K509" s="11"/>
      <c r="L509" s="11"/>
      <c r="M509" s="14"/>
    </row>
    <row r="510" spans="1:13" ht="15.75" hidden="1" customHeight="1" x14ac:dyDescent="0.3">
      <c r="A510" s="11"/>
      <c r="B510" s="87"/>
      <c r="C510" s="87"/>
      <c r="D510" s="88"/>
      <c r="E510" s="11"/>
      <c r="F510" s="89"/>
      <c r="G510" s="90"/>
      <c r="H510" s="90"/>
      <c r="I510" s="90"/>
      <c r="J510" s="91"/>
      <c r="K510" s="11"/>
      <c r="L510" s="11"/>
      <c r="M510" s="14"/>
    </row>
    <row r="511" spans="1:13" ht="15.75" hidden="1" customHeight="1" x14ac:dyDescent="0.3">
      <c r="A511" s="11"/>
      <c r="B511" s="87"/>
      <c r="C511" s="87"/>
      <c r="D511" s="88"/>
      <c r="E511" s="11"/>
      <c r="F511" s="89"/>
      <c r="G511" s="90"/>
      <c r="H511" s="90"/>
      <c r="I511" s="90"/>
      <c r="J511" s="91"/>
      <c r="K511" s="11"/>
      <c r="L511" s="11"/>
      <c r="M511" s="14"/>
    </row>
    <row r="512" spans="1:13" ht="15.75" hidden="1" customHeight="1" x14ac:dyDescent="0.3">
      <c r="A512" s="11"/>
      <c r="B512" s="87"/>
      <c r="C512" s="87"/>
      <c r="D512" s="88"/>
      <c r="E512" s="11"/>
      <c r="F512" s="89"/>
      <c r="G512" s="90"/>
      <c r="H512" s="90"/>
      <c r="I512" s="90"/>
      <c r="J512" s="91"/>
      <c r="K512" s="11"/>
      <c r="L512" s="11"/>
      <c r="M512" s="14"/>
    </row>
    <row r="513" spans="1:13" ht="15.75" hidden="1" customHeight="1" x14ac:dyDescent="0.3">
      <c r="A513" s="11"/>
      <c r="B513" s="87"/>
      <c r="C513" s="87"/>
      <c r="D513" s="88"/>
      <c r="E513" s="11"/>
      <c r="F513" s="89"/>
      <c r="G513" s="90"/>
      <c r="H513" s="90"/>
      <c r="I513" s="90"/>
      <c r="J513" s="91"/>
      <c r="K513" s="11"/>
      <c r="L513" s="11"/>
      <c r="M513" s="14"/>
    </row>
    <row r="514" spans="1:13" ht="15.75" hidden="1" customHeight="1" x14ac:dyDescent="0.3">
      <c r="A514" s="11"/>
      <c r="B514" s="87"/>
      <c r="C514" s="87"/>
      <c r="D514" s="88"/>
      <c r="E514" s="11"/>
      <c r="F514" s="89"/>
      <c r="G514" s="90"/>
      <c r="H514" s="90"/>
      <c r="I514" s="90"/>
      <c r="J514" s="91"/>
      <c r="K514" s="11"/>
      <c r="L514" s="11"/>
      <c r="M514" s="14"/>
    </row>
    <row r="515" spans="1:13" ht="15.75" hidden="1" customHeight="1" x14ac:dyDescent="0.3">
      <c r="A515" s="11"/>
      <c r="B515" s="87"/>
      <c r="C515" s="87"/>
      <c r="D515" s="88"/>
      <c r="E515" s="11"/>
      <c r="F515" s="89"/>
      <c r="G515" s="90"/>
      <c r="H515" s="90"/>
      <c r="I515" s="90"/>
      <c r="J515" s="91"/>
      <c r="K515" s="11"/>
      <c r="L515" s="11"/>
      <c r="M515" s="14"/>
    </row>
    <row r="516" spans="1:13" ht="15.75" hidden="1" customHeight="1" x14ac:dyDescent="0.3">
      <c r="A516" s="11"/>
      <c r="B516" s="87"/>
      <c r="C516" s="87"/>
      <c r="D516" s="88"/>
      <c r="E516" s="11"/>
      <c r="F516" s="89"/>
      <c r="G516" s="90"/>
      <c r="H516" s="90"/>
      <c r="I516" s="90"/>
      <c r="J516" s="91"/>
      <c r="K516" s="11"/>
      <c r="L516" s="11"/>
      <c r="M516" s="14"/>
    </row>
    <row r="517" spans="1:13" ht="15.75" hidden="1" customHeight="1" x14ac:dyDescent="0.3">
      <c r="A517" s="11"/>
      <c r="B517" s="87"/>
      <c r="C517" s="87"/>
      <c r="D517" s="88"/>
      <c r="E517" s="11"/>
      <c r="F517" s="89"/>
      <c r="G517" s="90"/>
      <c r="H517" s="90"/>
      <c r="I517" s="90"/>
      <c r="J517" s="91"/>
      <c r="K517" s="11"/>
      <c r="L517" s="11"/>
      <c r="M517" s="14"/>
    </row>
    <row r="518" spans="1:13" ht="15.75" hidden="1" customHeight="1" x14ac:dyDescent="0.3">
      <c r="A518" s="11"/>
      <c r="B518" s="87"/>
      <c r="C518" s="87"/>
      <c r="D518" s="88"/>
      <c r="E518" s="11"/>
      <c r="F518" s="89"/>
      <c r="G518" s="90"/>
      <c r="H518" s="90"/>
      <c r="I518" s="90"/>
      <c r="J518" s="91"/>
      <c r="K518" s="11"/>
      <c r="L518" s="11"/>
      <c r="M518" s="14"/>
    </row>
    <row r="519" spans="1:13" ht="15.75" hidden="1" customHeight="1" x14ac:dyDescent="0.3">
      <c r="A519" s="11"/>
      <c r="B519" s="87"/>
      <c r="C519" s="87"/>
      <c r="D519" s="88"/>
      <c r="E519" s="11"/>
      <c r="F519" s="89"/>
      <c r="G519" s="90"/>
      <c r="H519" s="90"/>
      <c r="I519" s="90"/>
      <c r="J519" s="91"/>
      <c r="K519" s="11"/>
      <c r="L519" s="11"/>
      <c r="M519" s="14"/>
    </row>
    <row r="520" spans="1:13" ht="15.75" hidden="1" customHeight="1" x14ac:dyDescent="0.3">
      <c r="A520" s="11"/>
      <c r="B520" s="87"/>
      <c r="C520" s="87"/>
      <c r="D520" s="88"/>
      <c r="E520" s="11"/>
      <c r="F520" s="89"/>
      <c r="G520" s="90"/>
      <c r="H520" s="90"/>
      <c r="I520" s="90"/>
      <c r="J520" s="91"/>
      <c r="K520" s="11"/>
      <c r="L520" s="11"/>
      <c r="M520" s="14"/>
    </row>
    <row r="521" spans="1:13" ht="15.75" hidden="1" customHeight="1" x14ac:dyDescent="0.3">
      <c r="A521" s="11"/>
      <c r="B521" s="87"/>
      <c r="C521" s="87"/>
      <c r="D521" s="88"/>
      <c r="E521" s="11"/>
      <c r="F521" s="89"/>
      <c r="G521" s="90"/>
      <c r="H521" s="90"/>
      <c r="I521" s="90"/>
      <c r="J521" s="91"/>
      <c r="K521" s="11"/>
      <c r="L521" s="11"/>
      <c r="M521" s="14"/>
    </row>
    <row r="522" spans="1:13" ht="15.75" hidden="1" customHeight="1" x14ac:dyDescent="0.3">
      <c r="A522" s="11"/>
      <c r="B522" s="87"/>
      <c r="C522" s="87"/>
      <c r="D522" s="88"/>
      <c r="E522" s="11"/>
      <c r="F522" s="89"/>
      <c r="G522" s="90"/>
      <c r="H522" s="90"/>
      <c r="I522" s="90"/>
      <c r="J522" s="91"/>
      <c r="K522" s="11"/>
      <c r="L522" s="11"/>
      <c r="M522" s="14"/>
    </row>
    <row r="523" spans="1:13" ht="15.75" hidden="1" customHeight="1" x14ac:dyDescent="0.3">
      <c r="A523" s="11"/>
      <c r="B523" s="87"/>
      <c r="C523" s="87"/>
      <c r="D523" s="88"/>
      <c r="E523" s="11"/>
      <c r="F523" s="89"/>
      <c r="G523" s="90"/>
      <c r="H523" s="90"/>
      <c r="I523" s="90"/>
      <c r="J523" s="91"/>
      <c r="K523" s="11"/>
      <c r="L523" s="11"/>
      <c r="M523" s="14"/>
    </row>
    <row r="524" spans="1:13" ht="15.75" hidden="1" customHeight="1" x14ac:dyDescent="0.3">
      <c r="A524" s="11"/>
      <c r="B524" s="87"/>
      <c r="C524" s="87"/>
      <c r="D524" s="88"/>
      <c r="E524" s="11"/>
      <c r="F524" s="89"/>
      <c r="G524" s="90"/>
      <c r="H524" s="90"/>
      <c r="I524" s="90"/>
      <c r="J524" s="91"/>
      <c r="K524" s="11"/>
      <c r="L524" s="11"/>
      <c r="M524" s="14"/>
    </row>
    <row r="525" spans="1:13" ht="15.75" hidden="1" customHeight="1" x14ac:dyDescent="0.3">
      <c r="A525" s="11"/>
      <c r="B525" s="87"/>
      <c r="C525" s="87"/>
      <c r="D525" s="88"/>
      <c r="E525" s="11"/>
      <c r="F525" s="89"/>
      <c r="G525" s="90"/>
      <c r="H525" s="90"/>
      <c r="I525" s="90"/>
      <c r="J525" s="91"/>
      <c r="K525" s="11"/>
      <c r="L525" s="11"/>
      <c r="M525" s="14"/>
    </row>
    <row r="526" spans="1:13" ht="15.75" hidden="1" customHeight="1" x14ac:dyDescent="0.3">
      <c r="A526" s="11"/>
      <c r="B526" s="87"/>
      <c r="C526" s="87"/>
      <c r="D526" s="88"/>
      <c r="E526" s="11"/>
      <c r="F526" s="89"/>
      <c r="G526" s="90"/>
      <c r="H526" s="90"/>
      <c r="I526" s="90"/>
      <c r="J526" s="91"/>
      <c r="K526" s="11"/>
      <c r="L526" s="11"/>
      <c r="M526" s="14"/>
    </row>
    <row r="527" spans="1:13" ht="15.75" hidden="1" customHeight="1" x14ac:dyDescent="0.3">
      <c r="A527" s="11"/>
      <c r="B527" s="87"/>
      <c r="C527" s="87"/>
      <c r="D527" s="88"/>
      <c r="E527" s="11"/>
      <c r="F527" s="89"/>
      <c r="G527" s="90"/>
      <c r="H527" s="90"/>
      <c r="I527" s="90"/>
      <c r="J527" s="91"/>
      <c r="K527" s="11"/>
      <c r="L527" s="11"/>
      <c r="M527" s="14"/>
    </row>
    <row r="528" spans="1:13" ht="15.75" hidden="1" customHeight="1" x14ac:dyDescent="0.3">
      <c r="A528" s="11"/>
      <c r="B528" s="87"/>
      <c r="C528" s="87"/>
      <c r="D528" s="88"/>
      <c r="E528" s="11"/>
      <c r="F528" s="89"/>
      <c r="G528" s="90"/>
      <c r="H528" s="90"/>
      <c r="I528" s="90"/>
      <c r="J528" s="91"/>
      <c r="K528" s="11"/>
      <c r="L528" s="11"/>
      <c r="M528" s="14"/>
    </row>
    <row r="529" spans="1:13" ht="15.75" hidden="1" customHeight="1" x14ac:dyDescent="0.3">
      <c r="A529" s="11"/>
      <c r="B529" s="87"/>
      <c r="C529" s="87"/>
      <c r="D529" s="88"/>
      <c r="E529" s="11"/>
      <c r="F529" s="89"/>
      <c r="G529" s="90"/>
      <c r="H529" s="90"/>
      <c r="I529" s="90"/>
      <c r="J529" s="91"/>
      <c r="K529" s="11"/>
      <c r="L529" s="11"/>
      <c r="M529" s="14"/>
    </row>
    <row r="530" spans="1:13" ht="15.75" hidden="1" customHeight="1" x14ac:dyDescent="0.3">
      <c r="A530" s="11"/>
      <c r="B530" s="87"/>
      <c r="C530" s="87"/>
      <c r="D530" s="88"/>
      <c r="E530" s="11"/>
      <c r="F530" s="89"/>
      <c r="G530" s="90"/>
      <c r="H530" s="90"/>
      <c r="I530" s="90"/>
      <c r="J530" s="91"/>
      <c r="K530" s="11"/>
      <c r="L530" s="11"/>
      <c r="M530" s="14"/>
    </row>
    <row r="531" spans="1:13" ht="15.75" hidden="1" customHeight="1" x14ac:dyDescent="0.3">
      <c r="A531" s="11"/>
      <c r="B531" s="87"/>
      <c r="C531" s="87"/>
      <c r="D531" s="88"/>
      <c r="E531" s="11"/>
      <c r="F531" s="89"/>
      <c r="G531" s="90"/>
      <c r="H531" s="90"/>
      <c r="I531" s="90"/>
      <c r="J531" s="91"/>
      <c r="K531" s="11"/>
      <c r="L531" s="11"/>
      <c r="M531" s="14"/>
    </row>
    <row r="532" spans="1:13" ht="15.75" hidden="1" customHeight="1" x14ac:dyDescent="0.3">
      <c r="A532" s="11"/>
      <c r="B532" s="87"/>
      <c r="C532" s="87"/>
      <c r="D532" s="88"/>
      <c r="E532" s="11"/>
      <c r="F532" s="89"/>
      <c r="G532" s="90"/>
      <c r="H532" s="90"/>
      <c r="I532" s="90"/>
      <c r="J532" s="91"/>
      <c r="K532" s="11"/>
      <c r="L532" s="11"/>
      <c r="M532" s="14"/>
    </row>
    <row r="533" spans="1:13" ht="15.75" hidden="1" customHeight="1" x14ac:dyDescent="0.3">
      <c r="A533" s="11"/>
      <c r="B533" s="87"/>
      <c r="C533" s="87"/>
      <c r="D533" s="88"/>
      <c r="E533" s="11"/>
      <c r="F533" s="89"/>
      <c r="G533" s="90"/>
      <c r="H533" s="90"/>
      <c r="I533" s="90"/>
      <c r="J533" s="91"/>
      <c r="K533" s="11"/>
      <c r="L533" s="11"/>
      <c r="M533" s="14"/>
    </row>
    <row r="534" spans="1:13" ht="15.75" hidden="1" customHeight="1" x14ac:dyDescent="0.3">
      <c r="A534" s="11"/>
      <c r="B534" s="87"/>
      <c r="C534" s="87"/>
      <c r="D534" s="88"/>
      <c r="E534" s="11"/>
      <c r="F534" s="89"/>
      <c r="G534" s="90"/>
      <c r="H534" s="90"/>
      <c r="I534" s="90"/>
      <c r="J534" s="91"/>
      <c r="K534" s="11"/>
      <c r="L534" s="11"/>
      <c r="M534" s="14"/>
    </row>
    <row r="535" spans="1:13" ht="15.75" hidden="1" customHeight="1" x14ac:dyDescent="0.3">
      <c r="A535" s="11"/>
      <c r="B535" s="87"/>
      <c r="C535" s="87"/>
      <c r="D535" s="88"/>
      <c r="E535" s="11"/>
      <c r="F535" s="89"/>
      <c r="G535" s="90"/>
      <c r="H535" s="90"/>
      <c r="I535" s="90"/>
      <c r="J535" s="91"/>
      <c r="K535" s="11"/>
      <c r="L535" s="11"/>
      <c r="M535" s="14"/>
    </row>
    <row r="536" spans="1:13" ht="15.75" hidden="1" customHeight="1" x14ac:dyDescent="0.3">
      <c r="A536" s="11"/>
      <c r="B536" s="87"/>
      <c r="C536" s="87"/>
      <c r="D536" s="88"/>
      <c r="E536" s="11"/>
      <c r="F536" s="89"/>
      <c r="G536" s="90"/>
      <c r="H536" s="90"/>
      <c r="I536" s="90"/>
      <c r="J536" s="91"/>
      <c r="K536" s="11"/>
      <c r="L536" s="11"/>
      <c r="M536" s="14"/>
    </row>
    <row r="537" spans="1:13" ht="15.75" hidden="1" customHeight="1" x14ac:dyDescent="0.3">
      <c r="A537" s="11"/>
      <c r="B537" s="87"/>
      <c r="C537" s="87"/>
      <c r="D537" s="88"/>
      <c r="E537" s="11"/>
      <c r="F537" s="89"/>
      <c r="G537" s="90"/>
      <c r="H537" s="90"/>
      <c r="I537" s="90"/>
      <c r="J537" s="91"/>
      <c r="K537" s="11"/>
      <c r="L537" s="11"/>
      <c r="M537" s="14"/>
    </row>
    <row r="538" spans="1:13" ht="15.75" hidden="1" customHeight="1" x14ac:dyDescent="0.3">
      <c r="A538" s="11"/>
      <c r="B538" s="87"/>
      <c r="C538" s="87"/>
      <c r="D538" s="88"/>
      <c r="E538" s="11"/>
      <c r="F538" s="89"/>
      <c r="G538" s="90"/>
      <c r="H538" s="90"/>
      <c r="I538" s="90"/>
      <c r="J538" s="91"/>
      <c r="K538" s="11"/>
      <c r="L538" s="11"/>
      <c r="M538" s="14"/>
    </row>
    <row r="539" spans="1:13" ht="15.75" hidden="1" customHeight="1" x14ac:dyDescent="0.3">
      <c r="A539" s="11"/>
      <c r="B539" s="87"/>
      <c r="C539" s="87"/>
      <c r="D539" s="88"/>
      <c r="E539" s="11"/>
      <c r="F539" s="89"/>
      <c r="G539" s="90"/>
      <c r="H539" s="90"/>
      <c r="I539" s="90"/>
      <c r="J539" s="91"/>
      <c r="K539" s="11"/>
      <c r="L539" s="11"/>
      <c r="M539" s="14"/>
    </row>
    <row r="540" spans="1:13" ht="15.75" hidden="1" customHeight="1" x14ac:dyDescent="0.3">
      <c r="A540" s="11"/>
      <c r="B540" s="87"/>
      <c r="C540" s="87"/>
      <c r="D540" s="88"/>
      <c r="E540" s="11"/>
      <c r="F540" s="89"/>
      <c r="G540" s="90"/>
      <c r="H540" s="90"/>
      <c r="I540" s="90"/>
      <c r="J540" s="91"/>
      <c r="K540" s="11"/>
      <c r="L540" s="11"/>
      <c r="M540" s="14"/>
    </row>
    <row r="541" spans="1:13" ht="15.75" hidden="1" customHeight="1" x14ac:dyDescent="0.3">
      <c r="A541" s="11"/>
      <c r="B541" s="87"/>
      <c r="C541" s="87"/>
      <c r="D541" s="88"/>
      <c r="E541" s="11"/>
      <c r="F541" s="89"/>
      <c r="G541" s="90"/>
      <c r="H541" s="90"/>
      <c r="I541" s="90"/>
      <c r="J541" s="91"/>
      <c r="K541" s="11"/>
      <c r="L541" s="11"/>
      <c r="M541" s="14"/>
    </row>
    <row r="542" spans="1:13" ht="15.75" hidden="1" customHeight="1" x14ac:dyDescent="0.3">
      <c r="A542" s="11"/>
      <c r="B542" s="87"/>
      <c r="C542" s="87"/>
      <c r="D542" s="88"/>
      <c r="E542" s="11"/>
      <c r="F542" s="89"/>
      <c r="G542" s="90"/>
      <c r="H542" s="90"/>
      <c r="I542" s="90"/>
      <c r="J542" s="91"/>
      <c r="K542" s="11"/>
      <c r="L542" s="11"/>
      <c r="M542" s="14"/>
    </row>
    <row r="543" spans="1:13" ht="15.75" hidden="1" customHeight="1" x14ac:dyDescent="0.3">
      <c r="A543" s="11"/>
      <c r="B543" s="87"/>
      <c r="C543" s="87"/>
      <c r="D543" s="88"/>
      <c r="E543" s="11"/>
      <c r="F543" s="89"/>
      <c r="G543" s="90"/>
      <c r="H543" s="90"/>
      <c r="I543" s="90"/>
      <c r="J543" s="91"/>
      <c r="K543" s="11"/>
      <c r="L543" s="11"/>
      <c r="M543" s="14"/>
    </row>
    <row r="544" spans="1:13" ht="15.75" hidden="1" customHeight="1" x14ac:dyDescent="0.3">
      <c r="A544" s="11"/>
      <c r="B544" s="87"/>
      <c r="C544" s="87"/>
      <c r="D544" s="88"/>
      <c r="E544" s="11"/>
      <c r="F544" s="89"/>
      <c r="G544" s="90"/>
      <c r="H544" s="90"/>
      <c r="I544" s="90"/>
      <c r="J544" s="91"/>
      <c r="K544" s="11"/>
      <c r="L544" s="11"/>
      <c r="M544" s="14"/>
    </row>
    <row r="545" spans="1:13" ht="15.75" hidden="1" customHeight="1" x14ac:dyDescent="0.3">
      <c r="A545" s="11"/>
      <c r="B545" s="87"/>
      <c r="C545" s="87"/>
      <c r="D545" s="88"/>
      <c r="E545" s="11"/>
      <c r="F545" s="89"/>
      <c r="G545" s="90"/>
      <c r="H545" s="90"/>
      <c r="I545" s="90"/>
      <c r="J545" s="91"/>
      <c r="K545" s="11"/>
      <c r="L545" s="11"/>
      <c r="M545" s="14"/>
    </row>
    <row r="546" spans="1:13" ht="15.75" hidden="1" customHeight="1" x14ac:dyDescent="0.3">
      <c r="A546" s="11"/>
      <c r="B546" s="87"/>
      <c r="C546" s="87"/>
      <c r="D546" s="88"/>
      <c r="E546" s="11"/>
      <c r="F546" s="89"/>
      <c r="G546" s="90"/>
      <c r="H546" s="90"/>
      <c r="I546" s="90"/>
      <c r="J546" s="91"/>
      <c r="K546" s="11"/>
      <c r="L546" s="11"/>
      <c r="M546" s="14"/>
    </row>
    <row r="547" spans="1:13" ht="15.75" hidden="1" customHeight="1" x14ac:dyDescent="0.3">
      <c r="A547" s="11"/>
      <c r="B547" s="87"/>
      <c r="C547" s="87"/>
      <c r="D547" s="88"/>
      <c r="E547" s="11"/>
      <c r="F547" s="89"/>
      <c r="G547" s="90"/>
      <c r="H547" s="90"/>
      <c r="I547" s="90"/>
      <c r="J547" s="91"/>
      <c r="K547" s="11"/>
      <c r="L547" s="11"/>
      <c r="M547" s="14"/>
    </row>
    <row r="548" spans="1:13" ht="15.75" hidden="1" customHeight="1" x14ac:dyDescent="0.3">
      <c r="A548" s="11"/>
      <c r="B548" s="87"/>
      <c r="C548" s="87"/>
      <c r="D548" s="88"/>
      <c r="E548" s="11"/>
      <c r="F548" s="89"/>
      <c r="G548" s="90"/>
      <c r="H548" s="90"/>
      <c r="I548" s="90"/>
      <c r="J548" s="91"/>
      <c r="K548" s="11"/>
      <c r="L548" s="11"/>
      <c r="M548" s="14"/>
    </row>
    <row r="549" spans="1:13" ht="15.75" hidden="1" customHeight="1" x14ac:dyDescent="0.3">
      <c r="A549" s="11"/>
      <c r="B549" s="87"/>
      <c r="C549" s="87"/>
      <c r="D549" s="88"/>
      <c r="E549" s="11"/>
      <c r="F549" s="89"/>
      <c r="G549" s="90"/>
      <c r="H549" s="90"/>
      <c r="I549" s="90"/>
      <c r="J549" s="91"/>
      <c r="K549" s="11"/>
      <c r="L549" s="11"/>
      <c r="M549" s="14"/>
    </row>
    <row r="550" spans="1:13" ht="15.75" hidden="1" customHeight="1" x14ac:dyDescent="0.3">
      <c r="A550" s="11"/>
      <c r="B550" s="87"/>
      <c r="C550" s="87"/>
      <c r="D550" s="88"/>
      <c r="E550" s="11"/>
      <c r="F550" s="89"/>
      <c r="G550" s="90"/>
      <c r="H550" s="90"/>
      <c r="I550" s="90"/>
      <c r="J550" s="91"/>
      <c r="K550" s="11"/>
      <c r="L550" s="11"/>
      <c r="M550" s="14"/>
    </row>
    <row r="551" spans="1:13" ht="15.75" hidden="1" customHeight="1" x14ac:dyDescent="0.3">
      <c r="A551" s="11"/>
      <c r="B551" s="87"/>
      <c r="C551" s="87"/>
      <c r="D551" s="88"/>
      <c r="E551" s="11"/>
      <c r="F551" s="89"/>
      <c r="G551" s="90"/>
      <c r="H551" s="90"/>
      <c r="I551" s="90"/>
      <c r="J551" s="91"/>
      <c r="K551" s="11"/>
      <c r="L551" s="11"/>
      <c r="M551" s="14"/>
    </row>
    <row r="552" spans="1:13" ht="15.75" hidden="1" customHeight="1" x14ac:dyDescent="0.3">
      <c r="A552" s="11"/>
      <c r="B552" s="87"/>
      <c r="C552" s="87"/>
      <c r="D552" s="88"/>
      <c r="E552" s="11"/>
      <c r="F552" s="89"/>
      <c r="G552" s="90"/>
      <c r="H552" s="90"/>
      <c r="I552" s="90"/>
      <c r="J552" s="91"/>
      <c r="K552" s="11"/>
      <c r="L552" s="11"/>
      <c r="M552" s="14"/>
    </row>
    <row r="553" spans="1:13" ht="15.75" hidden="1" customHeight="1" x14ac:dyDescent="0.3">
      <c r="A553" s="11"/>
      <c r="B553" s="87"/>
      <c r="C553" s="87"/>
      <c r="D553" s="88"/>
      <c r="E553" s="11"/>
      <c r="F553" s="89"/>
      <c r="G553" s="90"/>
      <c r="H553" s="90"/>
      <c r="I553" s="90"/>
      <c r="J553" s="91"/>
      <c r="K553" s="11"/>
      <c r="L553" s="11"/>
      <c r="M553" s="14"/>
    </row>
    <row r="554" spans="1:13" ht="15.75" hidden="1" customHeight="1" x14ac:dyDescent="0.3">
      <c r="A554" s="11"/>
      <c r="B554" s="87"/>
      <c r="C554" s="87"/>
      <c r="D554" s="88"/>
      <c r="E554" s="11"/>
      <c r="F554" s="89"/>
      <c r="G554" s="90"/>
      <c r="H554" s="90"/>
      <c r="I554" s="90"/>
      <c r="J554" s="91"/>
      <c r="K554" s="11"/>
      <c r="L554" s="11"/>
      <c r="M554" s="14"/>
    </row>
    <row r="555" spans="1:13" ht="15.75" hidden="1" customHeight="1" x14ac:dyDescent="0.3">
      <c r="A555" s="11"/>
      <c r="B555" s="87"/>
      <c r="C555" s="87"/>
      <c r="D555" s="88"/>
      <c r="E555" s="11"/>
      <c r="F555" s="89"/>
      <c r="G555" s="90"/>
      <c r="H555" s="90"/>
      <c r="I555" s="90"/>
      <c r="J555" s="91"/>
      <c r="K555" s="11"/>
      <c r="L555" s="11"/>
      <c r="M555" s="14"/>
    </row>
    <row r="556" spans="1:13" ht="15.75" hidden="1" customHeight="1" x14ac:dyDescent="0.3">
      <c r="A556" s="11"/>
      <c r="B556" s="87"/>
      <c r="C556" s="87"/>
      <c r="D556" s="88"/>
      <c r="E556" s="11"/>
      <c r="F556" s="89"/>
      <c r="G556" s="90"/>
      <c r="H556" s="90"/>
      <c r="I556" s="90"/>
      <c r="J556" s="91"/>
      <c r="K556" s="11"/>
      <c r="L556" s="11"/>
      <c r="M556" s="14"/>
    </row>
    <row r="557" spans="1:13" ht="15.75" hidden="1" customHeight="1" x14ac:dyDescent="0.3">
      <c r="A557" s="11"/>
      <c r="B557" s="87"/>
      <c r="C557" s="87"/>
      <c r="D557" s="88"/>
      <c r="E557" s="11"/>
      <c r="F557" s="89"/>
      <c r="G557" s="90"/>
      <c r="H557" s="90"/>
      <c r="I557" s="90"/>
      <c r="J557" s="91"/>
      <c r="K557" s="11"/>
      <c r="L557" s="11"/>
      <c r="M557" s="14"/>
    </row>
    <row r="558" spans="1:13" ht="15.75" hidden="1" customHeight="1" x14ac:dyDescent="0.3">
      <c r="A558" s="11"/>
      <c r="B558" s="87"/>
      <c r="C558" s="87"/>
      <c r="D558" s="88"/>
      <c r="E558" s="11"/>
      <c r="F558" s="89"/>
      <c r="G558" s="90"/>
      <c r="H558" s="90"/>
      <c r="I558" s="90"/>
      <c r="J558" s="91"/>
      <c r="K558" s="11"/>
      <c r="L558" s="11"/>
      <c r="M558" s="14"/>
    </row>
    <row r="559" spans="1:13" ht="15.75" hidden="1" customHeight="1" x14ac:dyDescent="0.3">
      <c r="A559" s="11"/>
      <c r="B559" s="87"/>
      <c r="C559" s="87"/>
      <c r="D559" s="88"/>
      <c r="E559" s="11"/>
      <c r="F559" s="89"/>
      <c r="G559" s="90"/>
      <c r="H559" s="90"/>
      <c r="I559" s="90"/>
      <c r="J559" s="91"/>
      <c r="K559" s="11"/>
      <c r="L559" s="11"/>
      <c r="M559" s="14"/>
    </row>
    <row r="560" spans="1:13" ht="15.75" hidden="1" customHeight="1" x14ac:dyDescent="0.3">
      <c r="A560" s="11"/>
      <c r="B560" s="87"/>
      <c r="C560" s="87"/>
      <c r="D560" s="88"/>
      <c r="E560" s="11"/>
      <c r="F560" s="89"/>
      <c r="G560" s="90"/>
      <c r="H560" s="90"/>
      <c r="I560" s="90"/>
      <c r="J560" s="91"/>
      <c r="K560" s="11"/>
      <c r="L560" s="11"/>
      <c r="M560" s="14"/>
    </row>
    <row r="561" spans="1:13" ht="15.75" hidden="1" customHeight="1" x14ac:dyDescent="0.3">
      <c r="A561" s="11"/>
      <c r="B561" s="87"/>
      <c r="C561" s="87"/>
      <c r="D561" s="88"/>
      <c r="E561" s="11"/>
      <c r="F561" s="89"/>
      <c r="G561" s="90"/>
      <c r="H561" s="90"/>
      <c r="I561" s="90"/>
      <c r="J561" s="91"/>
      <c r="K561" s="11"/>
      <c r="L561" s="11"/>
      <c r="M561" s="14"/>
    </row>
    <row r="562" spans="1:13" ht="15.75" hidden="1" customHeight="1" x14ac:dyDescent="0.3">
      <c r="A562" s="11"/>
      <c r="B562" s="87"/>
      <c r="C562" s="87"/>
      <c r="D562" s="88"/>
      <c r="E562" s="11"/>
      <c r="F562" s="89"/>
      <c r="G562" s="90"/>
      <c r="H562" s="90"/>
      <c r="I562" s="90"/>
      <c r="J562" s="91"/>
      <c r="K562" s="11"/>
      <c r="L562" s="11"/>
      <c r="M562" s="14"/>
    </row>
    <row r="563" spans="1:13" ht="15.75" hidden="1" customHeight="1" x14ac:dyDescent="0.3">
      <c r="A563" s="11"/>
      <c r="B563" s="87"/>
      <c r="C563" s="87"/>
      <c r="D563" s="88"/>
      <c r="E563" s="11"/>
      <c r="F563" s="89"/>
      <c r="G563" s="90"/>
      <c r="H563" s="90"/>
      <c r="I563" s="90"/>
      <c r="J563" s="91"/>
      <c r="K563" s="11"/>
      <c r="L563" s="11"/>
      <c r="M563" s="14"/>
    </row>
    <row r="564" spans="1:13" ht="15.75" hidden="1" customHeight="1" x14ac:dyDescent="0.3">
      <c r="A564" s="11"/>
      <c r="B564" s="87"/>
      <c r="C564" s="87"/>
      <c r="D564" s="88"/>
      <c r="E564" s="11"/>
      <c r="F564" s="89"/>
      <c r="G564" s="90"/>
      <c r="H564" s="90"/>
      <c r="I564" s="90"/>
      <c r="J564" s="91"/>
      <c r="K564" s="11"/>
      <c r="L564" s="11"/>
      <c r="M564" s="14"/>
    </row>
    <row r="565" spans="1:13" ht="15.75" hidden="1" customHeight="1" x14ac:dyDescent="0.3">
      <c r="A565" s="11"/>
      <c r="B565" s="87"/>
      <c r="C565" s="87"/>
      <c r="D565" s="88"/>
      <c r="E565" s="11"/>
      <c r="F565" s="89"/>
      <c r="G565" s="90"/>
      <c r="H565" s="90"/>
      <c r="I565" s="90"/>
      <c r="J565" s="91"/>
      <c r="K565" s="11"/>
      <c r="L565" s="11"/>
      <c r="M565" s="14"/>
    </row>
    <row r="566" spans="1:13" ht="15.75" hidden="1" customHeight="1" x14ac:dyDescent="0.3">
      <c r="A566" s="11"/>
      <c r="B566" s="87"/>
      <c r="C566" s="87"/>
      <c r="D566" s="88"/>
      <c r="E566" s="11"/>
      <c r="F566" s="89"/>
      <c r="G566" s="90"/>
      <c r="H566" s="90"/>
      <c r="I566" s="90"/>
      <c r="J566" s="91"/>
      <c r="K566" s="11"/>
      <c r="L566" s="11"/>
      <c r="M566" s="14"/>
    </row>
    <row r="567" spans="1:13" ht="15.75" hidden="1" customHeight="1" x14ac:dyDescent="0.3">
      <c r="A567" s="11"/>
      <c r="B567" s="87"/>
      <c r="C567" s="87"/>
      <c r="D567" s="88"/>
      <c r="E567" s="11"/>
      <c r="F567" s="89"/>
      <c r="G567" s="90"/>
      <c r="H567" s="90"/>
      <c r="I567" s="90"/>
      <c r="J567" s="91"/>
      <c r="K567" s="11"/>
      <c r="L567" s="11"/>
      <c r="M567" s="14"/>
    </row>
    <row r="568" spans="1:13" ht="15.75" hidden="1" customHeight="1" x14ac:dyDescent="0.3">
      <c r="A568" s="11"/>
      <c r="B568" s="87"/>
      <c r="C568" s="87"/>
      <c r="D568" s="88"/>
      <c r="E568" s="11"/>
      <c r="F568" s="89"/>
      <c r="G568" s="90"/>
      <c r="H568" s="90"/>
      <c r="I568" s="90"/>
      <c r="J568" s="91"/>
      <c r="K568" s="11"/>
      <c r="L568" s="11"/>
      <c r="M568" s="14"/>
    </row>
    <row r="569" spans="1:13" ht="15.75" hidden="1" customHeight="1" x14ac:dyDescent="0.3">
      <c r="A569" s="11"/>
      <c r="B569" s="87"/>
      <c r="C569" s="87"/>
      <c r="D569" s="88"/>
      <c r="E569" s="11"/>
      <c r="F569" s="89"/>
      <c r="G569" s="90"/>
      <c r="H569" s="90"/>
      <c r="I569" s="90"/>
      <c r="J569" s="91"/>
      <c r="K569" s="11"/>
      <c r="L569" s="11"/>
      <c r="M569" s="14"/>
    </row>
    <row r="570" spans="1:13" ht="15.75" hidden="1" customHeight="1" x14ac:dyDescent="0.3">
      <c r="A570" s="11"/>
      <c r="B570" s="87"/>
      <c r="C570" s="87"/>
      <c r="D570" s="88"/>
      <c r="E570" s="11"/>
      <c r="F570" s="89"/>
      <c r="G570" s="90"/>
      <c r="H570" s="90"/>
      <c r="I570" s="90"/>
      <c r="J570" s="91"/>
      <c r="K570" s="11"/>
      <c r="L570" s="11"/>
      <c r="M570" s="14"/>
    </row>
    <row r="571" spans="1:13" ht="15.75" hidden="1" customHeight="1" x14ac:dyDescent="0.3">
      <c r="A571" s="11"/>
      <c r="B571" s="87"/>
      <c r="C571" s="87"/>
      <c r="D571" s="88"/>
      <c r="E571" s="11"/>
      <c r="F571" s="89"/>
      <c r="G571" s="90"/>
      <c r="H571" s="90"/>
      <c r="I571" s="90"/>
      <c r="J571" s="91"/>
      <c r="K571" s="11"/>
      <c r="L571" s="11"/>
      <c r="M571" s="14"/>
    </row>
    <row r="572" spans="1:13" ht="15.75" hidden="1" customHeight="1" x14ac:dyDescent="0.3">
      <c r="A572" s="11"/>
      <c r="B572" s="87"/>
      <c r="C572" s="87"/>
      <c r="D572" s="88"/>
      <c r="E572" s="11"/>
      <c r="F572" s="89"/>
      <c r="G572" s="90"/>
      <c r="H572" s="90"/>
      <c r="I572" s="90"/>
      <c r="J572" s="91"/>
      <c r="K572" s="11"/>
      <c r="L572" s="11"/>
      <c r="M572" s="14"/>
    </row>
    <row r="573" spans="1:13" ht="15.75" hidden="1" customHeight="1" x14ac:dyDescent="0.3">
      <c r="A573" s="11"/>
      <c r="B573" s="87"/>
      <c r="C573" s="87"/>
      <c r="D573" s="88"/>
      <c r="E573" s="11"/>
      <c r="F573" s="89"/>
      <c r="G573" s="90"/>
      <c r="H573" s="90"/>
      <c r="I573" s="90"/>
      <c r="J573" s="91"/>
      <c r="K573" s="11"/>
      <c r="L573" s="11"/>
      <c r="M573" s="14"/>
    </row>
    <row r="574" spans="1:13" ht="15.75" hidden="1" customHeight="1" x14ac:dyDescent="0.3">
      <c r="A574" s="11"/>
      <c r="B574" s="87"/>
      <c r="C574" s="87"/>
      <c r="D574" s="88"/>
      <c r="E574" s="11"/>
      <c r="F574" s="89"/>
      <c r="G574" s="90"/>
      <c r="H574" s="90"/>
      <c r="I574" s="90"/>
      <c r="J574" s="91"/>
      <c r="K574" s="11"/>
      <c r="L574" s="11"/>
      <c r="M574" s="14"/>
    </row>
    <row r="575" spans="1:13" ht="15.75" hidden="1" customHeight="1" x14ac:dyDescent="0.3">
      <c r="A575" s="11"/>
      <c r="B575" s="87"/>
      <c r="C575" s="87"/>
      <c r="D575" s="88"/>
      <c r="E575" s="11"/>
      <c r="F575" s="89"/>
      <c r="G575" s="90"/>
      <c r="H575" s="90"/>
      <c r="I575" s="90"/>
      <c r="J575" s="91"/>
      <c r="K575" s="11"/>
      <c r="L575" s="11"/>
      <c r="M575" s="14"/>
    </row>
    <row r="576" spans="1:13" ht="15.75" hidden="1" customHeight="1" x14ac:dyDescent="0.3">
      <c r="A576" s="11"/>
      <c r="B576" s="87"/>
      <c r="C576" s="87"/>
      <c r="D576" s="88"/>
      <c r="E576" s="11"/>
      <c r="F576" s="89"/>
      <c r="G576" s="90"/>
      <c r="H576" s="90"/>
      <c r="I576" s="90"/>
      <c r="J576" s="91"/>
      <c r="K576" s="11"/>
      <c r="L576" s="11"/>
      <c r="M576" s="14"/>
    </row>
    <row r="577" spans="1:13" ht="15.75" hidden="1" customHeight="1" x14ac:dyDescent="0.3">
      <c r="A577" s="11"/>
      <c r="B577" s="87"/>
      <c r="C577" s="87"/>
      <c r="D577" s="88"/>
      <c r="E577" s="11"/>
      <c r="F577" s="89"/>
      <c r="G577" s="90"/>
      <c r="H577" s="90"/>
      <c r="I577" s="90"/>
      <c r="J577" s="91"/>
      <c r="K577" s="11"/>
      <c r="L577" s="11"/>
      <c r="M577" s="14"/>
    </row>
    <row r="578" spans="1:13" ht="15.75" hidden="1" customHeight="1" x14ac:dyDescent="0.3">
      <c r="A578" s="11"/>
      <c r="B578" s="87"/>
      <c r="C578" s="87"/>
      <c r="D578" s="88"/>
      <c r="E578" s="11"/>
      <c r="F578" s="89"/>
      <c r="G578" s="90"/>
      <c r="H578" s="90"/>
      <c r="I578" s="90"/>
      <c r="J578" s="91"/>
      <c r="K578" s="11"/>
      <c r="L578" s="11"/>
      <c r="M578" s="14"/>
    </row>
    <row r="579" spans="1:13" ht="15.75" hidden="1" customHeight="1" x14ac:dyDescent="0.3">
      <c r="A579" s="11"/>
      <c r="B579" s="87"/>
      <c r="C579" s="87"/>
      <c r="D579" s="88"/>
      <c r="E579" s="11"/>
      <c r="F579" s="89"/>
      <c r="G579" s="90"/>
      <c r="H579" s="90"/>
      <c r="I579" s="90"/>
      <c r="J579" s="91"/>
      <c r="K579" s="11"/>
      <c r="L579" s="11"/>
      <c r="M579" s="14"/>
    </row>
    <row r="580" spans="1:13" ht="15.75" hidden="1" customHeight="1" x14ac:dyDescent="0.3">
      <c r="A580" s="11"/>
      <c r="B580" s="87"/>
      <c r="C580" s="87"/>
      <c r="D580" s="88"/>
      <c r="E580" s="11"/>
      <c r="F580" s="89"/>
      <c r="G580" s="90"/>
      <c r="H580" s="90"/>
      <c r="I580" s="90"/>
      <c r="J580" s="91"/>
      <c r="K580" s="11"/>
      <c r="L580" s="11"/>
      <c r="M580" s="14"/>
    </row>
    <row r="581" spans="1:13" ht="15.75" hidden="1" customHeight="1" x14ac:dyDescent="0.3">
      <c r="A581" s="11"/>
      <c r="B581" s="87"/>
      <c r="C581" s="87"/>
      <c r="D581" s="88"/>
      <c r="E581" s="11"/>
      <c r="F581" s="89"/>
      <c r="G581" s="90"/>
      <c r="H581" s="90"/>
      <c r="I581" s="90"/>
      <c r="J581" s="91"/>
      <c r="K581" s="11"/>
      <c r="L581" s="11"/>
      <c r="M581" s="14"/>
    </row>
    <row r="582" spans="1:13" ht="15.75" hidden="1" customHeight="1" x14ac:dyDescent="0.3">
      <c r="A582" s="11"/>
      <c r="B582" s="87"/>
      <c r="C582" s="87"/>
      <c r="D582" s="88"/>
      <c r="E582" s="11"/>
      <c r="F582" s="89"/>
      <c r="G582" s="90"/>
      <c r="H582" s="90"/>
      <c r="I582" s="90"/>
      <c r="J582" s="91"/>
      <c r="K582" s="11"/>
      <c r="L582" s="11"/>
      <c r="M582" s="14"/>
    </row>
    <row r="583" spans="1:13" ht="15.75" hidden="1" customHeight="1" x14ac:dyDescent="0.3">
      <c r="A583" s="11"/>
      <c r="B583" s="87"/>
      <c r="C583" s="87"/>
      <c r="D583" s="88"/>
      <c r="E583" s="11"/>
      <c r="F583" s="89"/>
      <c r="G583" s="90"/>
      <c r="H583" s="90"/>
      <c r="I583" s="90"/>
      <c r="J583" s="91"/>
      <c r="K583" s="11"/>
      <c r="L583" s="11"/>
      <c r="M583" s="14"/>
    </row>
    <row r="584" spans="1:13" ht="15.75" hidden="1" customHeight="1" x14ac:dyDescent="0.3">
      <c r="A584" s="11"/>
      <c r="B584" s="87"/>
      <c r="C584" s="87"/>
      <c r="D584" s="88"/>
      <c r="E584" s="11"/>
      <c r="F584" s="89"/>
      <c r="G584" s="90"/>
      <c r="H584" s="90"/>
      <c r="I584" s="90"/>
      <c r="J584" s="91"/>
      <c r="K584" s="11"/>
      <c r="L584" s="11"/>
      <c r="M584" s="14"/>
    </row>
    <row r="585" spans="1:13" ht="15.75" hidden="1" customHeight="1" x14ac:dyDescent="0.3">
      <c r="A585" s="11"/>
      <c r="B585" s="87"/>
      <c r="C585" s="87"/>
      <c r="D585" s="88"/>
      <c r="E585" s="11"/>
      <c r="F585" s="89"/>
      <c r="G585" s="90"/>
      <c r="H585" s="90"/>
      <c r="I585" s="90"/>
      <c r="J585" s="91"/>
      <c r="K585" s="11"/>
      <c r="L585" s="11"/>
      <c r="M585" s="14"/>
    </row>
    <row r="586" spans="1:13" ht="15.75" hidden="1" customHeight="1" x14ac:dyDescent="0.3">
      <c r="A586" s="11"/>
      <c r="B586" s="87"/>
      <c r="C586" s="87"/>
      <c r="D586" s="88"/>
      <c r="E586" s="11"/>
      <c r="F586" s="89"/>
      <c r="G586" s="90"/>
      <c r="H586" s="90"/>
      <c r="I586" s="90"/>
      <c r="J586" s="91"/>
      <c r="K586" s="11"/>
      <c r="L586" s="11"/>
      <c r="M586" s="14"/>
    </row>
    <row r="587" spans="1:13" ht="15.75" hidden="1" customHeight="1" x14ac:dyDescent="0.3">
      <c r="A587" s="11"/>
      <c r="B587" s="87"/>
      <c r="C587" s="87"/>
      <c r="D587" s="88"/>
      <c r="E587" s="11"/>
      <c r="F587" s="89"/>
      <c r="G587" s="90"/>
      <c r="H587" s="90"/>
      <c r="I587" s="90"/>
      <c r="J587" s="91"/>
      <c r="K587" s="11"/>
      <c r="L587" s="11"/>
      <c r="M587" s="14"/>
    </row>
    <row r="588" spans="1:13" ht="15.75" hidden="1" customHeight="1" x14ac:dyDescent="0.3">
      <c r="A588" s="11"/>
      <c r="B588" s="87"/>
      <c r="C588" s="87"/>
      <c r="D588" s="88"/>
      <c r="E588" s="11"/>
      <c r="F588" s="89"/>
      <c r="G588" s="90"/>
      <c r="H588" s="90"/>
      <c r="I588" s="90"/>
      <c r="J588" s="91"/>
      <c r="K588" s="11"/>
      <c r="L588" s="11"/>
      <c r="M588" s="14"/>
    </row>
    <row r="589" spans="1:13" ht="15.75" hidden="1" customHeight="1" x14ac:dyDescent="0.3">
      <c r="A589" s="11"/>
      <c r="B589" s="87"/>
      <c r="C589" s="87"/>
      <c r="D589" s="88"/>
      <c r="E589" s="11"/>
      <c r="F589" s="89"/>
      <c r="G589" s="90"/>
      <c r="H589" s="90"/>
      <c r="I589" s="90"/>
      <c r="J589" s="91"/>
      <c r="K589" s="11"/>
      <c r="L589" s="11"/>
      <c r="M589" s="14"/>
    </row>
    <row r="590" spans="1:13" ht="15.75" hidden="1" customHeight="1" x14ac:dyDescent="0.3">
      <c r="A590" s="11"/>
      <c r="B590" s="87"/>
      <c r="C590" s="87"/>
      <c r="D590" s="88"/>
      <c r="E590" s="11"/>
      <c r="F590" s="89"/>
      <c r="G590" s="90"/>
      <c r="H590" s="90"/>
      <c r="I590" s="90"/>
      <c r="J590" s="91"/>
      <c r="K590" s="11"/>
      <c r="L590" s="11"/>
      <c r="M590" s="14"/>
    </row>
    <row r="591" spans="1:13" ht="15.75" hidden="1" customHeight="1" x14ac:dyDescent="0.3">
      <c r="A591" s="11"/>
      <c r="B591" s="87"/>
      <c r="C591" s="87"/>
      <c r="D591" s="88"/>
      <c r="E591" s="11"/>
      <c r="F591" s="89"/>
      <c r="G591" s="90"/>
      <c r="H591" s="90"/>
      <c r="I591" s="90"/>
      <c r="J591" s="91"/>
      <c r="K591" s="11"/>
      <c r="L591" s="11"/>
      <c r="M591" s="14"/>
    </row>
    <row r="592" spans="1:13" ht="15.75" hidden="1" customHeight="1" x14ac:dyDescent="0.3">
      <c r="A592" s="11"/>
      <c r="B592" s="87"/>
      <c r="C592" s="87"/>
      <c r="D592" s="88"/>
      <c r="E592" s="11"/>
      <c r="F592" s="89"/>
      <c r="G592" s="90"/>
      <c r="H592" s="90"/>
      <c r="I592" s="90"/>
      <c r="J592" s="91"/>
      <c r="K592" s="11"/>
      <c r="L592" s="11"/>
      <c r="M592" s="14"/>
    </row>
    <row r="593" spans="1:13" ht="15.75" hidden="1" customHeight="1" x14ac:dyDescent="0.3">
      <c r="A593" s="11"/>
      <c r="B593" s="87"/>
      <c r="C593" s="87"/>
      <c r="D593" s="88"/>
      <c r="E593" s="11"/>
      <c r="F593" s="89"/>
      <c r="G593" s="90"/>
      <c r="H593" s="90"/>
      <c r="I593" s="90"/>
      <c r="J593" s="91"/>
      <c r="K593" s="11"/>
      <c r="L593" s="11"/>
      <c r="M593" s="14"/>
    </row>
    <row r="594" spans="1:13" ht="15.75" hidden="1" customHeight="1" x14ac:dyDescent="0.3">
      <c r="A594" s="11"/>
      <c r="B594" s="87"/>
      <c r="C594" s="87"/>
      <c r="D594" s="88"/>
      <c r="E594" s="11"/>
      <c r="F594" s="89"/>
      <c r="G594" s="90"/>
      <c r="H594" s="90"/>
      <c r="I594" s="90"/>
      <c r="J594" s="91"/>
      <c r="K594" s="11"/>
      <c r="L594" s="11"/>
      <c r="M594" s="14"/>
    </row>
    <row r="595" spans="1:13" ht="15.75" hidden="1" customHeight="1" x14ac:dyDescent="0.3">
      <c r="A595" s="11"/>
      <c r="B595" s="87"/>
      <c r="C595" s="87"/>
      <c r="D595" s="88"/>
      <c r="E595" s="11"/>
      <c r="F595" s="89"/>
      <c r="G595" s="90"/>
      <c r="H595" s="90"/>
      <c r="I595" s="90"/>
      <c r="J595" s="91"/>
      <c r="K595" s="11"/>
      <c r="L595" s="11"/>
      <c r="M595" s="14"/>
    </row>
    <row r="596" spans="1:13" ht="15.75" hidden="1" customHeight="1" x14ac:dyDescent="0.3">
      <c r="A596" s="11"/>
      <c r="B596" s="87"/>
      <c r="C596" s="87"/>
      <c r="D596" s="88"/>
      <c r="E596" s="11"/>
      <c r="F596" s="89"/>
      <c r="G596" s="90"/>
      <c r="H596" s="90"/>
      <c r="I596" s="90"/>
      <c r="J596" s="91"/>
      <c r="K596" s="11"/>
      <c r="L596" s="11"/>
      <c r="M596" s="14"/>
    </row>
    <row r="597" spans="1:13" ht="15.75" hidden="1" customHeight="1" x14ac:dyDescent="0.3">
      <c r="A597" s="11"/>
      <c r="B597" s="87"/>
      <c r="C597" s="87"/>
      <c r="D597" s="88"/>
      <c r="E597" s="11"/>
      <c r="F597" s="89"/>
      <c r="G597" s="90"/>
      <c r="H597" s="90"/>
      <c r="I597" s="90"/>
      <c r="J597" s="91"/>
      <c r="K597" s="11"/>
      <c r="L597" s="11"/>
      <c r="M597" s="14"/>
    </row>
    <row r="598" spans="1:13" ht="15.75" hidden="1" customHeight="1" x14ac:dyDescent="0.3">
      <c r="A598" s="11"/>
      <c r="B598" s="87"/>
      <c r="C598" s="87"/>
      <c r="D598" s="88"/>
      <c r="E598" s="11"/>
      <c r="F598" s="89"/>
      <c r="G598" s="90"/>
      <c r="H598" s="90"/>
      <c r="I598" s="90"/>
      <c r="J598" s="91"/>
      <c r="K598" s="11"/>
      <c r="L598" s="11"/>
      <c r="M598" s="14"/>
    </row>
    <row r="599" spans="1:13" ht="15.75" hidden="1" customHeight="1" x14ac:dyDescent="0.3">
      <c r="A599" s="11"/>
      <c r="B599" s="87"/>
      <c r="C599" s="87"/>
      <c r="D599" s="88"/>
      <c r="E599" s="11"/>
      <c r="F599" s="89"/>
      <c r="G599" s="90"/>
      <c r="H599" s="90"/>
      <c r="I599" s="90"/>
      <c r="J599" s="91"/>
      <c r="K599" s="11"/>
      <c r="L599" s="11"/>
      <c r="M599" s="14"/>
    </row>
    <row r="600" spans="1:13" ht="15.75" hidden="1" customHeight="1" x14ac:dyDescent="0.3">
      <c r="A600" s="11"/>
      <c r="B600" s="87"/>
      <c r="C600" s="87"/>
      <c r="D600" s="88"/>
      <c r="E600" s="11"/>
      <c r="F600" s="89"/>
      <c r="G600" s="90"/>
      <c r="H600" s="90"/>
      <c r="I600" s="90"/>
      <c r="J600" s="91"/>
      <c r="K600" s="11"/>
      <c r="L600" s="11"/>
      <c r="M600" s="14"/>
    </row>
    <row r="601" spans="1:13" ht="15.75" hidden="1" customHeight="1" x14ac:dyDescent="0.3">
      <c r="A601" s="11"/>
      <c r="B601" s="87"/>
      <c r="C601" s="87"/>
      <c r="D601" s="88"/>
      <c r="E601" s="11"/>
      <c r="F601" s="89"/>
      <c r="G601" s="90"/>
      <c r="H601" s="90"/>
      <c r="I601" s="90"/>
      <c r="J601" s="91"/>
      <c r="K601" s="11"/>
      <c r="L601" s="11"/>
      <c r="M601" s="14"/>
    </row>
    <row r="602" spans="1:13" ht="15.75" hidden="1" customHeight="1" x14ac:dyDescent="0.3">
      <c r="A602" s="11"/>
      <c r="B602" s="87"/>
      <c r="C602" s="87"/>
      <c r="D602" s="88"/>
      <c r="E602" s="11"/>
      <c r="F602" s="89"/>
      <c r="G602" s="90"/>
      <c r="H602" s="90"/>
      <c r="I602" s="90"/>
      <c r="J602" s="91"/>
      <c r="K602" s="11"/>
      <c r="L602" s="11"/>
      <c r="M602" s="14"/>
    </row>
    <row r="603" spans="1:13" ht="15.75" hidden="1" customHeight="1" x14ac:dyDescent="0.3">
      <c r="A603" s="11"/>
      <c r="B603" s="87"/>
      <c r="C603" s="87"/>
      <c r="D603" s="88"/>
      <c r="E603" s="11"/>
      <c r="F603" s="89"/>
      <c r="G603" s="90"/>
      <c r="H603" s="90"/>
      <c r="I603" s="90"/>
      <c r="J603" s="91"/>
      <c r="K603" s="11"/>
      <c r="L603" s="11"/>
      <c r="M603" s="14"/>
    </row>
    <row r="604" spans="1:13" ht="15.75" hidden="1" customHeight="1" x14ac:dyDescent="0.3">
      <c r="A604" s="11"/>
      <c r="B604" s="87"/>
      <c r="C604" s="87"/>
      <c r="D604" s="88"/>
      <c r="E604" s="11"/>
      <c r="F604" s="89"/>
      <c r="G604" s="90"/>
      <c r="H604" s="90"/>
      <c r="I604" s="90"/>
      <c r="J604" s="91"/>
      <c r="K604" s="11"/>
      <c r="L604" s="11"/>
      <c r="M604" s="14"/>
    </row>
    <row r="605" spans="1:13" ht="15.75" hidden="1" customHeight="1" x14ac:dyDescent="0.3">
      <c r="A605" s="11"/>
      <c r="B605" s="87"/>
      <c r="C605" s="87"/>
      <c r="D605" s="88"/>
      <c r="E605" s="11"/>
      <c r="F605" s="89"/>
      <c r="G605" s="90"/>
      <c r="H605" s="90"/>
      <c r="I605" s="90"/>
      <c r="J605" s="91"/>
      <c r="K605" s="11"/>
      <c r="L605" s="11"/>
      <c r="M605" s="14"/>
    </row>
    <row r="606" spans="1:13" ht="15.75" hidden="1" customHeight="1" x14ac:dyDescent="0.3">
      <c r="A606" s="11"/>
      <c r="B606" s="87"/>
      <c r="C606" s="87"/>
      <c r="D606" s="88"/>
      <c r="E606" s="11"/>
      <c r="F606" s="89"/>
      <c r="G606" s="90"/>
      <c r="H606" s="90"/>
      <c r="I606" s="90"/>
      <c r="J606" s="91"/>
      <c r="K606" s="11"/>
      <c r="L606" s="11"/>
      <c r="M606" s="14"/>
    </row>
    <row r="607" spans="1:13" ht="15.75" hidden="1" customHeight="1" x14ac:dyDescent="0.3">
      <c r="A607" s="11"/>
      <c r="B607" s="87"/>
      <c r="C607" s="87"/>
      <c r="D607" s="88"/>
      <c r="E607" s="11"/>
      <c r="F607" s="89"/>
      <c r="G607" s="90"/>
      <c r="H607" s="90"/>
      <c r="I607" s="90"/>
      <c r="J607" s="91"/>
      <c r="K607" s="11"/>
      <c r="L607" s="11"/>
      <c r="M607" s="14"/>
    </row>
    <row r="608" spans="1:13" ht="15.75" hidden="1" customHeight="1" x14ac:dyDescent="0.3">
      <c r="A608" s="11"/>
      <c r="B608" s="87"/>
      <c r="C608" s="87"/>
      <c r="D608" s="88"/>
      <c r="E608" s="11"/>
      <c r="F608" s="89"/>
      <c r="G608" s="90"/>
      <c r="H608" s="90"/>
      <c r="I608" s="90"/>
      <c r="J608" s="91"/>
      <c r="K608" s="11"/>
      <c r="L608" s="11"/>
      <c r="M608" s="14"/>
    </row>
    <row r="609" spans="1:13" ht="15.75" hidden="1" customHeight="1" x14ac:dyDescent="0.3">
      <c r="A609" s="11"/>
      <c r="B609" s="87"/>
      <c r="C609" s="87"/>
      <c r="D609" s="88"/>
      <c r="E609" s="11"/>
      <c r="F609" s="89"/>
      <c r="G609" s="90"/>
      <c r="H609" s="90"/>
      <c r="I609" s="90"/>
      <c r="J609" s="91"/>
      <c r="K609" s="11"/>
      <c r="L609" s="11"/>
      <c r="M609" s="14"/>
    </row>
    <row r="610" spans="1:13" ht="15.75" hidden="1" customHeight="1" x14ac:dyDescent="0.3">
      <c r="A610" s="11"/>
      <c r="B610" s="87"/>
      <c r="C610" s="87"/>
      <c r="D610" s="88"/>
      <c r="E610" s="11"/>
      <c r="F610" s="89"/>
      <c r="G610" s="90"/>
      <c r="H610" s="90"/>
      <c r="I610" s="90"/>
      <c r="J610" s="91"/>
      <c r="K610" s="11"/>
      <c r="L610" s="11"/>
      <c r="M610" s="14"/>
    </row>
    <row r="611" spans="1:13" ht="15.75" hidden="1" customHeight="1" x14ac:dyDescent="0.3">
      <c r="A611" s="11"/>
      <c r="B611" s="87"/>
      <c r="C611" s="87"/>
      <c r="D611" s="88"/>
      <c r="E611" s="11"/>
      <c r="F611" s="89"/>
      <c r="G611" s="90"/>
      <c r="H611" s="90"/>
      <c r="I611" s="90"/>
      <c r="J611" s="91"/>
      <c r="K611" s="11"/>
      <c r="L611" s="11"/>
      <c r="M611" s="14"/>
    </row>
    <row r="612" spans="1:13" ht="15.75" hidden="1" customHeight="1" x14ac:dyDescent="0.3">
      <c r="A612" s="11"/>
      <c r="B612" s="87"/>
      <c r="C612" s="87"/>
      <c r="D612" s="88"/>
      <c r="E612" s="11"/>
      <c r="F612" s="89"/>
      <c r="G612" s="90"/>
      <c r="H612" s="90"/>
      <c r="I612" s="90"/>
      <c r="J612" s="91"/>
      <c r="K612" s="11"/>
      <c r="L612" s="11"/>
      <c r="M612" s="14"/>
    </row>
    <row r="613" spans="1:13" ht="15.75" hidden="1" customHeight="1" x14ac:dyDescent="0.3">
      <c r="A613" s="11"/>
      <c r="B613" s="87"/>
      <c r="C613" s="87"/>
      <c r="D613" s="88"/>
      <c r="E613" s="11"/>
      <c r="F613" s="89"/>
      <c r="G613" s="90"/>
      <c r="H613" s="90"/>
      <c r="I613" s="90"/>
      <c r="J613" s="91"/>
      <c r="K613" s="11"/>
      <c r="L613" s="11"/>
      <c r="M613" s="14"/>
    </row>
    <row r="614" spans="1:13" ht="15.75" hidden="1" customHeight="1" x14ac:dyDescent="0.3">
      <c r="A614" s="11"/>
      <c r="B614" s="87"/>
      <c r="C614" s="87"/>
      <c r="D614" s="88"/>
      <c r="E614" s="11"/>
      <c r="F614" s="89"/>
      <c r="G614" s="90"/>
      <c r="H614" s="90"/>
      <c r="I614" s="90"/>
      <c r="J614" s="91"/>
      <c r="K614" s="11"/>
      <c r="L614" s="11"/>
      <c r="M614" s="14"/>
    </row>
    <row r="615" spans="1:13" ht="15.75" hidden="1" customHeight="1" x14ac:dyDescent="0.3">
      <c r="A615" s="11"/>
      <c r="B615" s="87"/>
      <c r="C615" s="87"/>
      <c r="D615" s="88"/>
      <c r="E615" s="11"/>
      <c r="F615" s="89"/>
      <c r="G615" s="90"/>
      <c r="H615" s="90"/>
      <c r="I615" s="90"/>
      <c r="J615" s="91"/>
      <c r="K615" s="11"/>
      <c r="L615" s="11"/>
      <c r="M615" s="14"/>
    </row>
    <row r="616" spans="1:13" ht="15.75" hidden="1" customHeight="1" x14ac:dyDescent="0.3">
      <c r="A616" s="11"/>
      <c r="B616" s="87"/>
      <c r="C616" s="87"/>
      <c r="D616" s="88"/>
      <c r="E616" s="11"/>
      <c r="F616" s="89"/>
      <c r="G616" s="90"/>
      <c r="H616" s="90"/>
      <c r="I616" s="90"/>
      <c r="J616" s="91"/>
      <c r="K616" s="11"/>
      <c r="L616" s="11"/>
      <c r="M616" s="14"/>
    </row>
    <row r="617" spans="1:13" ht="15.75" hidden="1" customHeight="1" x14ac:dyDescent="0.3">
      <c r="A617" s="11"/>
      <c r="B617" s="87"/>
      <c r="C617" s="87"/>
      <c r="D617" s="88"/>
      <c r="E617" s="11"/>
      <c r="F617" s="89"/>
      <c r="G617" s="90"/>
      <c r="H617" s="90"/>
      <c r="I617" s="90"/>
      <c r="J617" s="91"/>
      <c r="K617" s="11"/>
      <c r="L617" s="11"/>
      <c r="M617" s="14"/>
    </row>
    <row r="618" spans="1:13" ht="15.75" hidden="1" customHeight="1" x14ac:dyDescent="0.3">
      <c r="A618" s="11"/>
      <c r="B618" s="87"/>
      <c r="C618" s="87"/>
      <c r="D618" s="88"/>
      <c r="E618" s="11"/>
      <c r="F618" s="89"/>
      <c r="G618" s="90"/>
      <c r="H618" s="90"/>
      <c r="I618" s="90"/>
      <c r="J618" s="91"/>
      <c r="K618" s="11"/>
      <c r="L618" s="11"/>
      <c r="M618" s="14"/>
    </row>
    <row r="619" spans="1:13" ht="15.75" hidden="1" customHeight="1" x14ac:dyDescent="0.3">
      <c r="A619" s="11"/>
      <c r="B619" s="87"/>
      <c r="C619" s="87"/>
      <c r="D619" s="88"/>
      <c r="E619" s="11"/>
      <c r="F619" s="89"/>
      <c r="G619" s="90"/>
      <c r="H619" s="90"/>
      <c r="I619" s="90"/>
      <c r="J619" s="91"/>
      <c r="K619" s="11"/>
      <c r="L619" s="11"/>
      <c r="M619" s="14"/>
    </row>
    <row r="620" spans="1:13" ht="15.75" hidden="1" customHeight="1" x14ac:dyDescent="0.3">
      <c r="A620" s="11"/>
      <c r="B620" s="87"/>
      <c r="C620" s="87"/>
      <c r="D620" s="88"/>
      <c r="E620" s="11"/>
      <c r="F620" s="89"/>
      <c r="G620" s="90"/>
      <c r="H620" s="90"/>
      <c r="I620" s="90"/>
      <c r="J620" s="91"/>
      <c r="K620" s="11"/>
      <c r="L620" s="11"/>
      <c r="M620" s="14"/>
    </row>
    <row r="621" spans="1:13" ht="15.75" hidden="1" customHeight="1" x14ac:dyDescent="0.3">
      <c r="A621" s="11"/>
      <c r="B621" s="87"/>
      <c r="C621" s="87"/>
      <c r="D621" s="88"/>
      <c r="E621" s="11"/>
      <c r="F621" s="89"/>
      <c r="G621" s="90"/>
      <c r="H621" s="90"/>
      <c r="I621" s="90"/>
      <c r="J621" s="91"/>
      <c r="K621" s="11"/>
      <c r="L621" s="11"/>
      <c r="M621" s="14"/>
    </row>
    <row r="622" spans="1:13" ht="15.75" hidden="1" customHeight="1" x14ac:dyDescent="0.3">
      <c r="A622" s="11"/>
      <c r="B622" s="87"/>
      <c r="C622" s="87"/>
      <c r="D622" s="88"/>
      <c r="E622" s="11"/>
      <c r="F622" s="89"/>
      <c r="G622" s="90"/>
      <c r="H622" s="90"/>
      <c r="I622" s="90"/>
      <c r="J622" s="91"/>
      <c r="K622" s="11"/>
      <c r="L622" s="11"/>
      <c r="M622" s="14"/>
    </row>
    <row r="623" spans="1:13" ht="15.75" hidden="1" customHeight="1" x14ac:dyDescent="0.3">
      <c r="A623" s="11"/>
      <c r="B623" s="87"/>
      <c r="C623" s="87"/>
      <c r="D623" s="88"/>
      <c r="E623" s="11"/>
      <c r="F623" s="89"/>
      <c r="G623" s="90"/>
      <c r="H623" s="90"/>
      <c r="I623" s="90"/>
      <c r="J623" s="91"/>
      <c r="K623" s="11"/>
      <c r="L623" s="11"/>
      <c r="M623" s="14"/>
    </row>
    <row r="624" spans="1:13" ht="15.75" hidden="1" customHeight="1" x14ac:dyDescent="0.3">
      <c r="A624" s="11"/>
      <c r="B624" s="87"/>
      <c r="C624" s="87"/>
      <c r="D624" s="88"/>
      <c r="E624" s="11"/>
      <c r="F624" s="89"/>
      <c r="G624" s="90"/>
      <c r="H624" s="90"/>
      <c r="I624" s="90"/>
      <c r="J624" s="91"/>
      <c r="K624" s="11"/>
      <c r="L624" s="11"/>
      <c r="M624" s="14"/>
    </row>
    <row r="625" spans="1:13" ht="15.75" hidden="1" customHeight="1" x14ac:dyDescent="0.3">
      <c r="A625" s="11"/>
      <c r="B625" s="87"/>
      <c r="C625" s="87"/>
      <c r="D625" s="88"/>
      <c r="E625" s="11"/>
      <c r="F625" s="89"/>
      <c r="G625" s="90"/>
      <c r="H625" s="90"/>
      <c r="I625" s="90"/>
      <c r="J625" s="91"/>
      <c r="K625" s="11"/>
      <c r="L625" s="11"/>
      <c r="M625" s="14"/>
    </row>
    <row r="626" spans="1:13" ht="15.75" hidden="1" customHeight="1" x14ac:dyDescent="0.3">
      <c r="A626" s="11"/>
      <c r="B626" s="87"/>
      <c r="C626" s="87"/>
      <c r="D626" s="88"/>
      <c r="E626" s="11"/>
      <c r="F626" s="89"/>
      <c r="G626" s="90"/>
      <c r="H626" s="90"/>
      <c r="I626" s="90"/>
      <c r="J626" s="91"/>
      <c r="K626" s="11"/>
      <c r="L626" s="11"/>
      <c r="M626" s="14"/>
    </row>
    <row r="627" spans="1:13" ht="15.75" hidden="1" customHeight="1" x14ac:dyDescent="0.3">
      <c r="A627" s="11"/>
      <c r="B627" s="87"/>
      <c r="C627" s="87"/>
      <c r="D627" s="88"/>
      <c r="E627" s="11"/>
      <c r="F627" s="89"/>
      <c r="G627" s="90"/>
      <c r="H627" s="90"/>
      <c r="I627" s="90"/>
      <c r="J627" s="91"/>
      <c r="K627" s="11"/>
      <c r="L627" s="11"/>
      <c r="M627" s="14"/>
    </row>
    <row r="628" spans="1:13" ht="15.75" hidden="1" customHeight="1" x14ac:dyDescent="0.3">
      <c r="A628" s="11"/>
      <c r="B628" s="87"/>
      <c r="C628" s="87"/>
      <c r="D628" s="88"/>
      <c r="E628" s="11"/>
      <c r="F628" s="89"/>
      <c r="G628" s="90"/>
      <c r="H628" s="90"/>
      <c r="I628" s="90"/>
      <c r="J628" s="91"/>
      <c r="K628" s="11"/>
      <c r="L628" s="11"/>
      <c r="M628" s="14"/>
    </row>
    <row r="629" spans="1:13" ht="15.75" hidden="1" customHeight="1" x14ac:dyDescent="0.3">
      <c r="A629" s="11"/>
      <c r="B629" s="87"/>
      <c r="C629" s="87"/>
      <c r="D629" s="88"/>
      <c r="E629" s="11"/>
      <c r="F629" s="89"/>
      <c r="G629" s="90"/>
      <c r="H629" s="90"/>
      <c r="I629" s="90"/>
      <c r="J629" s="91"/>
      <c r="K629" s="11"/>
      <c r="L629" s="11"/>
      <c r="M629" s="14"/>
    </row>
    <row r="630" spans="1:13" ht="15.75" hidden="1" customHeight="1" x14ac:dyDescent="0.3">
      <c r="A630" s="11"/>
      <c r="B630" s="87"/>
      <c r="C630" s="87"/>
      <c r="D630" s="88"/>
      <c r="E630" s="11"/>
      <c r="F630" s="89"/>
      <c r="G630" s="90"/>
      <c r="H630" s="90"/>
      <c r="I630" s="90"/>
      <c r="J630" s="91"/>
      <c r="K630" s="11"/>
      <c r="L630" s="11"/>
      <c r="M630" s="14"/>
    </row>
    <row r="631" spans="1:13" ht="15.75" hidden="1" customHeight="1" x14ac:dyDescent="0.3">
      <c r="A631" s="11"/>
      <c r="B631" s="87"/>
      <c r="C631" s="87"/>
      <c r="D631" s="88"/>
      <c r="E631" s="11"/>
      <c r="F631" s="89"/>
      <c r="G631" s="90"/>
      <c r="H631" s="90"/>
      <c r="I631" s="90"/>
      <c r="J631" s="91"/>
      <c r="K631" s="11"/>
      <c r="L631" s="11"/>
      <c r="M631" s="14"/>
    </row>
    <row r="632" spans="1:13" ht="15.75" hidden="1" customHeight="1" x14ac:dyDescent="0.3">
      <c r="A632" s="11"/>
      <c r="B632" s="87"/>
      <c r="C632" s="87"/>
      <c r="D632" s="88"/>
      <c r="E632" s="11"/>
      <c r="F632" s="89"/>
      <c r="G632" s="90"/>
      <c r="H632" s="90"/>
      <c r="I632" s="90"/>
      <c r="J632" s="91"/>
      <c r="K632" s="11"/>
      <c r="L632" s="11"/>
      <c r="M632" s="14"/>
    </row>
    <row r="633" spans="1:13" ht="15.75" hidden="1" customHeight="1" x14ac:dyDescent="0.3">
      <c r="A633" s="11"/>
      <c r="B633" s="87"/>
      <c r="C633" s="87"/>
      <c r="D633" s="88"/>
      <c r="E633" s="11"/>
      <c r="F633" s="89"/>
      <c r="G633" s="90"/>
      <c r="H633" s="90"/>
      <c r="I633" s="90"/>
      <c r="J633" s="91"/>
      <c r="K633" s="11"/>
      <c r="L633" s="11"/>
      <c r="M633" s="14"/>
    </row>
    <row r="634" spans="1:13" ht="15.75" hidden="1" customHeight="1" x14ac:dyDescent="0.3">
      <c r="A634" s="11"/>
      <c r="B634" s="87"/>
      <c r="C634" s="87"/>
      <c r="D634" s="88"/>
      <c r="E634" s="11"/>
      <c r="F634" s="89"/>
      <c r="G634" s="90"/>
      <c r="H634" s="90"/>
      <c r="I634" s="90"/>
      <c r="J634" s="91"/>
      <c r="K634" s="11"/>
      <c r="L634" s="11"/>
      <c r="M634" s="14"/>
    </row>
    <row r="635" spans="1:13" ht="15.75" hidden="1" customHeight="1" x14ac:dyDescent="0.3">
      <c r="A635" s="11"/>
      <c r="B635" s="87"/>
      <c r="C635" s="87"/>
      <c r="D635" s="88"/>
      <c r="E635" s="11"/>
      <c r="F635" s="89"/>
      <c r="G635" s="90"/>
      <c r="H635" s="90"/>
      <c r="I635" s="90"/>
      <c r="J635" s="91"/>
      <c r="K635" s="11"/>
      <c r="L635" s="11"/>
      <c r="M635" s="14"/>
    </row>
    <row r="636" spans="1:13" ht="15.75" hidden="1" customHeight="1" x14ac:dyDescent="0.3">
      <c r="A636" s="11"/>
      <c r="B636" s="87"/>
      <c r="C636" s="87"/>
      <c r="D636" s="88"/>
      <c r="E636" s="11"/>
      <c r="F636" s="89"/>
      <c r="G636" s="90"/>
      <c r="H636" s="90"/>
      <c r="I636" s="90"/>
      <c r="J636" s="91"/>
      <c r="K636" s="11"/>
      <c r="L636" s="11"/>
      <c r="M636" s="14"/>
    </row>
    <row r="637" spans="1:13" ht="15.75" hidden="1" customHeight="1" x14ac:dyDescent="0.3">
      <c r="A637" s="11"/>
      <c r="B637" s="87"/>
      <c r="C637" s="87"/>
      <c r="D637" s="88"/>
      <c r="E637" s="11"/>
      <c r="F637" s="89"/>
      <c r="G637" s="90"/>
      <c r="H637" s="90"/>
      <c r="I637" s="90"/>
      <c r="J637" s="91"/>
      <c r="K637" s="11"/>
      <c r="L637" s="11"/>
      <c r="M637" s="14"/>
    </row>
    <row r="638" spans="1:13" ht="15.75" hidden="1" customHeight="1" x14ac:dyDescent="0.3">
      <c r="A638" s="11"/>
      <c r="B638" s="87"/>
      <c r="C638" s="87"/>
      <c r="D638" s="88"/>
      <c r="E638" s="11"/>
      <c r="F638" s="89"/>
      <c r="G638" s="90"/>
      <c r="H638" s="90"/>
      <c r="I638" s="90"/>
      <c r="J638" s="91"/>
      <c r="K638" s="11"/>
      <c r="L638" s="11"/>
      <c r="M638" s="14"/>
    </row>
    <row r="639" spans="1:13" ht="15.75" hidden="1" customHeight="1" x14ac:dyDescent="0.3">
      <c r="A639" s="11"/>
      <c r="B639" s="87"/>
      <c r="C639" s="87"/>
      <c r="D639" s="88"/>
      <c r="E639" s="11"/>
      <c r="F639" s="89"/>
      <c r="G639" s="90"/>
      <c r="H639" s="90"/>
      <c r="I639" s="90"/>
      <c r="J639" s="91"/>
      <c r="K639" s="11"/>
      <c r="L639" s="11"/>
      <c r="M639" s="14"/>
    </row>
    <row r="640" spans="1:13" ht="15.75" hidden="1" customHeight="1" x14ac:dyDescent="0.3">
      <c r="A640" s="11"/>
      <c r="B640" s="87"/>
      <c r="C640" s="87"/>
      <c r="D640" s="88"/>
      <c r="E640" s="11"/>
      <c r="F640" s="89"/>
      <c r="G640" s="90"/>
      <c r="H640" s="90"/>
      <c r="I640" s="90"/>
      <c r="J640" s="91"/>
      <c r="K640" s="11"/>
      <c r="L640" s="11"/>
      <c r="M640" s="14"/>
    </row>
    <row r="641" spans="1:13" ht="15.75" hidden="1" customHeight="1" x14ac:dyDescent="0.3">
      <c r="A641" s="11"/>
      <c r="B641" s="87"/>
      <c r="C641" s="87"/>
      <c r="D641" s="88"/>
      <c r="E641" s="11"/>
      <c r="F641" s="89"/>
      <c r="G641" s="90"/>
      <c r="H641" s="90"/>
      <c r="I641" s="90"/>
      <c r="J641" s="91"/>
      <c r="K641" s="11"/>
      <c r="L641" s="11"/>
      <c r="M641" s="14"/>
    </row>
    <row r="642" spans="1:13" ht="15.75" hidden="1" customHeight="1" x14ac:dyDescent="0.3">
      <c r="A642" s="11"/>
      <c r="B642" s="87"/>
      <c r="C642" s="87"/>
      <c r="D642" s="88"/>
      <c r="E642" s="11"/>
      <c r="F642" s="89"/>
      <c r="G642" s="90"/>
      <c r="H642" s="90"/>
      <c r="I642" s="90"/>
      <c r="J642" s="91"/>
      <c r="K642" s="11"/>
      <c r="L642" s="11"/>
      <c r="M642" s="14"/>
    </row>
    <row r="643" spans="1:13" ht="15.75" hidden="1" customHeight="1" x14ac:dyDescent="0.3">
      <c r="A643" s="11"/>
      <c r="B643" s="87"/>
      <c r="C643" s="87"/>
      <c r="D643" s="88"/>
      <c r="E643" s="11"/>
      <c r="F643" s="89"/>
      <c r="G643" s="90"/>
      <c r="H643" s="90"/>
      <c r="I643" s="90"/>
      <c r="J643" s="91"/>
      <c r="K643" s="11"/>
      <c r="L643" s="11"/>
      <c r="M643" s="14"/>
    </row>
    <row r="644" spans="1:13" ht="15.75" hidden="1" customHeight="1" x14ac:dyDescent="0.3">
      <c r="A644" s="11"/>
      <c r="B644" s="87"/>
      <c r="C644" s="87"/>
      <c r="D644" s="88"/>
      <c r="E644" s="11"/>
      <c r="F644" s="89"/>
      <c r="G644" s="90"/>
      <c r="H644" s="90"/>
      <c r="I644" s="90"/>
      <c r="J644" s="91"/>
      <c r="K644" s="11"/>
      <c r="L644" s="11"/>
      <c r="M644" s="14"/>
    </row>
    <row r="645" spans="1:13" ht="15.75" hidden="1" customHeight="1" x14ac:dyDescent="0.3">
      <c r="A645" s="11"/>
      <c r="B645" s="87"/>
      <c r="C645" s="87"/>
      <c r="D645" s="88"/>
      <c r="E645" s="11"/>
      <c r="F645" s="89"/>
      <c r="G645" s="90"/>
      <c r="H645" s="90"/>
      <c r="I645" s="90"/>
      <c r="J645" s="91"/>
      <c r="K645" s="11"/>
      <c r="L645" s="11"/>
      <c r="M645" s="14"/>
    </row>
    <row r="646" spans="1:13" ht="15.75" hidden="1" customHeight="1" x14ac:dyDescent="0.3">
      <c r="A646" s="11"/>
      <c r="B646" s="87"/>
      <c r="C646" s="87"/>
      <c r="D646" s="88"/>
      <c r="E646" s="11"/>
      <c r="F646" s="89"/>
      <c r="G646" s="90"/>
      <c r="H646" s="90"/>
      <c r="I646" s="90"/>
      <c r="J646" s="91"/>
      <c r="K646" s="11"/>
      <c r="L646" s="11"/>
      <c r="M646" s="14"/>
    </row>
    <row r="647" spans="1:13" ht="15.75" hidden="1" customHeight="1" x14ac:dyDescent="0.3">
      <c r="A647" s="11"/>
      <c r="B647" s="87"/>
      <c r="C647" s="87"/>
      <c r="D647" s="88"/>
      <c r="E647" s="11"/>
      <c r="F647" s="89"/>
      <c r="G647" s="90"/>
      <c r="H647" s="90"/>
      <c r="I647" s="90"/>
      <c r="J647" s="91"/>
      <c r="K647" s="11"/>
      <c r="L647" s="11"/>
      <c r="M647" s="14"/>
    </row>
    <row r="648" spans="1:13" ht="15.75" hidden="1" customHeight="1" x14ac:dyDescent="0.3">
      <c r="A648" s="11"/>
      <c r="B648" s="87"/>
      <c r="C648" s="87"/>
      <c r="D648" s="88"/>
      <c r="E648" s="11"/>
      <c r="F648" s="89"/>
      <c r="G648" s="90"/>
      <c r="H648" s="90"/>
      <c r="I648" s="90"/>
      <c r="J648" s="91"/>
      <c r="K648" s="11"/>
      <c r="L648" s="11"/>
      <c r="M648" s="14"/>
    </row>
    <row r="649" spans="1:13" ht="15.75" hidden="1" customHeight="1" x14ac:dyDescent="0.3">
      <c r="A649" s="11"/>
      <c r="B649" s="87"/>
      <c r="C649" s="87"/>
      <c r="D649" s="88"/>
      <c r="E649" s="11"/>
      <c r="F649" s="89"/>
      <c r="G649" s="90"/>
      <c r="H649" s="90"/>
      <c r="I649" s="90"/>
      <c r="J649" s="91"/>
      <c r="K649" s="11"/>
      <c r="L649" s="11"/>
      <c r="M649" s="14"/>
    </row>
    <row r="650" spans="1:13" ht="15.75" hidden="1" customHeight="1" x14ac:dyDescent="0.3">
      <c r="A650" s="11"/>
      <c r="B650" s="87"/>
      <c r="C650" s="87"/>
      <c r="D650" s="88"/>
      <c r="E650" s="11"/>
      <c r="F650" s="89"/>
      <c r="G650" s="90"/>
      <c r="H650" s="90"/>
      <c r="I650" s="90"/>
      <c r="J650" s="91"/>
      <c r="K650" s="11"/>
      <c r="L650" s="11"/>
      <c r="M650" s="14"/>
    </row>
    <row r="651" spans="1:13" ht="15.75" hidden="1" customHeight="1" x14ac:dyDescent="0.3">
      <c r="A651" s="11"/>
      <c r="B651" s="87"/>
      <c r="C651" s="87"/>
      <c r="D651" s="88"/>
      <c r="E651" s="11"/>
      <c r="F651" s="89"/>
      <c r="G651" s="90"/>
      <c r="H651" s="90"/>
      <c r="I651" s="90"/>
      <c r="J651" s="91"/>
      <c r="K651" s="11"/>
      <c r="L651" s="11"/>
      <c r="M651" s="14"/>
    </row>
    <row r="652" spans="1:13" ht="15.75" hidden="1" customHeight="1" x14ac:dyDescent="0.3">
      <c r="A652" s="11"/>
      <c r="B652" s="87"/>
      <c r="C652" s="87"/>
      <c r="D652" s="88"/>
      <c r="E652" s="11"/>
      <c r="F652" s="89"/>
      <c r="G652" s="90"/>
      <c r="H652" s="90"/>
      <c r="I652" s="90"/>
      <c r="J652" s="91"/>
      <c r="K652" s="11"/>
      <c r="L652" s="11"/>
      <c r="M652" s="14"/>
    </row>
    <row r="653" spans="1:13" ht="15.75" hidden="1" customHeight="1" x14ac:dyDescent="0.3">
      <c r="A653" s="11"/>
      <c r="B653" s="87"/>
      <c r="C653" s="87"/>
      <c r="D653" s="88"/>
      <c r="E653" s="11"/>
      <c r="F653" s="89"/>
      <c r="G653" s="90"/>
      <c r="H653" s="90"/>
      <c r="I653" s="90"/>
      <c r="J653" s="91"/>
      <c r="K653" s="11"/>
      <c r="L653" s="11"/>
      <c r="M653" s="14"/>
    </row>
    <row r="654" spans="1:13" ht="15.75" hidden="1" customHeight="1" x14ac:dyDescent="0.3">
      <c r="A654" s="11"/>
      <c r="B654" s="87"/>
      <c r="C654" s="87"/>
      <c r="D654" s="88"/>
      <c r="E654" s="11"/>
      <c r="F654" s="89"/>
      <c r="G654" s="90"/>
      <c r="H654" s="90"/>
      <c r="I654" s="90"/>
      <c r="J654" s="91"/>
      <c r="K654" s="11"/>
      <c r="L654" s="11"/>
      <c r="M654" s="14"/>
    </row>
    <row r="655" spans="1:13" ht="15.75" hidden="1" customHeight="1" x14ac:dyDescent="0.3">
      <c r="A655" s="11"/>
      <c r="B655" s="87"/>
      <c r="C655" s="87"/>
      <c r="D655" s="88"/>
      <c r="E655" s="11"/>
      <c r="F655" s="89"/>
      <c r="G655" s="90"/>
      <c r="H655" s="90"/>
      <c r="I655" s="90"/>
      <c r="J655" s="91"/>
      <c r="K655" s="11"/>
      <c r="L655" s="11"/>
      <c r="M655" s="14"/>
    </row>
    <row r="656" spans="1:13" ht="15.75" hidden="1" customHeight="1" x14ac:dyDescent="0.3">
      <c r="A656" s="11"/>
      <c r="B656" s="87"/>
      <c r="C656" s="87"/>
      <c r="D656" s="88"/>
      <c r="E656" s="11"/>
      <c r="F656" s="89"/>
      <c r="G656" s="90"/>
      <c r="H656" s="90"/>
      <c r="I656" s="90"/>
      <c r="J656" s="91"/>
      <c r="K656" s="11"/>
      <c r="L656" s="11"/>
      <c r="M656" s="14"/>
    </row>
    <row r="657" spans="1:13" ht="15.75" hidden="1" customHeight="1" x14ac:dyDescent="0.3">
      <c r="A657" s="11"/>
      <c r="B657" s="87"/>
      <c r="C657" s="87"/>
      <c r="D657" s="88"/>
      <c r="E657" s="11"/>
      <c r="F657" s="89"/>
      <c r="G657" s="90"/>
      <c r="H657" s="90"/>
      <c r="I657" s="90"/>
      <c r="J657" s="91"/>
      <c r="K657" s="11"/>
      <c r="L657" s="11"/>
      <c r="M657" s="14"/>
    </row>
    <row r="658" spans="1:13" ht="15.75" hidden="1" customHeight="1" x14ac:dyDescent="0.3">
      <c r="A658" s="11"/>
      <c r="B658" s="87"/>
      <c r="C658" s="87"/>
      <c r="D658" s="88"/>
      <c r="E658" s="11"/>
      <c r="F658" s="89"/>
      <c r="G658" s="90"/>
      <c r="H658" s="90"/>
      <c r="I658" s="90"/>
      <c r="J658" s="91"/>
      <c r="K658" s="11"/>
      <c r="L658" s="11"/>
      <c r="M658" s="14"/>
    </row>
    <row r="659" spans="1:13" ht="15.75" hidden="1" customHeight="1" x14ac:dyDescent="0.3">
      <c r="A659" s="11"/>
      <c r="B659" s="87"/>
      <c r="C659" s="87"/>
      <c r="D659" s="88"/>
      <c r="E659" s="11"/>
      <c r="F659" s="89"/>
      <c r="G659" s="90"/>
      <c r="H659" s="90"/>
      <c r="I659" s="90"/>
      <c r="J659" s="91"/>
      <c r="K659" s="11"/>
      <c r="L659" s="11"/>
      <c r="M659" s="14"/>
    </row>
    <row r="660" spans="1:13" ht="15.75" hidden="1" customHeight="1" x14ac:dyDescent="0.3">
      <c r="A660" s="11"/>
      <c r="B660" s="87"/>
      <c r="C660" s="87"/>
      <c r="D660" s="88"/>
      <c r="E660" s="11"/>
      <c r="F660" s="89"/>
      <c r="G660" s="90"/>
      <c r="H660" s="90"/>
      <c r="I660" s="90"/>
      <c r="J660" s="91"/>
      <c r="K660" s="11"/>
      <c r="L660" s="11"/>
      <c r="M660" s="14"/>
    </row>
    <row r="661" spans="1:13" ht="15.75" hidden="1" customHeight="1" x14ac:dyDescent="0.3">
      <c r="A661" s="11"/>
      <c r="B661" s="87"/>
      <c r="C661" s="87"/>
      <c r="D661" s="88"/>
      <c r="E661" s="11"/>
      <c r="F661" s="89"/>
      <c r="G661" s="90"/>
      <c r="H661" s="90"/>
      <c r="I661" s="90"/>
      <c r="J661" s="91"/>
      <c r="K661" s="11"/>
      <c r="L661" s="11"/>
      <c r="M661" s="14"/>
    </row>
    <row r="662" spans="1:13" ht="15.75" hidden="1" customHeight="1" x14ac:dyDescent="0.3">
      <c r="A662" s="11"/>
      <c r="B662" s="87"/>
      <c r="C662" s="87"/>
      <c r="D662" s="88"/>
      <c r="E662" s="11"/>
      <c r="F662" s="89"/>
      <c r="G662" s="90"/>
      <c r="H662" s="90"/>
      <c r="I662" s="90"/>
      <c r="J662" s="91"/>
      <c r="K662" s="11"/>
      <c r="L662" s="11"/>
      <c r="M662" s="14"/>
    </row>
    <row r="663" spans="1:13" ht="15.75" hidden="1" customHeight="1" x14ac:dyDescent="0.3">
      <c r="A663" s="11"/>
      <c r="B663" s="87"/>
      <c r="C663" s="87"/>
      <c r="D663" s="88"/>
      <c r="E663" s="11"/>
      <c r="F663" s="89"/>
      <c r="G663" s="90"/>
      <c r="H663" s="90"/>
      <c r="I663" s="90"/>
      <c r="J663" s="91"/>
      <c r="K663" s="11"/>
      <c r="L663" s="11"/>
      <c r="M663" s="14"/>
    </row>
    <row r="664" spans="1:13" ht="15.75" hidden="1" customHeight="1" x14ac:dyDescent="0.3">
      <c r="A664" s="11"/>
      <c r="B664" s="87"/>
      <c r="C664" s="87"/>
      <c r="D664" s="88"/>
      <c r="E664" s="11"/>
      <c r="F664" s="89"/>
      <c r="G664" s="90"/>
      <c r="H664" s="90"/>
      <c r="I664" s="90"/>
      <c r="J664" s="91"/>
      <c r="K664" s="11"/>
      <c r="L664" s="11"/>
      <c r="M664" s="14"/>
    </row>
    <row r="665" spans="1:13" ht="15.75" hidden="1" customHeight="1" x14ac:dyDescent="0.3">
      <c r="A665" s="11"/>
      <c r="B665" s="87"/>
      <c r="C665" s="87"/>
      <c r="D665" s="88"/>
      <c r="E665" s="11"/>
      <c r="F665" s="89"/>
      <c r="G665" s="90"/>
      <c r="H665" s="90"/>
      <c r="I665" s="90"/>
      <c r="J665" s="91"/>
      <c r="K665" s="11"/>
      <c r="L665" s="11"/>
      <c r="M665" s="14"/>
    </row>
    <row r="666" spans="1:13" ht="15.75" hidden="1" customHeight="1" x14ac:dyDescent="0.3">
      <c r="A666" s="11"/>
      <c r="B666" s="87"/>
      <c r="C666" s="87"/>
      <c r="D666" s="88"/>
      <c r="E666" s="11"/>
      <c r="F666" s="89"/>
      <c r="G666" s="90"/>
      <c r="H666" s="90"/>
      <c r="I666" s="90"/>
      <c r="J666" s="91"/>
      <c r="K666" s="11"/>
      <c r="L666" s="11"/>
      <c r="M666" s="14"/>
    </row>
    <row r="667" spans="1:13" ht="15.75" hidden="1" customHeight="1" x14ac:dyDescent="0.3">
      <c r="A667" s="11"/>
      <c r="B667" s="87"/>
      <c r="C667" s="87"/>
      <c r="D667" s="88"/>
      <c r="E667" s="11"/>
      <c r="F667" s="89"/>
      <c r="G667" s="90"/>
      <c r="H667" s="90"/>
      <c r="I667" s="90"/>
      <c r="J667" s="91"/>
      <c r="K667" s="11"/>
      <c r="L667" s="11"/>
      <c r="M667" s="14"/>
    </row>
    <row r="668" spans="1:13" ht="15.75" hidden="1" customHeight="1" x14ac:dyDescent="0.3">
      <c r="A668" s="11"/>
      <c r="B668" s="87"/>
      <c r="C668" s="87"/>
      <c r="D668" s="88"/>
      <c r="E668" s="11"/>
      <c r="F668" s="89"/>
      <c r="G668" s="90"/>
      <c r="H668" s="90"/>
      <c r="I668" s="90"/>
      <c r="J668" s="91"/>
      <c r="K668" s="11"/>
      <c r="L668" s="11"/>
      <c r="M668" s="14"/>
    </row>
    <row r="669" spans="1:13" ht="15.75" hidden="1" customHeight="1" x14ac:dyDescent="0.3">
      <c r="A669" s="11"/>
      <c r="B669" s="87"/>
      <c r="C669" s="87"/>
      <c r="D669" s="88"/>
      <c r="E669" s="11"/>
      <c r="F669" s="89"/>
      <c r="G669" s="90"/>
      <c r="H669" s="90"/>
      <c r="I669" s="90"/>
      <c r="J669" s="91"/>
      <c r="K669" s="11"/>
      <c r="L669" s="11"/>
      <c r="M669" s="14"/>
    </row>
    <row r="670" spans="1:13" ht="15.75" hidden="1" customHeight="1" x14ac:dyDescent="0.3">
      <c r="A670" s="11"/>
      <c r="B670" s="87"/>
      <c r="C670" s="87"/>
      <c r="D670" s="88"/>
      <c r="E670" s="11"/>
      <c r="F670" s="89"/>
      <c r="G670" s="90"/>
      <c r="H670" s="90"/>
      <c r="I670" s="90"/>
      <c r="J670" s="91"/>
      <c r="K670" s="11"/>
      <c r="L670" s="11"/>
      <c r="M670" s="14"/>
    </row>
    <row r="671" spans="1:13" ht="15.75" hidden="1" customHeight="1" x14ac:dyDescent="0.3">
      <c r="A671" s="11"/>
      <c r="B671" s="87"/>
      <c r="C671" s="87"/>
      <c r="D671" s="88"/>
      <c r="E671" s="11"/>
      <c r="F671" s="89"/>
      <c r="G671" s="90"/>
      <c r="H671" s="90"/>
      <c r="I671" s="90"/>
      <c r="J671" s="91"/>
      <c r="K671" s="11"/>
      <c r="L671" s="11"/>
      <c r="M671" s="14"/>
    </row>
    <row r="672" spans="1:13" ht="15.75" hidden="1" customHeight="1" x14ac:dyDescent="0.3">
      <c r="A672" s="11"/>
      <c r="B672" s="87"/>
      <c r="C672" s="87"/>
      <c r="D672" s="88"/>
      <c r="E672" s="11"/>
      <c r="F672" s="89"/>
      <c r="G672" s="90"/>
      <c r="H672" s="90"/>
      <c r="I672" s="90"/>
      <c r="J672" s="91"/>
      <c r="K672" s="11"/>
      <c r="L672" s="11"/>
      <c r="M672" s="14"/>
    </row>
    <row r="673" spans="1:13" ht="15.75" hidden="1" customHeight="1" x14ac:dyDescent="0.3">
      <c r="A673" s="11"/>
      <c r="B673" s="87"/>
      <c r="C673" s="87"/>
      <c r="D673" s="88"/>
      <c r="E673" s="11"/>
      <c r="F673" s="89"/>
      <c r="G673" s="90"/>
      <c r="H673" s="90"/>
      <c r="I673" s="90"/>
      <c r="J673" s="91"/>
      <c r="K673" s="11"/>
      <c r="L673" s="11"/>
      <c r="M673" s="14"/>
    </row>
    <row r="674" spans="1:13" ht="15.75" hidden="1" customHeight="1" x14ac:dyDescent="0.3">
      <c r="A674" s="11"/>
      <c r="B674" s="87"/>
      <c r="C674" s="87"/>
      <c r="D674" s="88"/>
      <c r="E674" s="11"/>
      <c r="F674" s="89"/>
      <c r="G674" s="90"/>
      <c r="H674" s="90"/>
      <c r="I674" s="90"/>
      <c r="J674" s="91"/>
      <c r="K674" s="11"/>
      <c r="L674" s="11"/>
      <c r="M674" s="14"/>
    </row>
    <row r="675" spans="1:13" ht="15.75" hidden="1" customHeight="1" x14ac:dyDescent="0.3">
      <c r="A675" s="11"/>
      <c r="B675" s="87"/>
      <c r="C675" s="87"/>
      <c r="D675" s="88"/>
      <c r="E675" s="11"/>
      <c r="F675" s="89"/>
      <c r="G675" s="90"/>
      <c r="H675" s="90"/>
      <c r="I675" s="90"/>
      <c r="J675" s="91"/>
      <c r="K675" s="11"/>
      <c r="L675" s="11"/>
      <c r="M675" s="14"/>
    </row>
    <row r="676" spans="1:13" ht="15.75" hidden="1" customHeight="1" x14ac:dyDescent="0.3">
      <c r="A676" s="11"/>
      <c r="B676" s="87"/>
      <c r="C676" s="87"/>
      <c r="D676" s="88"/>
      <c r="E676" s="11"/>
      <c r="F676" s="89"/>
      <c r="G676" s="90"/>
      <c r="H676" s="90"/>
      <c r="I676" s="90"/>
      <c r="J676" s="91"/>
      <c r="K676" s="11"/>
      <c r="L676" s="11"/>
      <c r="M676" s="14"/>
    </row>
    <row r="677" spans="1:13" ht="15.75" hidden="1" customHeight="1" x14ac:dyDescent="0.3">
      <c r="A677" s="11"/>
      <c r="B677" s="87"/>
      <c r="C677" s="87"/>
      <c r="D677" s="88"/>
      <c r="E677" s="11"/>
      <c r="F677" s="89"/>
      <c r="G677" s="90"/>
      <c r="H677" s="90"/>
      <c r="I677" s="90"/>
      <c r="J677" s="91"/>
      <c r="K677" s="11"/>
      <c r="L677" s="11"/>
      <c r="M677" s="14"/>
    </row>
    <row r="678" spans="1:13" ht="15.75" hidden="1" customHeight="1" x14ac:dyDescent="0.3">
      <c r="A678" s="11"/>
      <c r="B678" s="87"/>
      <c r="C678" s="87"/>
      <c r="D678" s="88"/>
      <c r="E678" s="11"/>
      <c r="F678" s="89"/>
      <c r="G678" s="90"/>
      <c r="H678" s="90"/>
      <c r="I678" s="90"/>
      <c r="J678" s="91"/>
      <c r="K678" s="11"/>
      <c r="L678" s="11"/>
      <c r="M678" s="14"/>
    </row>
    <row r="679" spans="1:13" ht="15.75" hidden="1" customHeight="1" x14ac:dyDescent="0.3">
      <c r="A679" s="11"/>
      <c r="B679" s="87"/>
      <c r="C679" s="87"/>
      <c r="D679" s="88"/>
      <c r="E679" s="11"/>
      <c r="F679" s="89"/>
      <c r="G679" s="90"/>
      <c r="H679" s="90"/>
      <c r="I679" s="90"/>
      <c r="J679" s="91"/>
      <c r="K679" s="11"/>
      <c r="L679" s="11"/>
      <c r="M679" s="14"/>
    </row>
    <row r="680" spans="1:13" ht="15.75" hidden="1" customHeight="1" x14ac:dyDescent="0.3">
      <c r="A680" s="11"/>
      <c r="B680" s="87"/>
      <c r="C680" s="87"/>
      <c r="D680" s="88"/>
      <c r="E680" s="11"/>
      <c r="F680" s="89"/>
      <c r="G680" s="90"/>
      <c r="H680" s="90"/>
      <c r="I680" s="90"/>
      <c r="J680" s="91"/>
      <c r="K680" s="11"/>
      <c r="L680" s="11"/>
      <c r="M680" s="14"/>
    </row>
    <row r="681" spans="1:13" ht="15.75" hidden="1" customHeight="1" x14ac:dyDescent="0.3">
      <c r="A681" s="11"/>
      <c r="B681" s="87"/>
      <c r="C681" s="87"/>
      <c r="D681" s="88"/>
      <c r="E681" s="11"/>
      <c r="F681" s="89"/>
      <c r="G681" s="90"/>
      <c r="H681" s="90"/>
      <c r="I681" s="90"/>
      <c r="J681" s="91"/>
      <c r="K681" s="11"/>
      <c r="L681" s="11"/>
      <c r="M681" s="14"/>
    </row>
    <row r="682" spans="1:13" ht="15.75" hidden="1" customHeight="1" x14ac:dyDescent="0.3">
      <c r="A682" s="11"/>
      <c r="B682" s="87"/>
      <c r="C682" s="87"/>
      <c r="D682" s="88"/>
      <c r="E682" s="11"/>
      <c r="F682" s="89"/>
      <c r="G682" s="90"/>
      <c r="H682" s="90"/>
      <c r="I682" s="90"/>
      <c r="J682" s="91"/>
      <c r="K682" s="11"/>
      <c r="L682" s="11"/>
      <c r="M682" s="14"/>
    </row>
    <row r="683" spans="1:13" ht="15.75" hidden="1" customHeight="1" x14ac:dyDescent="0.3">
      <c r="A683" s="11"/>
      <c r="B683" s="87"/>
      <c r="C683" s="87"/>
      <c r="D683" s="88"/>
      <c r="E683" s="11"/>
      <c r="F683" s="89"/>
      <c r="G683" s="90"/>
      <c r="H683" s="90"/>
      <c r="I683" s="90"/>
      <c r="J683" s="91"/>
      <c r="K683" s="11"/>
      <c r="L683" s="11"/>
      <c r="M683" s="14"/>
    </row>
    <row r="684" spans="1:13" ht="15.75" hidden="1" customHeight="1" x14ac:dyDescent="0.3">
      <c r="A684" s="11"/>
      <c r="B684" s="87"/>
      <c r="C684" s="87"/>
      <c r="D684" s="88"/>
      <c r="E684" s="11"/>
      <c r="F684" s="89"/>
      <c r="G684" s="90"/>
      <c r="H684" s="90"/>
      <c r="I684" s="90"/>
      <c r="J684" s="91"/>
      <c r="K684" s="11"/>
      <c r="L684" s="11"/>
      <c r="M684" s="14"/>
    </row>
    <row r="685" spans="1:13" ht="15.75" hidden="1" customHeight="1" x14ac:dyDescent="0.3">
      <c r="A685" s="11"/>
      <c r="B685" s="87"/>
      <c r="C685" s="87"/>
      <c r="D685" s="88"/>
      <c r="E685" s="11"/>
      <c r="F685" s="89"/>
      <c r="G685" s="90"/>
      <c r="H685" s="90"/>
      <c r="I685" s="90"/>
      <c r="J685" s="91"/>
      <c r="K685" s="11"/>
      <c r="L685" s="11"/>
      <c r="M685" s="14"/>
    </row>
    <row r="686" spans="1:13" ht="15.75" hidden="1" customHeight="1" x14ac:dyDescent="0.3">
      <c r="A686" s="11"/>
      <c r="B686" s="87"/>
      <c r="C686" s="87"/>
      <c r="D686" s="88"/>
      <c r="E686" s="11"/>
      <c r="F686" s="89"/>
      <c r="G686" s="90"/>
      <c r="H686" s="90"/>
      <c r="I686" s="90"/>
      <c r="J686" s="91"/>
      <c r="K686" s="11"/>
      <c r="L686" s="11"/>
      <c r="M686" s="14"/>
    </row>
    <row r="687" spans="1:13" ht="15.75" hidden="1" customHeight="1" x14ac:dyDescent="0.3">
      <c r="A687" s="11"/>
      <c r="B687" s="87"/>
      <c r="C687" s="87"/>
      <c r="D687" s="88"/>
      <c r="E687" s="11"/>
      <c r="F687" s="89"/>
      <c r="G687" s="90"/>
      <c r="H687" s="90"/>
      <c r="I687" s="90"/>
      <c r="J687" s="91"/>
      <c r="K687" s="11"/>
      <c r="L687" s="11"/>
      <c r="M687" s="14"/>
    </row>
    <row r="688" spans="1:13" ht="15.75" hidden="1" customHeight="1" x14ac:dyDescent="0.3">
      <c r="A688" s="11"/>
      <c r="B688" s="87"/>
      <c r="C688" s="87"/>
      <c r="D688" s="88"/>
      <c r="E688" s="11"/>
      <c r="F688" s="89"/>
      <c r="G688" s="90"/>
      <c r="H688" s="90"/>
      <c r="I688" s="90"/>
      <c r="J688" s="91"/>
      <c r="K688" s="11"/>
      <c r="L688" s="11"/>
      <c r="M688" s="14"/>
    </row>
    <row r="689" spans="1:13" ht="15.75" hidden="1" customHeight="1" x14ac:dyDescent="0.3">
      <c r="A689" s="11"/>
      <c r="B689" s="87"/>
      <c r="C689" s="87"/>
      <c r="D689" s="88"/>
      <c r="E689" s="11"/>
      <c r="F689" s="89"/>
      <c r="G689" s="90"/>
      <c r="H689" s="90"/>
      <c r="I689" s="90"/>
      <c r="J689" s="91"/>
      <c r="K689" s="11"/>
      <c r="L689" s="11"/>
      <c r="M689" s="14"/>
    </row>
    <row r="690" spans="1:13" ht="15.75" hidden="1" customHeight="1" x14ac:dyDescent="0.3">
      <c r="A690" s="11"/>
      <c r="B690" s="87"/>
      <c r="C690" s="87"/>
      <c r="D690" s="88"/>
      <c r="E690" s="11"/>
      <c r="F690" s="89"/>
      <c r="G690" s="90"/>
      <c r="H690" s="90"/>
      <c r="I690" s="90"/>
      <c r="J690" s="91"/>
      <c r="K690" s="11"/>
      <c r="L690" s="11"/>
      <c r="M690" s="14"/>
    </row>
    <row r="691" spans="1:13" ht="15.75" hidden="1" customHeight="1" x14ac:dyDescent="0.3">
      <c r="A691" s="11"/>
      <c r="B691" s="87"/>
      <c r="C691" s="87"/>
      <c r="D691" s="88"/>
      <c r="E691" s="11"/>
      <c r="F691" s="89"/>
      <c r="G691" s="90"/>
      <c r="H691" s="90"/>
      <c r="I691" s="90"/>
      <c r="J691" s="91"/>
      <c r="K691" s="11"/>
      <c r="L691" s="11"/>
      <c r="M691" s="14"/>
    </row>
    <row r="692" spans="1:13" ht="15.75" hidden="1" customHeight="1" x14ac:dyDescent="0.3">
      <c r="A692" s="11"/>
      <c r="B692" s="87"/>
      <c r="C692" s="87"/>
      <c r="D692" s="88"/>
      <c r="E692" s="11"/>
      <c r="F692" s="89"/>
      <c r="G692" s="90"/>
      <c r="H692" s="90"/>
      <c r="I692" s="90"/>
      <c r="J692" s="91"/>
      <c r="K692" s="11"/>
      <c r="L692" s="11"/>
      <c r="M692" s="14"/>
    </row>
    <row r="693" spans="1:13" ht="15.75" hidden="1" customHeight="1" x14ac:dyDescent="0.3">
      <c r="A693" s="11"/>
      <c r="B693" s="87"/>
      <c r="C693" s="87"/>
      <c r="D693" s="88"/>
      <c r="E693" s="11"/>
      <c r="F693" s="89"/>
      <c r="G693" s="90"/>
      <c r="H693" s="90"/>
      <c r="I693" s="90"/>
      <c r="J693" s="91"/>
      <c r="K693" s="11"/>
      <c r="L693" s="11"/>
      <c r="M693" s="14"/>
    </row>
    <row r="694" spans="1:13" ht="15.75" hidden="1" customHeight="1" x14ac:dyDescent="0.3">
      <c r="A694" s="11"/>
      <c r="B694" s="87"/>
      <c r="C694" s="87"/>
      <c r="D694" s="88"/>
      <c r="E694" s="11"/>
      <c r="F694" s="89"/>
      <c r="G694" s="90"/>
      <c r="H694" s="90"/>
      <c r="I694" s="90"/>
      <c r="J694" s="91"/>
      <c r="K694" s="11"/>
      <c r="L694" s="11"/>
      <c r="M694" s="14"/>
    </row>
    <row r="695" spans="1:13" ht="15.75" hidden="1" customHeight="1" x14ac:dyDescent="0.3">
      <c r="A695" s="11"/>
      <c r="B695" s="87"/>
      <c r="C695" s="87"/>
      <c r="D695" s="88"/>
      <c r="E695" s="11"/>
      <c r="F695" s="89"/>
      <c r="G695" s="90"/>
      <c r="H695" s="90"/>
      <c r="I695" s="90"/>
      <c r="J695" s="91"/>
      <c r="K695" s="11"/>
      <c r="L695" s="11"/>
      <c r="M695" s="14"/>
    </row>
    <row r="696" spans="1:13" ht="15.75" hidden="1" customHeight="1" x14ac:dyDescent="0.3">
      <c r="A696" s="11"/>
      <c r="B696" s="87"/>
      <c r="C696" s="87"/>
      <c r="D696" s="88"/>
      <c r="E696" s="11"/>
      <c r="F696" s="89"/>
      <c r="G696" s="90"/>
      <c r="H696" s="90"/>
      <c r="I696" s="90"/>
      <c r="J696" s="91"/>
      <c r="K696" s="11"/>
      <c r="L696" s="11"/>
      <c r="M696" s="14"/>
    </row>
    <row r="697" spans="1:13" ht="15.75" hidden="1" customHeight="1" x14ac:dyDescent="0.3">
      <c r="A697" s="11"/>
      <c r="B697" s="87"/>
      <c r="C697" s="87"/>
      <c r="D697" s="88"/>
      <c r="E697" s="11"/>
      <c r="F697" s="89"/>
      <c r="G697" s="90"/>
      <c r="H697" s="90"/>
      <c r="I697" s="90"/>
      <c r="J697" s="91"/>
      <c r="K697" s="11"/>
      <c r="L697" s="11"/>
      <c r="M697" s="14"/>
    </row>
    <row r="698" spans="1:13" ht="15.75" hidden="1" customHeight="1" x14ac:dyDescent="0.3">
      <c r="A698" s="11"/>
      <c r="B698" s="87"/>
      <c r="C698" s="87"/>
      <c r="D698" s="88"/>
      <c r="E698" s="11"/>
      <c r="F698" s="89"/>
      <c r="G698" s="90"/>
      <c r="H698" s="90"/>
      <c r="I698" s="90"/>
      <c r="J698" s="91"/>
      <c r="K698" s="11"/>
      <c r="L698" s="11"/>
      <c r="M698" s="14"/>
    </row>
    <row r="699" spans="1:13" ht="15.75" hidden="1" customHeight="1" x14ac:dyDescent="0.3">
      <c r="A699" s="11"/>
      <c r="B699" s="87"/>
      <c r="C699" s="87"/>
      <c r="D699" s="88"/>
      <c r="E699" s="11"/>
      <c r="F699" s="89"/>
      <c r="G699" s="90"/>
      <c r="H699" s="90"/>
      <c r="I699" s="90"/>
      <c r="J699" s="91"/>
      <c r="K699" s="11"/>
      <c r="L699" s="11"/>
      <c r="M699" s="14"/>
    </row>
    <row r="700" spans="1:13" ht="15.75" hidden="1" customHeight="1" x14ac:dyDescent="0.3">
      <c r="A700" s="11"/>
      <c r="B700" s="87"/>
      <c r="C700" s="87"/>
      <c r="D700" s="88"/>
      <c r="E700" s="11"/>
      <c r="F700" s="89"/>
      <c r="G700" s="90"/>
      <c r="H700" s="90"/>
      <c r="I700" s="90"/>
      <c r="J700" s="91"/>
      <c r="K700" s="11"/>
      <c r="L700" s="11"/>
      <c r="M700" s="14"/>
    </row>
    <row r="701" spans="1:13" ht="15.75" hidden="1" customHeight="1" x14ac:dyDescent="0.3">
      <c r="A701" s="11"/>
      <c r="B701" s="87"/>
      <c r="C701" s="87"/>
      <c r="D701" s="88"/>
      <c r="E701" s="11"/>
      <c r="F701" s="89"/>
      <c r="G701" s="90"/>
      <c r="H701" s="90"/>
      <c r="I701" s="90"/>
      <c r="J701" s="91"/>
      <c r="K701" s="11"/>
      <c r="L701" s="11"/>
      <c r="M701" s="14"/>
    </row>
    <row r="702" spans="1:13" ht="15.75" hidden="1" customHeight="1" x14ac:dyDescent="0.3">
      <c r="A702" s="11"/>
      <c r="B702" s="87"/>
      <c r="C702" s="87"/>
      <c r="D702" s="88"/>
      <c r="E702" s="11"/>
      <c r="F702" s="89"/>
      <c r="G702" s="90"/>
      <c r="H702" s="90"/>
      <c r="I702" s="90"/>
      <c r="J702" s="91"/>
      <c r="K702" s="11"/>
      <c r="L702" s="11"/>
      <c r="M702" s="14"/>
    </row>
    <row r="703" spans="1:13" ht="15.75" hidden="1" customHeight="1" x14ac:dyDescent="0.3">
      <c r="A703" s="11"/>
      <c r="B703" s="87"/>
      <c r="C703" s="87"/>
      <c r="D703" s="88"/>
      <c r="E703" s="11"/>
      <c r="F703" s="89"/>
      <c r="G703" s="90"/>
      <c r="H703" s="90"/>
      <c r="I703" s="90"/>
      <c r="J703" s="91"/>
      <c r="K703" s="11"/>
      <c r="L703" s="11"/>
      <c r="M703" s="14"/>
    </row>
    <row r="704" spans="1:13" ht="15.75" hidden="1" customHeight="1" x14ac:dyDescent="0.3">
      <c r="A704" s="11"/>
      <c r="B704" s="87"/>
      <c r="C704" s="87"/>
      <c r="D704" s="88"/>
      <c r="E704" s="11"/>
      <c r="F704" s="89"/>
      <c r="G704" s="90"/>
      <c r="H704" s="90"/>
      <c r="I704" s="90"/>
      <c r="J704" s="91"/>
      <c r="K704" s="11"/>
      <c r="L704" s="11"/>
      <c r="M704" s="14"/>
    </row>
    <row r="705" spans="1:13" ht="15.75" hidden="1" customHeight="1" x14ac:dyDescent="0.3">
      <c r="A705" s="11"/>
      <c r="B705" s="87"/>
      <c r="C705" s="87"/>
      <c r="D705" s="88"/>
      <c r="E705" s="11"/>
      <c r="F705" s="89"/>
      <c r="G705" s="90"/>
      <c r="H705" s="90"/>
      <c r="I705" s="90"/>
      <c r="J705" s="91"/>
      <c r="K705" s="11"/>
      <c r="L705" s="11"/>
      <c r="M705" s="14"/>
    </row>
    <row r="706" spans="1:13" ht="15.75" hidden="1" customHeight="1" x14ac:dyDescent="0.3">
      <c r="A706" s="11"/>
      <c r="B706" s="87"/>
      <c r="C706" s="87"/>
      <c r="D706" s="88"/>
      <c r="E706" s="11"/>
      <c r="F706" s="89"/>
      <c r="G706" s="90"/>
      <c r="H706" s="90"/>
      <c r="I706" s="90"/>
      <c r="J706" s="91"/>
      <c r="K706" s="11"/>
      <c r="L706" s="11"/>
      <c r="M706" s="14"/>
    </row>
    <row r="707" spans="1:13" ht="15.75" hidden="1" customHeight="1" x14ac:dyDescent="0.3">
      <c r="A707" s="11"/>
      <c r="B707" s="87"/>
      <c r="C707" s="87"/>
      <c r="D707" s="88"/>
      <c r="E707" s="11"/>
      <c r="F707" s="89"/>
      <c r="G707" s="90"/>
      <c r="H707" s="90"/>
      <c r="I707" s="90"/>
      <c r="J707" s="91"/>
      <c r="K707" s="11"/>
      <c r="L707" s="11"/>
      <c r="M707" s="14"/>
    </row>
    <row r="708" spans="1:13" ht="15.75" hidden="1" customHeight="1" x14ac:dyDescent="0.3">
      <c r="A708" s="11"/>
      <c r="B708" s="87"/>
      <c r="C708" s="87"/>
      <c r="D708" s="88"/>
      <c r="E708" s="11"/>
      <c r="F708" s="89"/>
      <c r="G708" s="90"/>
      <c r="H708" s="90"/>
      <c r="I708" s="90"/>
      <c r="J708" s="91"/>
      <c r="K708" s="11"/>
      <c r="L708" s="11"/>
      <c r="M708" s="14"/>
    </row>
    <row r="709" spans="1:13" ht="15.75" hidden="1" customHeight="1" x14ac:dyDescent="0.3">
      <c r="A709" s="11"/>
      <c r="B709" s="87"/>
      <c r="C709" s="87"/>
      <c r="D709" s="88"/>
      <c r="E709" s="11"/>
      <c r="F709" s="89"/>
      <c r="G709" s="90"/>
      <c r="H709" s="90"/>
      <c r="I709" s="90"/>
      <c r="J709" s="91"/>
      <c r="K709" s="11"/>
      <c r="L709" s="11"/>
      <c r="M709" s="14"/>
    </row>
    <row r="710" spans="1:13" ht="15.75" hidden="1" customHeight="1" x14ac:dyDescent="0.3">
      <c r="A710" s="11"/>
      <c r="B710" s="87"/>
      <c r="C710" s="87"/>
      <c r="D710" s="88"/>
      <c r="E710" s="11"/>
      <c r="F710" s="89"/>
      <c r="G710" s="90"/>
      <c r="H710" s="90"/>
      <c r="I710" s="90"/>
      <c r="J710" s="91"/>
      <c r="K710" s="11"/>
      <c r="L710" s="11"/>
      <c r="M710" s="14"/>
    </row>
    <row r="711" spans="1:13" ht="15.75" hidden="1" customHeight="1" x14ac:dyDescent="0.3">
      <c r="A711" s="11"/>
      <c r="B711" s="87"/>
      <c r="C711" s="87"/>
      <c r="D711" s="88"/>
      <c r="E711" s="11"/>
      <c r="F711" s="89"/>
      <c r="G711" s="90"/>
      <c r="H711" s="90"/>
      <c r="I711" s="90"/>
      <c r="J711" s="91"/>
      <c r="K711" s="11"/>
      <c r="L711" s="11"/>
      <c r="M711" s="14"/>
    </row>
    <row r="712" spans="1:13" ht="15.75" hidden="1" customHeight="1" x14ac:dyDescent="0.3">
      <c r="A712" s="11"/>
      <c r="B712" s="87"/>
      <c r="C712" s="87"/>
      <c r="D712" s="88"/>
      <c r="E712" s="11"/>
      <c r="F712" s="89"/>
      <c r="G712" s="90"/>
      <c r="H712" s="90"/>
      <c r="I712" s="90"/>
      <c r="J712" s="91"/>
      <c r="K712" s="11"/>
      <c r="L712" s="11"/>
      <c r="M712" s="14"/>
    </row>
    <row r="713" spans="1:13" ht="15.75" hidden="1" customHeight="1" x14ac:dyDescent="0.3">
      <c r="A713" s="11"/>
      <c r="B713" s="87"/>
      <c r="C713" s="87"/>
      <c r="D713" s="88"/>
      <c r="E713" s="11"/>
      <c r="F713" s="89"/>
      <c r="G713" s="90"/>
      <c r="H713" s="90"/>
      <c r="I713" s="90"/>
      <c r="J713" s="91"/>
      <c r="K713" s="11"/>
      <c r="L713" s="11"/>
      <c r="M713" s="14"/>
    </row>
    <row r="714" spans="1:13" ht="15.75" hidden="1" customHeight="1" x14ac:dyDescent="0.3">
      <c r="A714" s="11"/>
      <c r="B714" s="87"/>
      <c r="C714" s="87"/>
      <c r="D714" s="88"/>
      <c r="E714" s="11"/>
      <c r="F714" s="89"/>
      <c r="G714" s="90"/>
      <c r="H714" s="90"/>
      <c r="I714" s="90"/>
      <c r="J714" s="91"/>
      <c r="K714" s="11"/>
      <c r="L714" s="11"/>
      <c r="M714" s="14"/>
    </row>
    <row r="715" spans="1:13" ht="15.75" hidden="1" customHeight="1" x14ac:dyDescent="0.3">
      <c r="A715" s="11"/>
      <c r="B715" s="87"/>
      <c r="C715" s="87"/>
      <c r="D715" s="88"/>
      <c r="E715" s="11"/>
      <c r="F715" s="89"/>
      <c r="G715" s="90"/>
      <c r="H715" s="90"/>
      <c r="I715" s="90"/>
      <c r="J715" s="91"/>
      <c r="K715" s="11"/>
      <c r="L715" s="11"/>
      <c r="M715" s="14"/>
    </row>
    <row r="716" spans="1:13" ht="15.75" hidden="1" customHeight="1" x14ac:dyDescent="0.3">
      <c r="A716" s="11"/>
      <c r="B716" s="87"/>
      <c r="C716" s="87"/>
      <c r="D716" s="88"/>
      <c r="E716" s="11"/>
      <c r="F716" s="89"/>
      <c r="G716" s="90"/>
      <c r="H716" s="90"/>
      <c r="I716" s="90"/>
      <c r="J716" s="91"/>
      <c r="K716" s="11"/>
      <c r="L716" s="11"/>
      <c r="M716" s="14"/>
    </row>
    <row r="717" spans="1:13" ht="15.75" hidden="1" customHeight="1" x14ac:dyDescent="0.3">
      <c r="A717" s="11"/>
      <c r="B717" s="87"/>
      <c r="C717" s="87"/>
      <c r="D717" s="88"/>
      <c r="E717" s="11"/>
      <c r="F717" s="89"/>
      <c r="G717" s="90"/>
      <c r="H717" s="90"/>
      <c r="I717" s="90"/>
      <c r="J717" s="91"/>
      <c r="K717" s="11"/>
      <c r="L717" s="11"/>
      <c r="M717" s="14"/>
    </row>
    <row r="718" spans="1:13" ht="15.75" hidden="1" customHeight="1" x14ac:dyDescent="0.3">
      <c r="A718" s="11"/>
      <c r="B718" s="87"/>
      <c r="C718" s="87"/>
      <c r="D718" s="88"/>
      <c r="E718" s="11"/>
      <c r="F718" s="89"/>
      <c r="G718" s="90"/>
      <c r="H718" s="90"/>
      <c r="I718" s="90"/>
      <c r="J718" s="91"/>
      <c r="K718" s="11"/>
      <c r="L718" s="11"/>
      <c r="M718" s="14"/>
    </row>
    <row r="719" spans="1:13" ht="15.75" hidden="1" customHeight="1" x14ac:dyDescent="0.3">
      <c r="A719" s="11"/>
      <c r="B719" s="87"/>
      <c r="C719" s="87"/>
      <c r="D719" s="88"/>
      <c r="E719" s="11"/>
      <c r="F719" s="89"/>
      <c r="G719" s="90"/>
      <c r="H719" s="90"/>
      <c r="I719" s="90"/>
      <c r="J719" s="91"/>
      <c r="K719" s="11"/>
      <c r="L719" s="11"/>
      <c r="M719" s="14"/>
    </row>
    <row r="720" spans="1:13" ht="15.75" hidden="1" customHeight="1" x14ac:dyDescent="0.3">
      <c r="A720" s="11"/>
      <c r="B720" s="87"/>
      <c r="C720" s="87"/>
      <c r="D720" s="88"/>
      <c r="E720" s="11"/>
      <c r="F720" s="89"/>
      <c r="G720" s="90"/>
      <c r="H720" s="90"/>
      <c r="I720" s="90"/>
      <c r="J720" s="91"/>
      <c r="K720" s="11"/>
      <c r="L720" s="11"/>
      <c r="M720" s="14"/>
    </row>
    <row r="721" spans="1:13" ht="15.75" hidden="1" customHeight="1" x14ac:dyDescent="0.3">
      <c r="A721" s="11"/>
      <c r="B721" s="87"/>
      <c r="C721" s="87"/>
      <c r="D721" s="88"/>
      <c r="E721" s="11"/>
      <c r="F721" s="89"/>
      <c r="G721" s="90"/>
      <c r="H721" s="90"/>
      <c r="I721" s="90"/>
      <c r="J721" s="91"/>
      <c r="K721" s="11"/>
      <c r="L721" s="11"/>
      <c r="M721" s="14"/>
    </row>
    <row r="722" spans="1:13" ht="15.75" hidden="1" customHeight="1" x14ac:dyDescent="0.3">
      <c r="A722" s="11"/>
      <c r="B722" s="87"/>
      <c r="C722" s="87"/>
      <c r="D722" s="88"/>
      <c r="E722" s="11"/>
      <c r="F722" s="89"/>
      <c r="G722" s="90"/>
      <c r="H722" s="90"/>
      <c r="I722" s="90"/>
      <c r="J722" s="91"/>
      <c r="K722" s="11"/>
      <c r="L722" s="11"/>
      <c r="M722" s="14"/>
    </row>
    <row r="723" spans="1:13" ht="15.75" hidden="1" customHeight="1" x14ac:dyDescent="0.3">
      <c r="A723" s="11"/>
      <c r="B723" s="87"/>
      <c r="C723" s="87"/>
      <c r="D723" s="88"/>
      <c r="E723" s="11"/>
      <c r="F723" s="89"/>
      <c r="G723" s="90"/>
      <c r="H723" s="90"/>
      <c r="I723" s="90"/>
      <c r="J723" s="91"/>
      <c r="K723" s="11"/>
      <c r="L723" s="11"/>
      <c r="M723" s="14"/>
    </row>
    <row r="724" spans="1:13" ht="15.75" hidden="1" customHeight="1" x14ac:dyDescent="0.3">
      <c r="A724" s="11"/>
      <c r="B724" s="87"/>
      <c r="C724" s="87"/>
      <c r="D724" s="88"/>
      <c r="E724" s="11"/>
      <c r="F724" s="89"/>
      <c r="G724" s="90"/>
      <c r="H724" s="90"/>
      <c r="I724" s="90"/>
      <c r="J724" s="91"/>
      <c r="K724" s="11"/>
      <c r="L724" s="11"/>
      <c r="M724" s="14"/>
    </row>
    <row r="725" spans="1:13" ht="15.75" hidden="1" customHeight="1" x14ac:dyDescent="0.3">
      <c r="A725" s="11"/>
      <c r="B725" s="87"/>
      <c r="C725" s="87"/>
      <c r="D725" s="88"/>
      <c r="E725" s="11"/>
      <c r="F725" s="89"/>
      <c r="G725" s="90"/>
      <c r="H725" s="90"/>
      <c r="I725" s="90"/>
      <c r="J725" s="91"/>
      <c r="K725" s="11"/>
      <c r="L725" s="11"/>
      <c r="M725" s="14"/>
    </row>
    <row r="726" spans="1:13" ht="15.75" hidden="1" customHeight="1" x14ac:dyDescent="0.3">
      <c r="A726" s="11"/>
      <c r="B726" s="87"/>
      <c r="C726" s="87"/>
      <c r="D726" s="88"/>
      <c r="E726" s="11"/>
      <c r="F726" s="89"/>
      <c r="G726" s="90"/>
      <c r="H726" s="90"/>
      <c r="I726" s="90"/>
      <c r="J726" s="91"/>
      <c r="K726" s="11"/>
      <c r="L726" s="11"/>
      <c r="M726" s="14"/>
    </row>
    <row r="727" spans="1:13" ht="15.75" hidden="1" customHeight="1" x14ac:dyDescent="0.3">
      <c r="A727" s="11"/>
      <c r="B727" s="87"/>
      <c r="C727" s="87"/>
      <c r="D727" s="88"/>
      <c r="E727" s="11"/>
      <c r="F727" s="89"/>
      <c r="G727" s="90"/>
      <c r="H727" s="90"/>
      <c r="I727" s="90"/>
      <c r="J727" s="91"/>
      <c r="K727" s="11"/>
      <c r="L727" s="11"/>
      <c r="M727" s="14"/>
    </row>
    <row r="728" spans="1:13" ht="15.75" hidden="1" customHeight="1" x14ac:dyDescent="0.3">
      <c r="A728" s="11"/>
      <c r="B728" s="87"/>
      <c r="C728" s="87"/>
      <c r="D728" s="88"/>
      <c r="E728" s="11"/>
      <c r="F728" s="89"/>
      <c r="G728" s="90"/>
      <c r="H728" s="90"/>
      <c r="I728" s="90"/>
      <c r="J728" s="91"/>
      <c r="K728" s="11"/>
      <c r="L728" s="11"/>
      <c r="M728" s="14"/>
    </row>
    <row r="729" spans="1:13" ht="15.75" hidden="1" customHeight="1" x14ac:dyDescent="0.3">
      <c r="A729" s="11"/>
      <c r="B729" s="87"/>
      <c r="C729" s="87"/>
      <c r="D729" s="88"/>
      <c r="E729" s="11"/>
      <c r="F729" s="89"/>
      <c r="G729" s="90"/>
      <c r="H729" s="90"/>
      <c r="I729" s="90"/>
      <c r="J729" s="91"/>
      <c r="K729" s="11"/>
      <c r="L729" s="11"/>
      <c r="M729" s="14"/>
    </row>
    <row r="730" spans="1:13" ht="15.75" hidden="1" customHeight="1" x14ac:dyDescent="0.3">
      <c r="A730" s="11"/>
      <c r="B730" s="87"/>
      <c r="C730" s="87"/>
      <c r="D730" s="88"/>
      <c r="E730" s="11"/>
      <c r="F730" s="89"/>
      <c r="G730" s="90"/>
      <c r="H730" s="90"/>
      <c r="I730" s="90"/>
      <c r="J730" s="91"/>
      <c r="K730" s="11"/>
      <c r="L730" s="11"/>
      <c r="M730" s="14"/>
    </row>
    <row r="731" spans="1:13" ht="15.75" hidden="1" customHeight="1" x14ac:dyDescent="0.3">
      <c r="A731" s="11"/>
      <c r="B731" s="87"/>
      <c r="C731" s="87"/>
      <c r="D731" s="88"/>
      <c r="E731" s="11"/>
      <c r="F731" s="89"/>
      <c r="G731" s="90"/>
      <c r="H731" s="90"/>
      <c r="I731" s="90"/>
      <c r="J731" s="91"/>
      <c r="K731" s="11"/>
      <c r="L731" s="11"/>
      <c r="M731" s="14"/>
    </row>
    <row r="732" spans="1:13" ht="15.75" hidden="1" customHeight="1" x14ac:dyDescent="0.3">
      <c r="A732" s="11"/>
      <c r="B732" s="87"/>
      <c r="C732" s="87"/>
      <c r="D732" s="88"/>
      <c r="E732" s="11"/>
      <c r="F732" s="89"/>
      <c r="G732" s="90"/>
      <c r="H732" s="90"/>
      <c r="I732" s="90"/>
      <c r="J732" s="91"/>
      <c r="K732" s="11"/>
      <c r="L732" s="11"/>
      <c r="M732" s="14"/>
    </row>
    <row r="733" spans="1:13" ht="15.75" hidden="1" customHeight="1" x14ac:dyDescent="0.3">
      <c r="A733" s="11"/>
      <c r="B733" s="87"/>
      <c r="C733" s="87"/>
      <c r="D733" s="88"/>
      <c r="E733" s="11"/>
      <c r="F733" s="89"/>
      <c r="G733" s="90"/>
      <c r="H733" s="90"/>
      <c r="I733" s="90"/>
      <c r="J733" s="91"/>
      <c r="K733" s="11"/>
      <c r="L733" s="11"/>
      <c r="M733" s="14"/>
    </row>
    <row r="734" spans="1:13" ht="15.75" hidden="1" customHeight="1" x14ac:dyDescent="0.3">
      <c r="A734" s="11"/>
      <c r="B734" s="87"/>
      <c r="C734" s="87"/>
      <c r="D734" s="88"/>
      <c r="E734" s="11"/>
      <c r="F734" s="89"/>
      <c r="G734" s="90"/>
      <c r="H734" s="90"/>
      <c r="I734" s="90"/>
      <c r="J734" s="91"/>
      <c r="K734" s="11"/>
      <c r="L734" s="11"/>
      <c r="M734" s="14"/>
    </row>
    <row r="735" spans="1:13" ht="15.75" hidden="1" customHeight="1" x14ac:dyDescent="0.3">
      <c r="A735" s="11"/>
      <c r="B735" s="87"/>
      <c r="C735" s="87"/>
      <c r="D735" s="88"/>
      <c r="E735" s="11"/>
      <c r="F735" s="89"/>
      <c r="G735" s="90"/>
      <c r="H735" s="90"/>
      <c r="I735" s="90"/>
      <c r="J735" s="91"/>
      <c r="K735" s="11"/>
      <c r="L735" s="11"/>
      <c r="M735" s="14"/>
    </row>
    <row r="736" spans="1:13" ht="15.75" hidden="1" customHeight="1" x14ac:dyDescent="0.3">
      <c r="A736" s="11"/>
      <c r="B736" s="87"/>
      <c r="C736" s="87"/>
      <c r="D736" s="88"/>
      <c r="E736" s="11"/>
      <c r="F736" s="89"/>
      <c r="G736" s="90"/>
      <c r="H736" s="90"/>
      <c r="I736" s="90"/>
      <c r="J736" s="91"/>
      <c r="K736" s="11"/>
      <c r="L736" s="11"/>
      <c r="M736" s="14"/>
    </row>
    <row r="737" spans="1:13" ht="15.75" hidden="1" customHeight="1" x14ac:dyDescent="0.3">
      <c r="A737" s="11"/>
      <c r="B737" s="87"/>
      <c r="C737" s="87"/>
      <c r="D737" s="88"/>
      <c r="E737" s="11"/>
      <c r="F737" s="89"/>
      <c r="G737" s="90"/>
      <c r="H737" s="90"/>
      <c r="I737" s="90"/>
      <c r="J737" s="91"/>
      <c r="K737" s="11"/>
      <c r="L737" s="11"/>
      <c r="M737" s="14"/>
    </row>
    <row r="738" spans="1:13" ht="15.75" hidden="1" customHeight="1" x14ac:dyDescent="0.3">
      <c r="A738" s="11"/>
      <c r="B738" s="87"/>
      <c r="C738" s="87"/>
      <c r="D738" s="88"/>
      <c r="E738" s="11"/>
      <c r="F738" s="89"/>
      <c r="G738" s="90"/>
      <c r="H738" s="90"/>
      <c r="I738" s="90"/>
      <c r="J738" s="91"/>
      <c r="K738" s="11"/>
      <c r="L738" s="11"/>
      <c r="M738" s="14"/>
    </row>
    <row r="739" spans="1:13" ht="15.75" hidden="1" customHeight="1" x14ac:dyDescent="0.3">
      <c r="A739" s="11"/>
      <c r="B739" s="87"/>
      <c r="C739" s="87"/>
      <c r="D739" s="88"/>
      <c r="E739" s="11"/>
      <c r="F739" s="89"/>
      <c r="G739" s="90"/>
      <c r="H739" s="90"/>
      <c r="I739" s="90"/>
      <c r="J739" s="91"/>
      <c r="K739" s="11"/>
      <c r="L739" s="11"/>
      <c r="M739" s="14"/>
    </row>
    <row r="740" spans="1:13" ht="15.75" hidden="1" customHeight="1" x14ac:dyDescent="0.3">
      <c r="A740" s="11"/>
      <c r="B740" s="87"/>
      <c r="C740" s="87"/>
      <c r="D740" s="88"/>
      <c r="E740" s="11"/>
      <c r="F740" s="89"/>
      <c r="G740" s="90"/>
      <c r="H740" s="90"/>
      <c r="I740" s="90"/>
      <c r="J740" s="91"/>
      <c r="K740" s="11"/>
      <c r="L740" s="11"/>
      <c r="M740" s="14"/>
    </row>
    <row r="741" spans="1:13" ht="15.75" hidden="1" customHeight="1" x14ac:dyDescent="0.3">
      <c r="A741" s="11"/>
      <c r="B741" s="87"/>
      <c r="C741" s="87"/>
      <c r="D741" s="88"/>
      <c r="E741" s="11"/>
      <c r="F741" s="89"/>
      <c r="G741" s="90"/>
      <c r="H741" s="90"/>
      <c r="I741" s="90"/>
      <c r="J741" s="91"/>
      <c r="K741" s="11"/>
      <c r="L741" s="11"/>
      <c r="M741" s="14"/>
    </row>
    <row r="742" spans="1:13" ht="15.75" hidden="1" customHeight="1" x14ac:dyDescent="0.3">
      <c r="A742" s="11"/>
      <c r="B742" s="87"/>
      <c r="C742" s="87"/>
      <c r="D742" s="88"/>
      <c r="E742" s="11"/>
      <c r="F742" s="89"/>
      <c r="G742" s="90"/>
      <c r="H742" s="90"/>
      <c r="I742" s="90"/>
      <c r="J742" s="91"/>
      <c r="K742" s="11"/>
      <c r="L742" s="11"/>
      <c r="M742" s="14"/>
    </row>
    <row r="743" spans="1:13" ht="15.75" hidden="1" customHeight="1" x14ac:dyDescent="0.3">
      <c r="A743" s="11"/>
      <c r="B743" s="87"/>
      <c r="C743" s="87"/>
      <c r="D743" s="88"/>
      <c r="E743" s="11"/>
      <c r="F743" s="89"/>
      <c r="G743" s="90"/>
      <c r="H743" s="90"/>
      <c r="I743" s="90"/>
      <c r="J743" s="91"/>
      <c r="K743" s="11"/>
      <c r="L743" s="11"/>
      <c r="M743" s="14"/>
    </row>
    <row r="744" spans="1:13" ht="15.75" hidden="1" customHeight="1" x14ac:dyDescent="0.3">
      <c r="A744" s="11"/>
      <c r="B744" s="87"/>
      <c r="C744" s="87"/>
      <c r="D744" s="88"/>
      <c r="E744" s="11"/>
      <c r="F744" s="89"/>
      <c r="G744" s="90"/>
      <c r="H744" s="90"/>
      <c r="I744" s="90"/>
      <c r="J744" s="91"/>
      <c r="K744" s="11"/>
      <c r="L744" s="11"/>
      <c r="M744" s="14"/>
    </row>
    <row r="745" spans="1:13" ht="15.75" hidden="1" customHeight="1" x14ac:dyDescent="0.3">
      <c r="A745" s="11"/>
      <c r="B745" s="87"/>
      <c r="C745" s="87"/>
      <c r="D745" s="88"/>
      <c r="E745" s="11"/>
      <c r="F745" s="89"/>
      <c r="G745" s="90"/>
      <c r="H745" s="90"/>
      <c r="I745" s="90"/>
      <c r="J745" s="91"/>
      <c r="K745" s="11"/>
      <c r="L745" s="11"/>
      <c r="M745" s="14"/>
    </row>
    <row r="746" spans="1:13" ht="15.75" hidden="1" customHeight="1" x14ac:dyDescent="0.3">
      <c r="A746" s="11"/>
      <c r="B746" s="87"/>
      <c r="C746" s="87"/>
      <c r="D746" s="88"/>
      <c r="E746" s="11"/>
      <c r="F746" s="89"/>
      <c r="G746" s="90"/>
      <c r="H746" s="90"/>
      <c r="I746" s="90"/>
      <c r="J746" s="91"/>
      <c r="K746" s="11"/>
      <c r="L746" s="11"/>
      <c r="M746" s="14"/>
    </row>
    <row r="747" spans="1:13" ht="15.75" hidden="1" customHeight="1" x14ac:dyDescent="0.3">
      <c r="A747" s="11"/>
      <c r="B747" s="87"/>
      <c r="C747" s="87"/>
      <c r="D747" s="88"/>
      <c r="E747" s="11"/>
      <c r="F747" s="89"/>
      <c r="G747" s="90"/>
      <c r="H747" s="90"/>
      <c r="I747" s="90"/>
      <c r="J747" s="91"/>
      <c r="K747" s="11"/>
      <c r="L747" s="11"/>
      <c r="M747" s="14"/>
    </row>
    <row r="748" spans="1:13" ht="15.75" hidden="1" customHeight="1" x14ac:dyDescent="0.3">
      <c r="A748" s="11"/>
      <c r="B748" s="87"/>
      <c r="C748" s="87"/>
      <c r="D748" s="88"/>
      <c r="E748" s="11"/>
      <c r="F748" s="89"/>
      <c r="G748" s="90"/>
      <c r="H748" s="90"/>
      <c r="I748" s="90"/>
      <c r="J748" s="91"/>
      <c r="K748" s="11"/>
      <c r="L748" s="11"/>
      <c r="M748" s="14"/>
    </row>
    <row r="749" spans="1:13" ht="15.75" hidden="1" customHeight="1" x14ac:dyDescent="0.3">
      <c r="A749" s="11"/>
      <c r="B749" s="87"/>
      <c r="C749" s="87"/>
      <c r="D749" s="88"/>
      <c r="E749" s="11"/>
      <c r="F749" s="89"/>
      <c r="G749" s="90"/>
      <c r="H749" s="90"/>
      <c r="I749" s="90"/>
      <c r="J749" s="91"/>
      <c r="K749" s="11"/>
      <c r="L749" s="11"/>
      <c r="M749" s="14"/>
    </row>
    <row r="750" spans="1:13" ht="15.75" hidden="1" customHeight="1" x14ac:dyDescent="0.3">
      <c r="A750" s="11"/>
      <c r="B750" s="87"/>
      <c r="C750" s="87"/>
      <c r="D750" s="88"/>
      <c r="E750" s="11"/>
      <c r="F750" s="89"/>
      <c r="G750" s="90"/>
      <c r="H750" s="90"/>
      <c r="I750" s="90"/>
      <c r="J750" s="91"/>
      <c r="K750" s="11"/>
      <c r="L750" s="11"/>
      <c r="M750" s="14"/>
    </row>
    <row r="751" spans="1:13" ht="15.75" hidden="1" customHeight="1" x14ac:dyDescent="0.3">
      <c r="A751" s="11"/>
      <c r="B751" s="87"/>
      <c r="C751" s="87"/>
      <c r="D751" s="88"/>
      <c r="E751" s="11"/>
      <c r="F751" s="89"/>
      <c r="G751" s="90"/>
      <c r="H751" s="90"/>
      <c r="I751" s="90"/>
      <c r="J751" s="91"/>
      <c r="K751" s="11"/>
      <c r="L751" s="11"/>
      <c r="M751" s="14"/>
    </row>
    <row r="752" spans="1:13" ht="15.75" hidden="1" customHeight="1" x14ac:dyDescent="0.3">
      <c r="A752" s="11"/>
      <c r="B752" s="87"/>
      <c r="C752" s="87"/>
      <c r="D752" s="88"/>
      <c r="E752" s="11"/>
      <c r="F752" s="89"/>
      <c r="G752" s="90"/>
      <c r="H752" s="90"/>
      <c r="I752" s="90"/>
      <c r="J752" s="91"/>
      <c r="K752" s="11"/>
      <c r="L752" s="11"/>
      <c r="M752" s="14"/>
    </row>
    <row r="753" spans="1:13" ht="15.75" hidden="1" customHeight="1" x14ac:dyDescent="0.3">
      <c r="A753" s="11"/>
      <c r="B753" s="87"/>
      <c r="C753" s="87"/>
      <c r="D753" s="88"/>
      <c r="E753" s="11"/>
      <c r="F753" s="89"/>
      <c r="G753" s="90"/>
      <c r="H753" s="90"/>
      <c r="I753" s="90"/>
      <c r="J753" s="91"/>
      <c r="K753" s="11"/>
      <c r="L753" s="11"/>
      <c r="M753" s="14"/>
    </row>
    <row r="754" spans="1:13" ht="15.75" hidden="1" customHeight="1" x14ac:dyDescent="0.3">
      <c r="A754" s="11"/>
      <c r="B754" s="87"/>
      <c r="C754" s="87"/>
      <c r="D754" s="88"/>
      <c r="E754" s="11"/>
      <c r="F754" s="89"/>
      <c r="G754" s="90"/>
      <c r="H754" s="90"/>
      <c r="I754" s="90"/>
      <c r="J754" s="91"/>
      <c r="K754" s="11"/>
      <c r="L754" s="11"/>
      <c r="M754" s="14"/>
    </row>
    <row r="755" spans="1:13" ht="15.75" hidden="1" customHeight="1" x14ac:dyDescent="0.3">
      <c r="A755" s="11"/>
      <c r="B755" s="87"/>
      <c r="C755" s="87"/>
      <c r="D755" s="88"/>
      <c r="E755" s="11"/>
      <c r="F755" s="89"/>
      <c r="G755" s="90"/>
      <c r="H755" s="90"/>
      <c r="I755" s="90"/>
      <c r="J755" s="91"/>
      <c r="K755" s="11"/>
      <c r="L755" s="11"/>
      <c r="M755" s="14"/>
    </row>
    <row r="756" spans="1:13" ht="15.75" hidden="1" customHeight="1" x14ac:dyDescent="0.3">
      <c r="A756" s="11"/>
      <c r="B756" s="87"/>
      <c r="C756" s="87"/>
      <c r="D756" s="88"/>
      <c r="E756" s="11"/>
      <c r="F756" s="89"/>
      <c r="G756" s="90"/>
      <c r="H756" s="90"/>
      <c r="I756" s="90"/>
      <c r="J756" s="91"/>
      <c r="K756" s="11"/>
      <c r="L756" s="11"/>
      <c r="M756" s="14"/>
    </row>
    <row r="757" spans="1:13" ht="15.75" hidden="1" customHeight="1" x14ac:dyDescent="0.3">
      <c r="A757" s="11"/>
      <c r="B757" s="87"/>
      <c r="C757" s="87"/>
      <c r="D757" s="88"/>
      <c r="E757" s="11"/>
      <c r="F757" s="89"/>
      <c r="G757" s="90"/>
      <c r="H757" s="90"/>
      <c r="I757" s="90"/>
      <c r="J757" s="91"/>
      <c r="K757" s="11"/>
      <c r="L757" s="11"/>
      <c r="M757" s="14"/>
    </row>
    <row r="758" spans="1:13" ht="15.75" hidden="1" customHeight="1" x14ac:dyDescent="0.3">
      <c r="A758" s="11"/>
      <c r="B758" s="87"/>
      <c r="C758" s="87"/>
      <c r="D758" s="88"/>
      <c r="E758" s="11"/>
      <c r="F758" s="89"/>
      <c r="G758" s="90"/>
      <c r="H758" s="90"/>
      <c r="I758" s="90"/>
      <c r="J758" s="91"/>
      <c r="K758" s="11"/>
      <c r="L758" s="11"/>
      <c r="M758" s="14"/>
    </row>
    <row r="759" spans="1:13" ht="15.75" hidden="1" customHeight="1" x14ac:dyDescent="0.3">
      <c r="A759" s="11"/>
      <c r="B759" s="87"/>
      <c r="C759" s="87"/>
      <c r="D759" s="88"/>
      <c r="E759" s="11"/>
      <c r="F759" s="89"/>
      <c r="G759" s="90"/>
      <c r="H759" s="90"/>
      <c r="I759" s="90"/>
      <c r="J759" s="91"/>
      <c r="K759" s="11"/>
      <c r="L759" s="11"/>
      <c r="M759" s="14"/>
    </row>
    <row r="760" spans="1:13" ht="15.75" hidden="1" customHeight="1" x14ac:dyDescent="0.3">
      <c r="A760" s="11"/>
      <c r="B760" s="87"/>
      <c r="C760" s="87"/>
      <c r="D760" s="88"/>
      <c r="E760" s="11"/>
      <c r="F760" s="89"/>
      <c r="G760" s="90"/>
      <c r="H760" s="90"/>
      <c r="I760" s="90"/>
      <c r="J760" s="91"/>
      <c r="K760" s="11"/>
      <c r="L760" s="11"/>
      <c r="M760" s="14"/>
    </row>
    <row r="761" spans="1:13" ht="15.75" hidden="1" customHeight="1" x14ac:dyDescent="0.3">
      <c r="A761" s="11"/>
      <c r="B761" s="87"/>
      <c r="C761" s="87"/>
      <c r="D761" s="88"/>
      <c r="E761" s="11"/>
      <c r="F761" s="89"/>
      <c r="G761" s="90"/>
      <c r="H761" s="90"/>
      <c r="I761" s="90"/>
      <c r="J761" s="91"/>
      <c r="K761" s="11"/>
      <c r="L761" s="11"/>
      <c r="M761" s="14"/>
    </row>
    <row r="762" spans="1:13" ht="15.75" hidden="1" customHeight="1" x14ac:dyDescent="0.3">
      <c r="A762" s="11"/>
      <c r="B762" s="87"/>
      <c r="C762" s="87"/>
      <c r="D762" s="88"/>
      <c r="E762" s="11"/>
      <c r="F762" s="89"/>
      <c r="G762" s="90"/>
      <c r="H762" s="90"/>
      <c r="I762" s="90"/>
      <c r="J762" s="91"/>
      <c r="K762" s="11"/>
      <c r="L762" s="11"/>
      <c r="M762" s="14"/>
    </row>
    <row r="763" spans="1:13" ht="15.75" hidden="1" customHeight="1" x14ac:dyDescent="0.3">
      <c r="A763" s="11"/>
      <c r="B763" s="87"/>
      <c r="C763" s="87"/>
      <c r="D763" s="88"/>
      <c r="E763" s="11"/>
      <c r="F763" s="89"/>
      <c r="G763" s="90"/>
      <c r="H763" s="90"/>
      <c r="I763" s="90"/>
      <c r="J763" s="91"/>
      <c r="K763" s="11"/>
      <c r="L763" s="11"/>
      <c r="M763" s="14"/>
    </row>
    <row r="764" spans="1:13" ht="15.75" hidden="1" customHeight="1" x14ac:dyDescent="0.3">
      <c r="A764" s="11"/>
      <c r="B764" s="87"/>
      <c r="C764" s="87"/>
      <c r="D764" s="88"/>
      <c r="E764" s="11"/>
      <c r="F764" s="89"/>
      <c r="G764" s="90"/>
      <c r="H764" s="90"/>
      <c r="I764" s="90"/>
      <c r="J764" s="91"/>
      <c r="K764" s="11"/>
      <c r="L764" s="11"/>
      <c r="M764" s="14"/>
    </row>
    <row r="765" spans="1:13" ht="15.75" hidden="1" customHeight="1" x14ac:dyDescent="0.3">
      <c r="A765" s="11"/>
      <c r="B765" s="87"/>
      <c r="C765" s="87"/>
      <c r="D765" s="88"/>
      <c r="E765" s="11"/>
      <c r="F765" s="89"/>
      <c r="G765" s="90"/>
      <c r="H765" s="90"/>
      <c r="I765" s="90"/>
      <c r="J765" s="91"/>
      <c r="K765" s="11"/>
      <c r="L765" s="11"/>
      <c r="M765" s="14"/>
    </row>
    <row r="766" spans="1:13" ht="15.75" hidden="1" customHeight="1" x14ac:dyDescent="0.3">
      <c r="A766" s="11"/>
      <c r="B766" s="87"/>
      <c r="C766" s="87"/>
      <c r="D766" s="88"/>
      <c r="E766" s="11"/>
      <c r="F766" s="89"/>
      <c r="G766" s="90"/>
      <c r="H766" s="90"/>
      <c r="I766" s="90"/>
      <c r="J766" s="91"/>
      <c r="K766" s="11"/>
      <c r="L766" s="11"/>
      <c r="M766" s="14"/>
    </row>
    <row r="767" spans="1:13" ht="15.75" hidden="1" customHeight="1" x14ac:dyDescent="0.3">
      <c r="A767" s="11"/>
      <c r="B767" s="87"/>
      <c r="C767" s="87"/>
      <c r="D767" s="88"/>
      <c r="E767" s="11"/>
      <c r="F767" s="89"/>
      <c r="G767" s="90"/>
      <c r="H767" s="90"/>
      <c r="I767" s="90"/>
      <c r="J767" s="91"/>
      <c r="K767" s="11"/>
      <c r="L767" s="11"/>
      <c r="M767" s="14"/>
    </row>
    <row r="768" spans="1:13" ht="15.75" hidden="1" customHeight="1" x14ac:dyDescent="0.3">
      <c r="A768" s="11"/>
      <c r="B768" s="87"/>
      <c r="C768" s="87"/>
      <c r="D768" s="88"/>
      <c r="E768" s="11"/>
      <c r="F768" s="89"/>
      <c r="G768" s="90"/>
      <c r="H768" s="90"/>
      <c r="I768" s="90"/>
      <c r="J768" s="91"/>
      <c r="K768" s="11"/>
      <c r="L768" s="11"/>
      <c r="M768" s="14"/>
    </row>
    <row r="769" spans="1:13" ht="15.75" hidden="1" customHeight="1" x14ac:dyDescent="0.3">
      <c r="A769" s="11"/>
      <c r="B769" s="87"/>
      <c r="C769" s="87"/>
      <c r="D769" s="88"/>
      <c r="E769" s="11"/>
      <c r="F769" s="89"/>
      <c r="G769" s="90"/>
      <c r="H769" s="90"/>
      <c r="I769" s="90"/>
      <c r="J769" s="91"/>
      <c r="K769" s="11"/>
      <c r="L769" s="11"/>
      <c r="M769" s="14"/>
    </row>
    <row r="770" spans="1:13" ht="15.75" hidden="1" customHeight="1" x14ac:dyDescent="0.3">
      <c r="A770" s="11"/>
      <c r="B770" s="87"/>
      <c r="C770" s="87"/>
      <c r="D770" s="88"/>
      <c r="E770" s="11"/>
      <c r="F770" s="89"/>
      <c r="G770" s="90"/>
      <c r="H770" s="90"/>
      <c r="I770" s="90"/>
      <c r="J770" s="91"/>
      <c r="K770" s="11"/>
      <c r="L770" s="11"/>
      <c r="M770" s="14"/>
    </row>
    <row r="771" spans="1:13" ht="15.75" hidden="1" customHeight="1" x14ac:dyDescent="0.3">
      <c r="A771" s="11"/>
      <c r="B771" s="87"/>
      <c r="C771" s="87"/>
      <c r="D771" s="88"/>
      <c r="E771" s="11"/>
      <c r="F771" s="89"/>
      <c r="G771" s="90"/>
      <c r="H771" s="90"/>
      <c r="I771" s="90"/>
      <c r="J771" s="91"/>
      <c r="K771" s="11"/>
      <c r="L771" s="11"/>
      <c r="M771" s="14"/>
    </row>
    <row r="772" spans="1:13" ht="15.75" hidden="1" customHeight="1" x14ac:dyDescent="0.3">
      <c r="A772" s="11"/>
      <c r="B772" s="87"/>
      <c r="C772" s="87"/>
      <c r="D772" s="88"/>
      <c r="E772" s="11"/>
      <c r="F772" s="89"/>
      <c r="G772" s="90"/>
      <c r="H772" s="90"/>
      <c r="I772" s="90"/>
      <c r="J772" s="91"/>
      <c r="K772" s="11"/>
      <c r="L772" s="11"/>
      <c r="M772" s="14"/>
    </row>
    <row r="773" spans="1:13" ht="15.75" hidden="1" customHeight="1" x14ac:dyDescent="0.3">
      <c r="A773" s="11"/>
      <c r="B773" s="87"/>
      <c r="C773" s="87"/>
      <c r="D773" s="88"/>
      <c r="E773" s="11"/>
      <c r="F773" s="89"/>
      <c r="G773" s="90"/>
      <c r="H773" s="90"/>
      <c r="I773" s="90"/>
      <c r="J773" s="91"/>
      <c r="K773" s="11"/>
      <c r="L773" s="11"/>
      <c r="M773" s="14"/>
    </row>
    <row r="774" spans="1:13" ht="15.75" hidden="1" customHeight="1" x14ac:dyDescent="0.3">
      <c r="A774" s="11"/>
      <c r="B774" s="87"/>
      <c r="C774" s="87"/>
      <c r="D774" s="88"/>
      <c r="E774" s="11"/>
      <c r="F774" s="89"/>
      <c r="G774" s="90"/>
      <c r="H774" s="90"/>
      <c r="I774" s="90"/>
      <c r="J774" s="91"/>
      <c r="K774" s="11"/>
      <c r="L774" s="11"/>
      <c r="M774" s="14"/>
    </row>
    <row r="775" spans="1:13" ht="15.75" hidden="1" customHeight="1" x14ac:dyDescent="0.3">
      <c r="A775" s="11"/>
      <c r="B775" s="87"/>
      <c r="C775" s="87"/>
      <c r="D775" s="88"/>
      <c r="E775" s="11"/>
      <c r="F775" s="89"/>
      <c r="G775" s="90"/>
      <c r="H775" s="90"/>
      <c r="I775" s="90"/>
      <c r="J775" s="91"/>
      <c r="K775" s="11"/>
      <c r="L775" s="11"/>
      <c r="M775" s="14"/>
    </row>
    <row r="776" spans="1:13" ht="15.75" hidden="1" customHeight="1" x14ac:dyDescent="0.3">
      <c r="A776" s="11"/>
      <c r="B776" s="87"/>
      <c r="C776" s="87"/>
      <c r="D776" s="88"/>
      <c r="E776" s="11"/>
      <c r="F776" s="89"/>
      <c r="G776" s="90"/>
      <c r="H776" s="90"/>
      <c r="I776" s="90"/>
      <c r="J776" s="91"/>
      <c r="K776" s="11"/>
      <c r="L776" s="11"/>
      <c r="M776" s="14"/>
    </row>
    <row r="777" spans="1:13" ht="15.75" hidden="1" customHeight="1" x14ac:dyDescent="0.3">
      <c r="A777" s="11"/>
      <c r="B777" s="87"/>
      <c r="C777" s="87"/>
      <c r="D777" s="88"/>
      <c r="E777" s="11"/>
      <c r="F777" s="89"/>
      <c r="G777" s="90"/>
      <c r="H777" s="90"/>
      <c r="I777" s="90"/>
      <c r="J777" s="91"/>
      <c r="K777" s="11"/>
      <c r="L777" s="11"/>
      <c r="M777" s="14"/>
    </row>
    <row r="778" spans="1:13" ht="15.75" hidden="1" customHeight="1" x14ac:dyDescent="0.3">
      <c r="A778" s="11"/>
      <c r="B778" s="87"/>
      <c r="C778" s="87"/>
      <c r="D778" s="88"/>
      <c r="E778" s="11"/>
      <c r="F778" s="89"/>
      <c r="G778" s="90"/>
      <c r="H778" s="90"/>
      <c r="I778" s="90"/>
      <c r="J778" s="91"/>
      <c r="K778" s="11"/>
      <c r="L778" s="11"/>
      <c r="M778" s="14"/>
    </row>
    <row r="779" spans="1:13" ht="15.75" hidden="1" customHeight="1" x14ac:dyDescent="0.3">
      <c r="A779" s="11"/>
      <c r="B779" s="87"/>
      <c r="C779" s="87"/>
      <c r="D779" s="88"/>
      <c r="E779" s="11"/>
      <c r="F779" s="89"/>
      <c r="G779" s="90"/>
      <c r="H779" s="90"/>
      <c r="I779" s="90"/>
      <c r="J779" s="91"/>
      <c r="K779" s="11"/>
      <c r="L779" s="11"/>
      <c r="M779" s="14"/>
    </row>
    <row r="780" spans="1:13" ht="15.75" hidden="1" customHeight="1" x14ac:dyDescent="0.3">
      <c r="A780" s="11"/>
      <c r="B780" s="87"/>
      <c r="C780" s="87"/>
      <c r="D780" s="88"/>
      <c r="E780" s="11"/>
      <c r="F780" s="89"/>
      <c r="G780" s="90"/>
      <c r="H780" s="90"/>
      <c r="I780" s="90"/>
      <c r="J780" s="91"/>
      <c r="K780" s="11"/>
      <c r="L780" s="11"/>
      <c r="M780" s="14"/>
    </row>
    <row r="781" spans="1:13" ht="15.75" hidden="1" customHeight="1" x14ac:dyDescent="0.3">
      <c r="A781" s="11"/>
      <c r="B781" s="87"/>
      <c r="C781" s="87"/>
      <c r="D781" s="88"/>
      <c r="E781" s="11"/>
      <c r="F781" s="89"/>
      <c r="G781" s="90"/>
      <c r="H781" s="90"/>
      <c r="I781" s="90"/>
      <c r="J781" s="91"/>
      <c r="K781" s="11"/>
      <c r="L781" s="11"/>
      <c r="M781" s="14"/>
    </row>
    <row r="782" spans="1:13" ht="15.75" hidden="1" customHeight="1" x14ac:dyDescent="0.3">
      <c r="A782" s="11"/>
      <c r="B782" s="87"/>
      <c r="C782" s="87"/>
      <c r="D782" s="88"/>
      <c r="E782" s="11"/>
      <c r="F782" s="89"/>
      <c r="G782" s="90"/>
      <c r="H782" s="90"/>
      <c r="I782" s="90"/>
      <c r="J782" s="91"/>
      <c r="K782" s="11"/>
      <c r="L782" s="11"/>
      <c r="M782" s="14"/>
    </row>
    <row r="783" spans="1:13" ht="15.75" hidden="1" customHeight="1" x14ac:dyDescent="0.3">
      <c r="A783" s="11"/>
      <c r="B783" s="87"/>
      <c r="C783" s="87"/>
      <c r="D783" s="88"/>
      <c r="E783" s="11"/>
      <c r="F783" s="89"/>
      <c r="G783" s="90"/>
      <c r="H783" s="90"/>
      <c r="I783" s="90"/>
      <c r="J783" s="91"/>
      <c r="K783" s="11"/>
      <c r="L783" s="11"/>
      <c r="M783" s="14"/>
    </row>
    <row r="784" spans="1:13" ht="15.75" hidden="1" customHeight="1" x14ac:dyDescent="0.3">
      <c r="A784" s="11"/>
      <c r="B784" s="87"/>
      <c r="C784" s="87"/>
      <c r="D784" s="88"/>
      <c r="E784" s="11"/>
      <c r="F784" s="89"/>
      <c r="G784" s="90"/>
      <c r="H784" s="90"/>
      <c r="I784" s="90"/>
      <c r="J784" s="91"/>
      <c r="K784" s="11"/>
      <c r="L784" s="11"/>
      <c r="M784" s="14"/>
    </row>
    <row r="785" spans="1:13" ht="15.75" hidden="1" customHeight="1" x14ac:dyDescent="0.3">
      <c r="A785" s="11"/>
      <c r="B785" s="87"/>
      <c r="C785" s="87"/>
      <c r="D785" s="88"/>
      <c r="E785" s="11"/>
      <c r="F785" s="89"/>
      <c r="G785" s="90"/>
      <c r="H785" s="90"/>
      <c r="I785" s="90"/>
      <c r="J785" s="91"/>
      <c r="K785" s="11"/>
      <c r="L785" s="11"/>
      <c r="M785" s="14"/>
    </row>
    <row r="786" spans="1:13" ht="15.75" hidden="1" customHeight="1" x14ac:dyDescent="0.3">
      <c r="A786" s="11"/>
      <c r="B786" s="87"/>
      <c r="C786" s="87"/>
      <c r="D786" s="88"/>
      <c r="E786" s="11"/>
      <c r="F786" s="89"/>
      <c r="G786" s="90"/>
      <c r="H786" s="90"/>
      <c r="I786" s="90"/>
      <c r="J786" s="91"/>
      <c r="K786" s="11"/>
      <c r="L786" s="11"/>
      <c r="M786" s="14"/>
    </row>
    <row r="787" spans="1:13" ht="15.75" hidden="1" customHeight="1" x14ac:dyDescent="0.3">
      <c r="A787" s="11"/>
      <c r="B787" s="87"/>
      <c r="C787" s="87"/>
      <c r="D787" s="88"/>
      <c r="E787" s="11"/>
      <c r="F787" s="89"/>
      <c r="G787" s="90"/>
      <c r="H787" s="90"/>
      <c r="I787" s="90"/>
      <c r="J787" s="91"/>
      <c r="K787" s="11"/>
      <c r="L787" s="11"/>
      <c r="M787" s="14"/>
    </row>
    <row r="788" spans="1:13" ht="15.75" hidden="1" customHeight="1" x14ac:dyDescent="0.3">
      <c r="A788" s="11"/>
      <c r="B788" s="87"/>
      <c r="C788" s="87"/>
      <c r="D788" s="88"/>
      <c r="E788" s="11"/>
      <c r="F788" s="89"/>
      <c r="G788" s="90"/>
      <c r="H788" s="90"/>
      <c r="I788" s="90"/>
      <c r="J788" s="91"/>
      <c r="K788" s="11"/>
      <c r="L788" s="11"/>
      <c r="M788" s="14"/>
    </row>
    <row r="789" spans="1:13" ht="15.75" hidden="1" customHeight="1" x14ac:dyDescent="0.3">
      <c r="A789" s="11"/>
      <c r="B789" s="87"/>
      <c r="C789" s="87"/>
      <c r="D789" s="88"/>
      <c r="E789" s="11"/>
      <c r="F789" s="89"/>
      <c r="G789" s="90"/>
      <c r="H789" s="90"/>
      <c r="I789" s="90"/>
      <c r="J789" s="91"/>
      <c r="K789" s="11"/>
      <c r="L789" s="11"/>
      <c r="M789" s="14"/>
    </row>
    <row r="790" spans="1:13" ht="15.75" hidden="1" customHeight="1" x14ac:dyDescent="0.3">
      <c r="A790" s="11"/>
      <c r="B790" s="87"/>
      <c r="C790" s="87"/>
      <c r="D790" s="88"/>
      <c r="E790" s="11"/>
      <c r="F790" s="89"/>
      <c r="G790" s="90"/>
      <c r="H790" s="90"/>
      <c r="I790" s="90"/>
      <c r="J790" s="91"/>
      <c r="K790" s="11"/>
      <c r="L790" s="11"/>
      <c r="M790" s="14"/>
    </row>
    <row r="791" spans="1:13" ht="15.75" hidden="1" customHeight="1" x14ac:dyDescent="0.3">
      <c r="A791" s="11"/>
      <c r="B791" s="87"/>
      <c r="C791" s="87"/>
      <c r="D791" s="88"/>
      <c r="E791" s="11"/>
      <c r="F791" s="89"/>
      <c r="G791" s="90"/>
      <c r="H791" s="90"/>
      <c r="I791" s="90"/>
      <c r="J791" s="91"/>
      <c r="K791" s="11"/>
      <c r="L791" s="11"/>
      <c r="M791" s="14"/>
    </row>
    <row r="792" spans="1:13" ht="15.75" hidden="1" customHeight="1" x14ac:dyDescent="0.3">
      <c r="A792" s="11"/>
      <c r="B792" s="87"/>
      <c r="C792" s="87"/>
      <c r="D792" s="88"/>
      <c r="E792" s="11"/>
      <c r="F792" s="89"/>
      <c r="G792" s="90"/>
      <c r="H792" s="90"/>
      <c r="I792" s="90"/>
      <c r="J792" s="91"/>
      <c r="K792" s="11"/>
      <c r="L792" s="11"/>
      <c r="M792" s="14"/>
    </row>
    <row r="793" spans="1:13" ht="15.75" hidden="1" customHeight="1" x14ac:dyDescent="0.3">
      <c r="A793" s="11"/>
      <c r="B793" s="87"/>
      <c r="C793" s="87"/>
      <c r="D793" s="88"/>
      <c r="E793" s="11"/>
      <c r="F793" s="89"/>
      <c r="G793" s="90"/>
      <c r="H793" s="90"/>
      <c r="I793" s="90"/>
      <c r="J793" s="91"/>
      <c r="K793" s="11"/>
      <c r="L793" s="11"/>
      <c r="M793" s="14"/>
    </row>
    <row r="794" spans="1:13" ht="15.75" hidden="1" customHeight="1" x14ac:dyDescent="0.3">
      <c r="A794" s="11"/>
      <c r="B794" s="87"/>
      <c r="C794" s="87"/>
      <c r="D794" s="88"/>
      <c r="E794" s="11"/>
      <c r="F794" s="89"/>
      <c r="G794" s="90"/>
      <c r="H794" s="90"/>
      <c r="I794" s="90"/>
      <c r="J794" s="91"/>
      <c r="K794" s="11"/>
      <c r="L794" s="11"/>
      <c r="M794" s="14"/>
    </row>
    <row r="795" spans="1:13" ht="15.75" hidden="1" customHeight="1" x14ac:dyDescent="0.3">
      <c r="A795" s="11"/>
      <c r="B795" s="87"/>
      <c r="C795" s="87"/>
      <c r="D795" s="88"/>
      <c r="E795" s="11"/>
      <c r="F795" s="89"/>
      <c r="G795" s="90"/>
      <c r="H795" s="90"/>
      <c r="I795" s="90"/>
      <c r="J795" s="91"/>
      <c r="K795" s="11"/>
      <c r="L795" s="11"/>
      <c r="M795" s="14"/>
    </row>
    <row r="796" spans="1:13" ht="15.75" hidden="1" customHeight="1" x14ac:dyDescent="0.3">
      <c r="A796" s="11"/>
      <c r="B796" s="87"/>
      <c r="C796" s="87"/>
      <c r="D796" s="88"/>
      <c r="E796" s="11"/>
      <c r="F796" s="89"/>
      <c r="G796" s="90"/>
      <c r="H796" s="90"/>
      <c r="I796" s="90"/>
      <c r="J796" s="91"/>
      <c r="K796" s="11"/>
      <c r="L796" s="11"/>
      <c r="M796" s="14"/>
    </row>
    <row r="797" spans="1:13" ht="15.75" hidden="1" customHeight="1" x14ac:dyDescent="0.3">
      <c r="A797" s="11"/>
      <c r="B797" s="87"/>
      <c r="C797" s="87"/>
      <c r="D797" s="88"/>
      <c r="E797" s="11"/>
      <c r="F797" s="89"/>
      <c r="G797" s="90"/>
      <c r="H797" s="90"/>
      <c r="I797" s="90"/>
      <c r="J797" s="91"/>
      <c r="K797" s="11"/>
      <c r="L797" s="11"/>
      <c r="M797" s="14"/>
    </row>
    <row r="798" spans="1:13" ht="15.75" hidden="1" customHeight="1" x14ac:dyDescent="0.3">
      <c r="A798" s="11"/>
      <c r="B798" s="87"/>
      <c r="C798" s="87"/>
      <c r="D798" s="88"/>
      <c r="E798" s="11"/>
      <c r="F798" s="89"/>
      <c r="G798" s="90"/>
      <c r="H798" s="90"/>
      <c r="I798" s="90"/>
      <c r="J798" s="91"/>
      <c r="K798" s="11"/>
      <c r="L798" s="11"/>
      <c r="M798" s="14"/>
    </row>
    <row r="799" spans="1:13" ht="15.75" hidden="1" customHeight="1" x14ac:dyDescent="0.3">
      <c r="A799" s="11"/>
      <c r="B799" s="87"/>
      <c r="C799" s="87"/>
      <c r="D799" s="88"/>
      <c r="E799" s="11"/>
      <c r="F799" s="89"/>
      <c r="G799" s="90"/>
      <c r="H799" s="90"/>
      <c r="I799" s="90"/>
      <c r="J799" s="91"/>
      <c r="K799" s="11"/>
      <c r="L799" s="11"/>
      <c r="M799" s="14"/>
    </row>
    <row r="800" spans="1:13" ht="15.75" hidden="1" customHeight="1" x14ac:dyDescent="0.3">
      <c r="A800" s="11"/>
      <c r="B800" s="87"/>
      <c r="C800" s="87"/>
      <c r="D800" s="88"/>
      <c r="E800" s="11"/>
      <c r="F800" s="89"/>
      <c r="G800" s="90"/>
      <c r="H800" s="90"/>
      <c r="I800" s="90"/>
      <c r="J800" s="91"/>
      <c r="K800" s="11"/>
      <c r="L800" s="11"/>
      <c r="M800" s="14"/>
    </row>
    <row r="801" spans="1:13" ht="15.75" hidden="1" customHeight="1" x14ac:dyDescent="0.3">
      <c r="A801" s="11"/>
      <c r="B801" s="87"/>
      <c r="C801" s="87"/>
      <c r="D801" s="88"/>
      <c r="E801" s="11"/>
      <c r="F801" s="89"/>
      <c r="G801" s="90"/>
      <c r="H801" s="90"/>
      <c r="I801" s="90"/>
      <c r="J801" s="91"/>
      <c r="K801" s="11"/>
      <c r="L801" s="11"/>
      <c r="M801" s="14"/>
    </row>
    <row r="802" spans="1:13" ht="15.75" hidden="1" customHeight="1" x14ac:dyDescent="0.3">
      <c r="A802" s="11"/>
      <c r="B802" s="87"/>
      <c r="C802" s="87"/>
      <c r="D802" s="88"/>
      <c r="E802" s="11"/>
      <c r="F802" s="89"/>
      <c r="G802" s="90"/>
      <c r="H802" s="90"/>
      <c r="I802" s="90"/>
      <c r="J802" s="91"/>
      <c r="K802" s="11"/>
      <c r="L802" s="11"/>
      <c r="M802" s="14"/>
    </row>
    <row r="803" spans="1:13" ht="15.75" hidden="1" customHeight="1" x14ac:dyDescent="0.3">
      <c r="A803" s="11"/>
      <c r="B803" s="87"/>
      <c r="C803" s="87"/>
      <c r="D803" s="88"/>
      <c r="E803" s="11"/>
      <c r="F803" s="89"/>
      <c r="G803" s="90"/>
      <c r="H803" s="90"/>
      <c r="I803" s="90"/>
      <c r="J803" s="91"/>
      <c r="K803" s="11"/>
      <c r="L803" s="11"/>
      <c r="M803" s="14"/>
    </row>
    <row r="804" spans="1:13" ht="15.75" hidden="1" customHeight="1" x14ac:dyDescent="0.3">
      <c r="A804" s="11"/>
      <c r="B804" s="87"/>
      <c r="C804" s="87"/>
      <c r="D804" s="88"/>
      <c r="E804" s="11"/>
      <c r="F804" s="89"/>
      <c r="G804" s="90"/>
      <c r="H804" s="90"/>
      <c r="I804" s="90"/>
      <c r="J804" s="91"/>
      <c r="K804" s="11"/>
      <c r="L804" s="11"/>
      <c r="M804" s="14"/>
    </row>
    <row r="805" spans="1:13" ht="15.75" hidden="1" customHeight="1" x14ac:dyDescent="0.3">
      <c r="A805" s="11"/>
      <c r="B805" s="87"/>
      <c r="C805" s="87"/>
      <c r="D805" s="88"/>
      <c r="E805" s="11"/>
      <c r="F805" s="89"/>
      <c r="G805" s="90"/>
      <c r="H805" s="90"/>
      <c r="I805" s="90"/>
      <c r="J805" s="91"/>
      <c r="K805" s="11"/>
      <c r="L805" s="11"/>
      <c r="M805" s="14"/>
    </row>
    <row r="806" spans="1:13" ht="15.75" hidden="1" customHeight="1" x14ac:dyDescent="0.3">
      <c r="A806" s="11"/>
      <c r="B806" s="87"/>
      <c r="C806" s="87"/>
      <c r="D806" s="88"/>
      <c r="E806" s="11"/>
      <c r="F806" s="89"/>
      <c r="G806" s="90"/>
      <c r="H806" s="90"/>
      <c r="I806" s="90"/>
      <c r="J806" s="91"/>
      <c r="K806" s="11"/>
      <c r="L806" s="11"/>
      <c r="M806" s="14"/>
    </row>
    <row r="807" spans="1:13" ht="15.75" hidden="1" customHeight="1" x14ac:dyDescent="0.3">
      <c r="A807" s="11"/>
      <c r="B807" s="87"/>
      <c r="C807" s="87"/>
      <c r="D807" s="88"/>
      <c r="E807" s="11"/>
      <c r="F807" s="89"/>
      <c r="G807" s="90"/>
      <c r="H807" s="90"/>
      <c r="I807" s="90"/>
      <c r="J807" s="91"/>
      <c r="K807" s="11"/>
      <c r="L807" s="11"/>
      <c r="M807" s="14"/>
    </row>
    <row r="808" spans="1:13" ht="15.75" hidden="1" customHeight="1" x14ac:dyDescent="0.3">
      <c r="A808" s="11"/>
      <c r="B808" s="87"/>
      <c r="C808" s="87"/>
      <c r="D808" s="88"/>
      <c r="E808" s="11"/>
      <c r="F808" s="89"/>
      <c r="G808" s="90"/>
      <c r="H808" s="90"/>
      <c r="I808" s="90"/>
      <c r="J808" s="91"/>
      <c r="K808" s="11"/>
      <c r="L808" s="11"/>
      <c r="M808" s="14"/>
    </row>
    <row r="809" spans="1:13" ht="15.75" hidden="1" customHeight="1" x14ac:dyDescent="0.3">
      <c r="A809" s="11"/>
      <c r="B809" s="87"/>
      <c r="C809" s="87"/>
      <c r="D809" s="88"/>
      <c r="E809" s="11"/>
      <c r="F809" s="89"/>
      <c r="G809" s="90"/>
      <c r="H809" s="90"/>
      <c r="I809" s="90"/>
      <c r="J809" s="91"/>
      <c r="K809" s="11"/>
      <c r="L809" s="11"/>
      <c r="M809" s="14"/>
    </row>
    <row r="810" spans="1:13" ht="15.75" hidden="1" customHeight="1" x14ac:dyDescent="0.3">
      <c r="A810" s="11"/>
      <c r="B810" s="87"/>
      <c r="C810" s="87"/>
      <c r="D810" s="88"/>
      <c r="E810" s="11"/>
      <c r="F810" s="89"/>
      <c r="G810" s="90"/>
      <c r="H810" s="90"/>
      <c r="I810" s="90"/>
      <c r="J810" s="91"/>
      <c r="K810" s="11"/>
      <c r="L810" s="11"/>
      <c r="M810" s="14"/>
    </row>
    <row r="811" spans="1:13" ht="15.75" hidden="1" customHeight="1" x14ac:dyDescent="0.3">
      <c r="A811" s="11"/>
      <c r="B811" s="87"/>
      <c r="C811" s="87"/>
      <c r="D811" s="88"/>
      <c r="E811" s="11"/>
      <c r="F811" s="89"/>
      <c r="G811" s="90"/>
      <c r="H811" s="90"/>
      <c r="I811" s="90"/>
      <c r="J811" s="91"/>
      <c r="K811" s="11"/>
      <c r="L811" s="11"/>
      <c r="M811" s="14"/>
    </row>
    <row r="812" spans="1:13" ht="15.75" hidden="1" customHeight="1" x14ac:dyDescent="0.3">
      <c r="A812" s="11"/>
      <c r="B812" s="87"/>
      <c r="C812" s="87"/>
      <c r="D812" s="88"/>
      <c r="E812" s="11"/>
      <c r="F812" s="89"/>
      <c r="G812" s="90"/>
      <c r="H812" s="90"/>
      <c r="I812" s="90"/>
      <c r="J812" s="91"/>
      <c r="K812" s="11"/>
      <c r="L812" s="11"/>
      <c r="M812" s="14"/>
    </row>
    <row r="813" spans="1:13" ht="15.75" hidden="1" customHeight="1" x14ac:dyDescent="0.3">
      <c r="A813" s="11"/>
      <c r="B813" s="87"/>
      <c r="C813" s="87"/>
      <c r="D813" s="88"/>
      <c r="E813" s="11"/>
      <c r="F813" s="89"/>
      <c r="G813" s="90"/>
      <c r="H813" s="90"/>
      <c r="I813" s="90"/>
      <c r="J813" s="91"/>
      <c r="K813" s="11"/>
      <c r="L813" s="11"/>
      <c r="M813" s="14"/>
    </row>
    <row r="814" spans="1:13" ht="15.75" hidden="1" customHeight="1" x14ac:dyDescent="0.3">
      <c r="A814" s="11"/>
      <c r="B814" s="87"/>
      <c r="C814" s="87"/>
      <c r="D814" s="88"/>
      <c r="E814" s="11"/>
      <c r="F814" s="89"/>
      <c r="G814" s="90"/>
      <c r="H814" s="90"/>
      <c r="I814" s="90"/>
      <c r="J814" s="91"/>
      <c r="K814" s="11"/>
      <c r="L814" s="11"/>
      <c r="M814" s="14"/>
    </row>
    <row r="815" spans="1:13" ht="15.75" hidden="1" customHeight="1" x14ac:dyDescent="0.3">
      <c r="A815" s="11"/>
      <c r="B815" s="87"/>
      <c r="C815" s="87"/>
      <c r="D815" s="88"/>
      <c r="E815" s="11"/>
      <c r="F815" s="89"/>
      <c r="G815" s="90"/>
      <c r="H815" s="90"/>
      <c r="I815" s="90"/>
      <c r="J815" s="91"/>
      <c r="K815" s="11"/>
      <c r="L815" s="11"/>
      <c r="M815" s="14"/>
    </row>
    <row r="816" spans="1:13" ht="15.75" hidden="1" customHeight="1" x14ac:dyDescent="0.3">
      <c r="A816" s="11"/>
      <c r="B816" s="87"/>
      <c r="C816" s="87"/>
      <c r="D816" s="88"/>
      <c r="E816" s="11"/>
      <c r="F816" s="89"/>
      <c r="G816" s="90"/>
      <c r="H816" s="90"/>
      <c r="I816" s="90"/>
      <c r="J816" s="91"/>
      <c r="K816" s="11"/>
      <c r="L816" s="11"/>
      <c r="M816" s="14"/>
    </row>
    <row r="817" spans="1:13" ht="15.75" hidden="1" customHeight="1" x14ac:dyDescent="0.3">
      <c r="A817" s="11"/>
      <c r="B817" s="87"/>
      <c r="C817" s="87"/>
      <c r="D817" s="88"/>
      <c r="E817" s="11"/>
      <c r="F817" s="89"/>
      <c r="G817" s="90"/>
      <c r="H817" s="90"/>
      <c r="I817" s="90"/>
      <c r="J817" s="91"/>
      <c r="K817" s="11"/>
      <c r="L817" s="11"/>
      <c r="M817" s="14"/>
    </row>
    <row r="818" spans="1:13" ht="15.75" hidden="1" customHeight="1" x14ac:dyDescent="0.3">
      <c r="A818" s="11"/>
      <c r="B818" s="87"/>
      <c r="C818" s="87"/>
      <c r="D818" s="88"/>
      <c r="E818" s="11"/>
      <c r="F818" s="89"/>
      <c r="G818" s="90"/>
      <c r="H818" s="90"/>
      <c r="I818" s="90"/>
      <c r="J818" s="91"/>
      <c r="K818" s="11"/>
      <c r="L818" s="11"/>
      <c r="M818" s="14"/>
    </row>
    <row r="819" spans="1:13" ht="15.75" hidden="1" customHeight="1" x14ac:dyDescent="0.3">
      <c r="A819" s="11"/>
      <c r="B819" s="87"/>
      <c r="C819" s="87"/>
      <c r="D819" s="88"/>
      <c r="E819" s="11"/>
      <c r="F819" s="89"/>
      <c r="G819" s="90"/>
      <c r="H819" s="90"/>
      <c r="I819" s="90"/>
      <c r="J819" s="91"/>
      <c r="K819" s="11"/>
      <c r="L819" s="11"/>
      <c r="M819" s="14"/>
    </row>
    <row r="820" spans="1:13" ht="15.75" hidden="1" customHeight="1" x14ac:dyDescent="0.3">
      <c r="A820" s="11"/>
      <c r="B820" s="87"/>
      <c r="C820" s="87"/>
      <c r="D820" s="88"/>
      <c r="E820" s="11"/>
      <c r="F820" s="89"/>
      <c r="G820" s="90"/>
      <c r="H820" s="90"/>
      <c r="I820" s="90"/>
      <c r="J820" s="91"/>
      <c r="K820" s="11"/>
      <c r="L820" s="11"/>
      <c r="M820" s="14"/>
    </row>
    <row r="821" spans="1:13" ht="15.75" hidden="1" customHeight="1" x14ac:dyDescent="0.3">
      <c r="A821" s="11"/>
      <c r="B821" s="87"/>
      <c r="C821" s="87"/>
      <c r="D821" s="88"/>
      <c r="E821" s="11"/>
      <c r="F821" s="89"/>
      <c r="G821" s="90"/>
      <c r="H821" s="90"/>
      <c r="I821" s="90"/>
      <c r="J821" s="91"/>
      <c r="K821" s="11"/>
      <c r="L821" s="11"/>
      <c r="M821" s="14"/>
    </row>
    <row r="822" spans="1:13" ht="15.75" hidden="1" customHeight="1" x14ac:dyDescent="0.3">
      <c r="A822" s="11"/>
      <c r="B822" s="87"/>
      <c r="C822" s="87"/>
      <c r="D822" s="88"/>
      <c r="E822" s="11"/>
      <c r="F822" s="89"/>
      <c r="G822" s="90"/>
      <c r="H822" s="90"/>
      <c r="I822" s="90"/>
      <c r="J822" s="91"/>
      <c r="K822" s="11"/>
      <c r="L822" s="11"/>
      <c r="M822" s="14"/>
    </row>
    <row r="823" spans="1:13" ht="15.75" hidden="1" customHeight="1" x14ac:dyDescent="0.3">
      <c r="A823" s="11"/>
      <c r="B823" s="87"/>
      <c r="C823" s="87"/>
      <c r="D823" s="88"/>
      <c r="E823" s="11"/>
      <c r="F823" s="89"/>
      <c r="G823" s="90"/>
      <c r="H823" s="90"/>
      <c r="I823" s="90"/>
      <c r="J823" s="91"/>
      <c r="K823" s="11"/>
      <c r="L823" s="11"/>
      <c r="M823" s="14"/>
    </row>
    <row r="824" spans="1:13" ht="15.75" hidden="1" customHeight="1" x14ac:dyDescent="0.3">
      <c r="A824" s="11"/>
      <c r="B824" s="87"/>
      <c r="C824" s="87"/>
      <c r="D824" s="88"/>
      <c r="E824" s="11"/>
      <c r="F824" s="89"/>
      <c r="G824" s="90"/>
      <c r="H824" s="90"/>
      <c r="I824" s="90"/>
      <c r="J824" s="91"/>
      <c r="K824" s="11"/>
      <c r="L824" s="11"/>
      <c r="M824" s="14"/>
    </row>
    <row r="825" spans="1:13" ht="15.75" hidden="1" customHeight="1" x14ac:dyDescent="0.3">
      <c r="A825" s="11"/>
      <c r="B825" s="87"/>
      <c r="C825" s="87"/>
      <c r="D825" s="88"/>
      <c r="E825" s="11"/>
      <c r="F825" s="89"/>
      <c r="G825" s="90"/>
      <c r="H825" s="90"/>
      <c r="I825" s="90"/>
      <c r="J825" s="91"/>
      <c r="K825" s="11"/>
      <c r="L825" s="11"/>
      <c r="M825" s="14"/>
    </row>
    <row r="826" spans="1:13" ht="15.75" hidden="1" customHeight="1" x14ac:dyDescent="0.3">
      <c r="A826" s="11"/>
      <c r="B826" s="87"/>
      <c r="C826" s="87"/>
      <c r="D826" s="88"/>
      <c r="E826" s="11"/>
      <c r="F826" s="89"/>
      <c r="G826" s="90"/>
      <c r="H826" s="90"/>
      <c r="I826" s="90"/>
      <c r="J826" s="91"/>
      <c r="K826" s="11"/>
      <c r="L826" s="11"/>
      <c r="M826" s="14"/>
    </row>
    <row r="827" spans="1:13" ht="15.75" hidden="1" customHeight="1" x14ac:dyDescent="0.3">
      <c r="A827" s="11"/>
      <c r="B827" s="87"/>
      <c r="C827" s="87"/>
      <c r="D827" s="88"/>
      <c r="E827" s="11"/>
      <c r="F827" s="89"/>
      <c r="G827" s="90"/>
      <c r="H827" s="90"/>
      <c r="I827" s="90"/>
      <c r="J827" s="91"/>
      <c r="K827" s="11"/>
      <c r="L827" s="11"/>
      <c r="M827" s="14"/>
    </row>
    <row r="828" spans="1:13" ht="15.75" hidden="1" customHeight="1" x14ac:dyDescent="0.3">
      <c r="A828" s="11"/>
      <c r="B828" s="87"/>
      <c r="C828" s="87"/>
      <c r="D828" s="88"/>
      <c r="E828" s="11"/>
      <c r="F828" s="89"/>
      <c r="G828" s="90"/>
      <c r="H828" s="90"/>
      <c r="I828" s="90"/>
      <c r="J828" s="91"/>
      <c r="K828" s="11"/>
      <c r="L828" s="11"/>
      <c r="M828" s="14"/>
    </row>
    <row r="829" spans="1:13" ht="15.75" hidden="1" customHeight="1" x14ac:dyDescent="0.3">
      <c r="A829" s="11"/>
      <c r="B829" s="87"/>
      <c r="C829" s="87"/>
      <c r="D829" s="88"/>
      <c r="E829" s="11"/>
      <c r="F829" s="89"/>
      <c r="G829" s="90"/>
      <c r="H829" s="90"/>
      <c r="I829" s="90"/>
      <c r="J829" s="91"/>
      <c r="K829" s="11"/>
      <c r="L829" s="11"/>
      <c r="M829" s="14"/>
    </row>
    <row r="830" spans="1:13" ht="15.75" hidden="1" customHeight="1" x14ac:dyDescent="0.3">
      <c r="A830" s="11"/>
      <c r="B830" s="87"/>
      <c r="C830" s="87"/>
      <c r="D830" s="88"/>
      <c r="E830" s="11"/>
      <c r="F830" s="89"/>
      <c r="G830" s="90"/>
      <c r="H830" s="90"/>
      <c r="I830" s="90"/>
      <c r="J830" s="91"/>
      <c r="K830" s="11"/>
      <c r="L830" s="11"/>
      <c r="M830" s="14"/>
    </row>
    <row r="831" spans="1:13" ht="15.75" hidden="1" customHeight="1" x14ac:dyDescent="0.3">
      <c r="A831" s="11"/>
      <c r="B831" s="87"/>
      <c r="C831" s="87"/>
      <c r="D831" s="88"/>
      <c r="E831" s="11"/>
      <c r="F831" s="89"/>
      <c r="G831" s="90"/>
      <c r="H831" s="90"/>
      <c r="I831" s="90"/>
      <c r="J831" s="91"/>
      <c r="K831" s="11"/>
      <c r="L831" s="11"/>
      <c r="M831" s="14"/>
    </row>
    <row r="832" spans="1:13" ht="15.75" hidden="1" customHeight="1" x14ac:dyDescent="0.3">
      <c r="A832" s="11"/>
      <c r="B832" s="87"/>
      <c r="C832" s="87"/>
      <c r="D832" s="88"/>
      <c r="E832" s="11"/>
      <c r="F832" s="89"/>
      <c r="G832" s="90"/>
      <c r="H832" s="90"/>
      <c r="I832" s="90"/>
      <c r="J832" s="91"/>
      <c r="K832" s="11"/>
      <c r="L832" s="11"/>
      <c r="M832" s="14"/>
    </row>
    <row r="833" spans="1:13" ht="15.75" hidden="1" customHeight="1" x14ac:dyDescent="0.3">
      <c r="A833" s="11"/>
      <c r="B833" s="87"/>
      <c r="C833" s="87"/>
      <c r="D833" s="88"/>
      <c r="E833" s="11"/>
      <c r="F833" s="89"/>
      <c r="G833" s="90"/>
      <c r="H833" s="90"/>
      <c r="I833" s="90"/>
      <c r="J833" s="91"/>
      <c r="K833" s="11"/>
      <c r="L833" s="11"/>
      <c r="M833" s="14"/>
    </row>
    <row r="834" spans="1:13" ht="15.75" hidden="1" customHeight="1" x14ac:dyDescent="0.3">
      <c r="A834" s="11"/>
      <c r="B834" s="87"/>
      <c r="C834" s="87"/>
      <c r="D834" s="88"/>
      <c r="E834" s="11"/>
      <c r="F834" s="89"/>
      <c r="G834" s="90"/>
      <c r="H834" s="90"/>
      <c r="I834" s="90"/>
      <c r="J834" s="91"/>
      <c r="K834" s="11"/>
      <c r="L834" s="11"/>
      <c r="M834" s="14"/>
    </row>
    <row r="835" spans="1:13" ht="15.75" hidden="1" customHeight="1" x14ac:dyDescent="0.3">
      <c r="A835" s="11"/>
      <c r="B835" s="87"/>
      <c r="C835" s="87"/>
      <c r="D835" s="88"/>
      <c r="E835" s="11"/>
      <c r="F835" s="89"/>
      <c r="G835" s="90"/>
      <c r="H835" s="90"/>
      <c r="I835" s="90"/>
      <c r="J835" s="91"/>
      <c r="K835" s="11"/>
      <c r="L835" s="11"/>
      <c r="M835" s="14"/>
    </row>
    <row r="836" spans="1:13" ht="15.75" hidden="1" customHeight="1" x14ac:dyDescent="0.3">
      <c r="A836" s="11"/>
      <c r="B836" s="87"/>
      <c r="C836" s="87"/>
      <c r="D836" s="88"/>
      <c r="E836" s="11"/>
      <c r="F836" s="89"/>
      <c r="G836" s="90"/>
      <c r="H836" s="90"/>
      <c r="I836" s="90"/>
      <c r="J836" s="91"/>
      <c r="K836" s="11"/>
      <c r="L836" s="11"/>
      <c r="M836" s="14"/>
    </row>
    <row r="837" spans="1:13" ht="15.75" hidden="1" customHeight="1" x14ac:dyDescent="0.3">
      <c r="A837" s="11"/>
      <c r="B837" s="87"/>
      <c r="C837" s="87"/>
      <c r="D837" s="88"/>
      <c r="E837" s="11"/>
      <c r="F837" s="89"/>
      <c r="G837" s="90"/>
      <c r="H837" s="90"/>
      <c r="I837" s="90"/>
      <c r="J837" s="91"/>
      <c r="K837" s="11"/>
      <c r="L837" s="11"/>
      <c r="M837" s="14"/>
    </row>
    <row r="838" spans="1:13" ht="15.75" hidden="1" customHeight="1" x14ac:dyDescent="0.3">
      <c r="A838" s="11"/>
      <c r="B838" s="87"/>
      <c r="C838" s="87"/>
      <c r="D838" s="88"/>
      <c r="E838" s="11"/>
      <c r="F838" s="89"/>
      <c r="G838" s="90"/>
      <c r="H838" s="90"/>
      <c r="I838" s="90"/>
      <c r="J838" s="91"/>
      <c r="K838" s="11"/>
      <c r="L838" s="11"/>
      <c r="M838" s="14"/>
    </row>
    <row r="839" spans="1:13" ht="15.75" hidden="1" customHeight="1" x14ac:dyDescent="0.3">
      <c r="A839" s="11"/>
      <c r="B839" s="87"/>
      <c r="C839" s="87"/>
      <c r="D839" s="88"/>
      <c r="E839" s="11"/>
      <c r="F839" s="89"/>
      <c r="G839" s="90"/>
      <c r="H839" s="90"/>
      <c r="I839" s="90"/>
      <c r="J839" s="91"/>
      <c r="K839" s="11"/>
      <c r="L839" s="11"/>
      <c r="M839" s="14"/>
    </row>
    <row r="840" spans="1:13" ht="15.75" hidden="1" customHeight="1" x14ac:dyDescent="0.3">
      <c r="A840" s="11"/>
      <c r="B840" s="87"/>
      <c r="C840" s="87"/>
      <c r="D840" s="88"/>
      <c r="E840" s="11"/>
      <c r="F840" s="89"/>
      <c r="G840" s="90"/>
      <c r="H840" s="90"/>
      <c r="I840" s="90"/>
      <c r="J840" s="91"/>
      <c r="K840" s="11"/>
      <c r="L840" s="11"/>
      <c r="M840" s="14"/>
    </row>
    <row r="841" spans="1:13" ht="15.75" hidden="1" customHeight="1" x14ac:dyDescent="0.3">
      <c r="A841" s="11"/>
      <c r="B841" s="87"/>
      <c r="C841" s="87"/>
      <c r="D841" s="88"/>
      <c r="E841" s="11"/>
      <c r="F841" s="89"/>
      <c r="G841" s="90"/>
      <c r="H841" s="90"/>
      <c r="I841" s="90"/>
      <c r="J841" s="91"/>
      <c r="K841" s="11"/>
      <c r="L841" s="11"/>
      <c r="M841" s="14"/>
    </row>
    <row r="842" spans="1:13" ht="15.75" hidden="1" customHeight="1" x14ac:dyDescent="0.3">
      <c r="A842" s="11"/>
      <c r="B842" s="87"/>
      <c r="C842" s="87"/>
      <c r="D842" s="88"/>
      <c r="E842" s="11"/>
      <c r="F842" s="89"/>
      <c r="G842" s="90"/>
      <c r="H842" s="90"/>
      <c r="I842" s="90"/>
      <c r="J842" s="91"/>
      <c r="K842" s="11"/>
      <c r="L842" s="11"/>
      <c r="M842" s="14"/>
    </row>
    <row r="843" spans="1:13" ht="15.75" hidden="1" customHeight="1" x14ac:dyDescent="0.3">
      <c r="A843" s="11"/>
      <c r="B843" s="87"/>
      <c r="C843" s="87"/>
      <c r="D843" s="88"/>
      <c r="E843" s="11"/>
      <c r="F843" s="89"/>
      <c r="G843" s="90"/>
      <c r="H843" s="90"/>
      <c r="I843" s="90"/>
      <c r="J843" s="91"/>
      <c r="K843" s="11"/>
      <c r="L843" s="11"/>
      <c r="M843" s="14"/>
    </row>
    <row r="844" spans="1:13" ht="15.75" hidden="1" customHeight="1" x14ac:dyDescent="0.3">
      <c r="A844" s="11"/>
      <c r="B844" s="87"/>
      <c r="C844" s="87"/>
      <c r="D844" s="88"/>
      <c r="E844" s="11"/>
      <c r="F844" s="89"/>
      <c r="G844" s="90"/>
      <c r="H844" s="90"/>
      <c r="I844" s="90"/>
      <c r="J844" s="91"/>
      <c r="K844" s="11"/>
      <c r="L844" s="11"/>
      <c r="M844" s="14"/>
    </row>
    <row r="845" spans="1:13" ht="15.75" hidden="1" customHeight="1" x14ac:dyDescent="0.3">
      <c r="A845" s="11"/>
      <c r="B845" s="87"/>
      <c r="C845" s="87"/>
      <c r="D845" s="88"/>
      <c r="E845" s="11"/>
      <c r="F845" s="89"/>
      <c r="G845" s="90"/>
      <c r="H845" s="90"/>
      <c r="I845" s="90"/>
      <c r="J845" s="91"/>
      <c r="K845" s="11"/>
      <c r="L845" s="11"/>
      <c r="M845" s="14"/>
    </row>
    <row r="846" spans="1:13" ht="15.75" hidden="1" customHeight="1" x14ac:dyDescent="0.3">
      <c r="A846" s="11"/>
      <c r="B846" s="87"/>
      <c r="C846" s="87"/>
      <c r="D846" s="88"/>
      <c r="E846" s="11"/>
      <c r="F846" s="89"/>
      <c r="G846" s="90"/>
      <c r="H846" s="90"/>
      <c r="I846" s="90"/>
      <c r="J846" s="91"/>
      <c r="K846" s="11"/>
      <c r="L846" s="11"/>
      <c r="M846" s="14"/>
    </row>
    <row r="847" spans="1:13" ht="15.75" hidden="1" customHeight="1" x14ac:dyDescent="0.3">
      <c r="A847" s="11"/>
      <c r="B847" s="87"/>
      <c r="C847" s="87"/>
      <c r="D847" s="88"/>
      <c r="E847" s="11"/>
      <c r="F847" s="89"/>
      <c r="G847" s="90"/>
      <c r="H847" s="90"/>
      <c r="I847" s="90"/>
      <c r="J847" s="91"/>
      <c r="K847" s="11"/>
      <c r="L847" s="11"/>
      <c r="M847" s="14"/>
    </row>
    <row r="848" spans="1:13" ht="15.75" hidden="1" customHeight="1" x14ac:dyDescent="0.3">
      <c r="A848" s="11"/>
      <c r="B848" s="87"/>
      <c r="C848" s="87"/>
      <c r="D848" s="88"/>
      <c r="E848" s="11"/>
      <c r="F848" s="89"/>
      <c r="G848" s="90"/>
      <c r="H848" s="90"/>
      <c r="I848" s="90"/>
      <c r="J848" s="91"/>
      <c r="K848" s="11"/>
      <c r="L848" s="11"/>
      <c r="M848" s="14"/>
    </row>
    <row r="849" spans="1:13" ht="15.75" hidden="1" customHeight="1" x14ac:dyDescent="0.3">
      <c r="A849" s="11"/>
      <c r="B849" s="87"/>
      <c r="C849" s="87"/>
      <c r="D849" s="88"/>
      <c r="E849" s="11"/>
      <c r="F849" s="89"/>
      <c r="G849" s="90"/>
      <c r="H849" s="90"/>
      <c r="I849" s="90"/>
      <c r="J849" s="91"/>
      <c r="K849" s="11"/>
      <c r="L849" s="11"/>
      <c r="M849" s="14"/>
    </row>
    <row r="850" spans="1:13" ht="15.75" hidden="1" customHeight="1" x14ac:dyDescent="0.3">
      <c r="A850" s="11"/>
      <c r="B850" s="87"/>
      <c r="C850" s="87"/>
      <c r="D850" s="88"/>
      <c r="E850" s="11"/>
      <c r="F850" s="89"/>
      <c r="G850" s="90"/>
      <c r="H850" s="90"/>
      <c r="I850" s="90"/>
      <c r="J850" s="91"/>
      <c r="K850" s="11"/>
      <c r="L850" s="11"/>
      <c r="M850" s="14"/>
    </row>
    <row r="851" spans="1:13" ht="15.75" hidden="1" customHeight="1" x14ac:dyDescent="0.3">
      <c r="A851" s="11"/>
      <c r="B851" s="87"/>
      <c r="C851" s="87"/>
      <c r="D851" s="88"/>
      <c r="E851" s="11"/>
      <c r="F851" s="89"/>
      <c r="G851" s="90"/>
      <c r="H851" s="90"/>
      <c r="I851" s="90"/>
      <c r="J851" s="91"/>
      <c r="K851" s="11"/>
      <c r="L851" s="11"/>
      <c r="M851" s="14"/>
    </row>
    <row r="852" spans="1:13" ht="15.75" hidden="1" customHeight="1" x14ac:dyDescent="0.3">
      <c r="A852" s="11"/>
      <c r="B852" s="87"/>
      <c r="C852" s="87"/>
      <c r="D852" s="88"/>
      <c r="E852" s="11"/>
      <c r="F852" s="89"/>
      <c r="G852" s="90"/>
      <c r="H852" s="90"/>
      <c r="I852" s="90"/>
      <c r="J852" s="91"/>
      <c r="K852" s="11"/>
      <c r="L852" s="11"/>
      <c r="M852" s="14"/>
    </row>
    <row r="853" spans="1:13" ht="15.75" hidden="1" customHeight="1" x14ac:dyDescent="0.3">
      <c r="A853" s="11"/>
      <c r="B853" s="87"/>
      <c r="C853" s="87"/>
      <c r="D853" s="88"/>
      <c r="E853" s="11"/>
      <c r="F853" s="89"/>
      <c r="G853" s="90"/>
      <c r="H853" s="90"/>
      <c r="I853" s="90"/>
      <c r="J853" s="91"/>
      <c r="K853" s="11"/>
      <c r="L853" s="11"/>
      <c r="M853" s="14"/>
    </row>
    <row r="854" spans="1:13" ht="15.75" hidden="1" customHeight="1" x14ac:dyDescent="0.3">
      <c r="A854" s="11"/>
      <c r="B854" s="87"/>
      <c r="C854" s="87"/>
      <c r="D854" s="88"/>
      <c r="E854" s="11"/>
      <c r="F854" s="89"/>
      <c r="G854" s="90"/>
      <c r="H854" s="90"/>
      <c r="I854" s="90"/>
      <c r="J854" s="91"/>
      <c r="K854" s="11"/>
      <c r="L854" s="11"/>
      <c r="M854" s="14"/>
    </row>
    <row r="855" spans="1:13" ht="15.75" hidden="1" customHeight="1" x14ac:dyDescent="0.3">
      <c r="A855" s="11"/>
      <c r="B855" s="87"/>
      <c r="C855" s="87"/>
      <c r="D855" s="88"/>
      <c r="E855" s="11"/>
      <c r="F855" s="89"/>
      <c r="G855" s="90"/>
      <c r="H855" s="90"/>
      <c r="I855" s="90"/>
      <c r="J855" s="91"/>
      <c r="K855" s="11"/>
      <c r="L855" s="11"/>
      <c r="M855" s="14"/>
    </row>
    <row r="856" spans="1:13" ht="15.75" hidden="1" customHeight="1" x14ac:dyDescent="0.3">
      <c r="A856" s="11"/>
      <c r="B856" s="87"/>
      <c r="C856" s="87"/>
      <c r="D856" s="88"/>
      <c r="E856" s="11"/>
      <c r="F856" s="89"/>
      <c r="G856" s="90"/>
      <c r="H856" s="90"/>
      <c r="I856" s="90"/>
      <c r="J856" s="91"/>
      <c r="K856" s="11"/>
      <c r="L856" s="11"/>
      <c r="M856" s="14"/>
    </row>
    <row r="857" spans="1:13" ht="15.75" hidden="1" customHeight="1" x14ac:dyDescent="0.3">
      <c r="A857" s="11"/>
      <c r="B857" s="87"/>
      <c r="C857" s="87"/>
      <c r="D857" s="88"/>
      <c r="E857" s="11"/>
      <c r="F857" s="89"/>
      <c r="G857" s="90"/>
      <c r="H857" s="90"/>
      <c r="I857" s="90"/>
      <c r="J857" s="91"/>
      <c r="K857" s="11"/>
      <c r="L857" s="11"/>
      <c r="M857" s="14"/>
    </row>
    <row r="858" spans="1:13" ht="15.75" hidden="1" customHeight="1" x14ac:dyDescent="0.3">
      <c r="A858" s="11"/>
      <c r="B858" s="87"/>
      <c r="C858" s="87"/>
      <c r="D858" s="88"/>
      <c r="E858" s="11"/>
      <c r="F858" s="89"/>
      <c r="G858" s="90"/>
      <c r="H858" s="90"/>
      <c r="I858" s="90"/>
      <c r="J858" s="91"/>
      <c r="K858" s="11"/>
      <c r="L858" s="11"/>
      <c r="M858" s="14"/>
    </row>
    <row r="859" spans="1:13" ht="15.75" hidden="1" customHeight="1" x14ac:dyDescent="0.3">
      <c r="A859" s="11"/>
      <c r="B859" s="87"/>
      <c r="C859" s="87"/>
      <c r="D859" s="88"/>
      <c r="E859" s="11"/>
      <c r="F859" s="89"/>
      <c r="G859" s="90"/>
      <c r="H859" s="90"/>
      <c r="I859" s="90"/>
      <c r="J859" s="91"/>
      <c r="K859" s="11"/>
      <c r="L859" s="11"/>
      <c r="M859" s="14"/>
    </row>
    <row r="860" spans="1:13" ht="15.75" hidden="1" customHeight="1" x14ac:dyDescent="0.3">
      <c r="A860" s="11"/>
      <c r="B860" s="87"/>
      <c r="C860" s="87"/>
      <c r="D860" s="88"/>
      <c r="E860" s="11"/>
      <c r="F860" s="89"/>
      <c r="G860" s="90"/>
      <c r="H860" s="90"/>
      <c r="I860" s="90"/>
      <c r="J860" s="91"/>
      <c r="K860" s="11"/>
      <c r="L860" s="11"/>
      <c r="M860" s="14"/>
    </row>
    <row r="861" spans="1:13" ht="15.75" hidden="1" customHeight="1" x14ac:dyDescent="0.3">
      <c r="A861" s="11"/>
      <c r="B861" s="87"/>
      <c r="C861" s="87"/>
      <c r="D861" s="88"/>
      <c r="E861" s="11"/>
      <c r="F861" s="89"/>
      <c r="G861" s="90"/>
      <c r="H861" s="90"/>
      <c r="I861" s="90"/>
      <c r="J861" s="91"/>
      <c r="K861" s="11"/>
      <c r="L861" s="11"/>
      <c r="M861" s="14"/>
    </row>
    <row r="862" spans="1:13" ht="15.75" hidden="1" customHeight="1" x14ac:dyDescent="0.3">
      <c r="A862" s="11"/>
      <c r="B862" s="87"/>
      <c r="C862" s="87"/>
      <c r="D862" s="88"/>
      <c r="E862" s="11"/>
      <c r="F862" s="89"/>
      <c r="G862" s="90"/>
      <c r="H862" s="90"/>
      <c r="I862" s="90"/>
      <c r="J862" s="91"/>
      <c r="K862" s="11"/>
      <c r="L862" s="11"/>
      <c r="M862" s="14"/>
    </row>
    <row r="863" spans="1:13" ht="15.75" hidden="1" customHeight="1" x14ac:dyDescent="0.3">
      <c r="A863" s="11"/>
      <c r="B863" s="87"/>
      <c r="C863" s="87"/>
      <c r="D863" s="88"/>
      <c r="E863" s="11"/>
      <c r="F863" s="89"/>
      <c r="G863" s="90"/>
      <c r="H863" s="90"/>
      <c r="I863" s="90"/>
      <c r="J863" s="91"/>
      <c r="K863" s="11"/>
      <c r="L863" s="11"/>
      <c r="M863" s="14"/>
    </row>
    <row r="864" spans="1:13" ht="15.75" hidden="1" customHeight="1" x14ac:dyDescent="0.3">
      <c r="A864" s="11"/>
      <c r="B864" s="87"/>
      <c r="C864" s="87"/>
      <c r="D864" s="88"/>
      <c r="E864" s="11"/>
      <c r="F864" s="89"/>
      <c r="G864" s="90"/>
      <c r="H864" s="90"/>
      <c r="I864" s="90"/>
      <c r="J864" s="91"/>
      <c r="K864" s="11"/>
      <c r="L864" s="11"/>
      <c r="M864" s="14"/>
    </row>
    <row r="865" spans="1:13" ht="15.75" hidden="1" customHeight="1" x14ac:dyDescent="0.3">
      <c r="A865" s="11"/>
      <c r="B865" s="87"/>
      <c r="C865" s="87"/>
      <c r="D865" s="88"/>
      <c r="E865" s="11"/>
      <c r="F865" s="89"/>
      <c r="G865" s="90"/>
      <c r="H865" s="90"/>
      <c r="I865" s="90"/>
      <c r="J865" s="91"/>
      <c r="K865" s="11"/>
      <c r="L865" s="11"/>
      <c r="M865" s="14"/>
    </row>
    <row r="866" spans="1:13" ht="15.75" hidden="1" customHeight="1" x14ac:dyDescent="0.3">
      <c r="A866" s="11"/>
      <c r="B866" s="87"/>
      <c r="C866" s="87"/>
      <c r="D866" s="88"/>
      <c r="E866" s="11"/>
      <c r="F866" s="89"/>
      <c r="G866" s="90"/>
      <c r="H866" s="90"/>
      <c r="I866" s="90"/>
      <c r="J866" s="91"/>
      <c r="K866" s="11"/>
      <c r="L866" s="11"/>
      <c r="M866" s="14"/>
    </row>
    <row r="867" spans="1:13" ht="15.75" hidden="1" customHeight="1" x14ac:dyDescent="0.3">
      <c r="A867" s="11"/>
      <c r="B867" s="87"/>
      <c r="C867" s="87"/>
      <c r="D867" s="88"/>
      <c r="E867" s="11"/>
      <c r="F867" s="89"/>
      <c r="G867" s="90"/>
      <c r="H867" s="90"/>
      <c r="I867" s="90"/>
      <c r="J867" s="91"/>
      <c r="K867" s="11"/>
      <c r="L867" s="11"/>
      <c r="M867" s="14"/>
    </row>
    <row r="868" spans="1:13" ht="15.75" hidden="1" customHeight="1" x14ac:dyDescent="0.3">
      <c r="A868" s="11"/>
      <c r="B868" s="87"/>
      <c r="C868" s="87"/>
      <c r="D868" s="88"/>
      <c r="E868" s="11"/>
      <c r="F868" s="89"/>
      <c r="G868" s="90"/>
      <c r="H868" s="90"/>
      <c r="I868" s="90"/>
      <c r="J868" s="91"/>
      <c r="K868" s="11"/>
      <c r="L868" s="11"/>
      <c r="M868" s="14"/>
    </row>
    <row r="869" spans="1:13" ht="15.75" hidden="1" customHeight="1" x14ac:dyDescent="0.3">
      <c r="A869" s="11"/>
      <c r="B869" s="87"/>
      <c r="C869" s="87"/>
      <c r="D869" s="88"/>
      <c r="E869" s="11"/>
      <c r="F869" s="89"/>
      <c r="G869" s="90"/>
      <c r="H869" s="90"/>
      <c r="I869" s="90"/>
      <c r="J869" s="91"/>
      <c r="K869" s="11"/>
      <c r="L869" s="11"/>
      <c r="M869" s="14"/>
    </row>
    <row r="870" spans="1:13" ht="15.75" hidden="1" customHeight="1" x14ac:dyDescent="0.3">
      <c r="A870" s="11"/>
      <c r="B870" s="87"/>
      <c r="C870" s="87"/>
      <c r="D870" s="88"/>
      <c r="E870" s="11"/>
      <c r="F870" s="89"/>
      <c r="G870" s="90"/>
      <c r="H870" s="90"/>
      <c r="I870" s="90"/>
      <c r="J870" s="91"/>
      <c r="K870" s="11"/>
      <c r="L870" s="11"/>
      <c r="M870" s="14"/>
    </row>
    <row r="871" spans="1:13" ht="15.75" hidden="1" customHeight="1" x14ac:dyDescent="0.3">
      <c r="A871" s="11"/>
      <c r="B871" s="87"/>
      <c r="C871" s="87"/>
      <c r="D871" s="88"/>
      <c r="E871" s="11"/>
      <c r="F871" s="89"/>
      <c r="G871" s="90"/>
      <c r="H871" s="90"/>
      <c r="I871" s="90"/>
      <c r="J871" s="91"/>
      <c r="K871" s="11"/>
      <c r="L871" s="11"/>
      <c r="M871" s="14"/>
    </row>
    <row r="872" spans="1:13" ht="15.75" hidden="1" customHeight="1" x14ac:dyDescent="0.3">
      <c r="A872" s="11"/>
      <c r="B872" s="87"/>
      <c r="C872" s="87"/>
      <c r="D872" s="88"/>
      <c r="E872" s="11"/>
      <c r="F872" s="89"/>
      <c r="G872" s="90"/>
      <c r="H872" s="90"/>
      <c r="I872" s="90"/>
      <c r="J872" s="91"/>
      <c r="K872" s="11"/>
      <c r="L872" s="11"/>
      <c r="M872" s="14"/>
    </row>
    <row r="873" spans="1:13" ht="15.75" hidden="1" customHeight="1" x14ac:dyDescent="0.3">
      <c r="A873" s="11"/>
      <c r="B873" s="87"/>
      <c r="C873" s="87"/>
      <c r="D873" s="88"/>
      <c r="E873" s="11"/>
      <c r="F873" s="89"/>
      <c r="G873" s="90"/>
      <c r="H873" s="90"/>
      <c r="I873" s="90"/>
      <c r="J873" s="91"/>
      <c r="K873" s="11"/>
      <c r="L873" s="11"/>
      <c r="M873" s="14"/>
    </row>
    <row r="874" spans="1:13" ht="15.75" hidden="1" customHeight="1" x14ac:dyDescent="0.3">
      <c r="A874" s="11"/>
      <c r="B874" s="87"/>
      <c r="C874" s="87"/>
      <c r="D874" s="88"/>
      <c r="E874" s="11"/>
      <c r="F874" s="89"/>
      <c r="G874" s="90"/>
      <c r="H874" s="90"/>
      <c r="I874" s="90"/>
      <c r="J874" s="91"/>
      <c r="K874" s="11"/>
      <c r="L874" s="11"/>
      <c r="M874" s="14"/>
    </row>
    <row r="875" spans="1:13" ht="15.75" hidden="1" customHeight="1" x14ac:dyDescent="0.3">
      <c r="A875" s="11"/>
      <c r="B875" s="87"/>
      <c r="C875" s="87"/>
      <c r="D875" s="88"/>
      <c r="E875" s="11"/>
      <c r="F875" s="89"/>
      <c r="G875" s="90"/>
      <c r="H875" s="90"/>
      <c r="I875" s="90"/>
      <c r="J875" s="91"/>
      <c r="K875" s="11"/>
      <c r="L875" s="11"/>
      <c r="M875" s="14"/>
    </row>
    <row r="876" spans="1:13" ht="15.75" hidden="1" customHeight="1" x14ac:dyDescent="0.3">
      <c r="A876" s="11"/>
      <c r="B876" s="87"/>
      <c r="C876" s="87"/>
      <c r="D876" s="88"/>
      <c r="E876" s="11"/>
      <c r="F876" s="89"/>
      <c r="G876" s="90"/>
      <c r="H876" s="90"/>
      <c r="I876" s="90"/>
      <c r="J876" s="91"/>
      <c r="K876" s="11"/>
      <c r="L876" s="11"/>
      <c r="M876" s="14"/>
    </row>
    <row r="877" spans="1:13" ht="15.75" hidden="1" customHeight="1" x14ac:dyDescent="0.3">
      <c r="A877" s="11"/>
      <c r="B877" s="87"/>
      <c r="C877" s="87"/>
      <c r="D877" s="88"/>
      <c r="E877" s="11"/>
      <c r="F877" s="89"/>
      <c r="G877" s="90"/>
      <c r="H877" s="90"/>
      <c r="I877" s="90"/>
      <c r="J877" s="91"/>
      <c r="K877" s="11"/>
      <c r="L877" s="11"/>
      <c r="M877" s="14"/>
    </row>
    <row r="878" spans="1:13" ht="15.75" hidden="1" customHeight="1" x14ac:dyDescent="0.3">
      <c r="A878" s="11"/>
      <c r="B878" s="87"/>
      <c r="C878" s="87"/>
      <c r="D878" s="88"/>
      <c r="E878" s="11"/>
      <c r="F878" s="89"/>
      <c r="G878" s="90"/>
      <c r="H878" s="90"/>
      <c r="I878" s="90"/>
      <c r="J878" s="91"/>
      <c r="K878" s="11"/>
      <c r="L878" s="11"/>
      <c r="M878" s="14"/>
    </row>
    <row r="879" spans="1:13" ht="15.75" hidden="1" customHeight="1" x14ac:dyDescent="0.3">
      <c r="A879" s="11"/>
      <c r="B879" s="87"/>
      <c r="C879" s="87"/>
      <c r="D879" s="88"/>
      <c r="E879" s="11"/>
      <c r="F879" s="89"/>
      <c r="G879" s="90"/>
      <c r="H879" s="90"/>
      <c r="I879" s="90"/>
      <c r="J879" s="91"/>
      <c r="K879" s="11"/>
      <c r="L879" s="11"/>
      <c r="M879" s="14"/>
    </row>
    <row r="880" spans="1:13" ht="15.75" hidden="1" customHeight="1" x14ac:dyDescent="0.3">
      <c r="A880" s="11"/>
      <c r="B880" s="87"/>
      <c r="C880" s="87"/>
      <c r="D880" s="88"/>
      <c r="E880" s="11"/>
      <c r="F880" s="89"/>
      <c r="G880" s="90"/>
      <c r="H880" s="90"/>
      <c r="I880" s="90"/>
      <c r="J880" s="91"/>
      <c r="K880" s="11"/>
      <c r="L880" s="11"/>
      <c r="M880" s="14"/>
    </row>
    <row r="881" spans="1:13" ht="15.75" hidden="1" customHeight="1" x14ac:dyDescent="0.3">
      <c r="A881" s="11"/>
      <c r="B881" s="87"/>
      <c r="C881" s="87"/>
      <c r="D881" s="88"/>
      <c r="E881" s="11"/>
      <c r="F881" s="89"/>
      <c r="G881" s="90"/>
      <c r="H881" s="90"/>
      <c r="I881" s="90"/>
      <c r="J881" s="91"/>
      <c r="K881" s="11"/>
      <c r="L881" s="11"/>
      <c r="M881" s="14"/>
    </row>
    <row r="882" spans="1:13" ht="15.75" hidden="1" customHeight="1" x14ac:dyDescent="0.3">
      <c r="A882" s="11"/>
      <c r="B882" s="87"/>
      <c r="C882" s="11" t="s">
        <v>24</v>
      </c>
      <c r="D882" s="88"/>
      <c r="E882" s="11"/>
      <c r="F882" s="92" t="s">
        <v>25</v>
      </c>
      <c r="G882" s="90"/>
      <c r="H882" s="90"/>
      <c r="I882" s="90"/>
      <c r="J882" s="91"/>
      <c r="K882" s="11"/>
      <c r="L882" s="11"/>
      <c r="M882" s="14"/>
    </row>
    <row r="883" spans="1:13" ht="15.75" hidden="1" customHeight="1" x14ac:dyDescent="0.3">
      <c r="A883" s="11"/>
      <c r="B883" s="87"/>
      <c r="C883" s="11" t="s">
        <v>26</v>
      </c>
      <c r="D883" s="88"/>
      <c r="E883" s="11"/>
      <c r="F883" s="92" t="s">
        <v>27</v>
      </c>
      <c r="G883" s="90"/>
      <c r="H883" s="90"/>
      <c r="I883" s="90"/>
      <c r="J883" s="91"/>
      <c r="K883" s="11"/>
      <c r="L883" s="11"/>
      <c r="M883" s="14"/>
    </row>
    <row r="884" spans="1:13" ht="15.75" hidden="1" customHeight="1" x14ac:dyDescent="0.3">
      <c r="A884" s="11"/>
      <c r="B884" s="87"/>
      <c r="C884" s="11" t="s">
        <v>28</v>
      </c>
      <c r="D884" s="88"/>
      <c r="E884" s="11"/>
      <c r="F884" s="92" t="s">
        <v>29</v>
      </c>
      <c r="G884" s="90"/>
      <c r="H884" s="90"/>
      <c r="I884" s="90"/>
      <c r="J884" s="91"/>
      <c r="K884" s="11"/>
      <c r="L884" s="11"/>
      <c r="M884" s="14"/>
    </row>
    <row r="885" spans="1:13" ht="15.75" hidden="1" customHeight="1" x14ac:dyDescent="0.3">
      <c r="A885" s="11"/>
      <c r="B885" s="87"/>
      <c r="C885" s="11" t="s">
        <v>30</v>
      </c>
      <c r="D885" s="88"/>
      <c r="E885" s="11"/>
      <c r="F885" s="92" t="s">
        <v>31</v>
      </c>
      <c r="G885" s="90"/>
      <c r="H885" s="90"/>
      <c r="I885" s="90"/>
      <c r="J885" s="91"/>
      <c r="K885" s="11"/>
      <c r="L885" s="11"/>
      <c r="M885" s="14"/>
    </row>
    <row r="886" spans="1:13" ht="15.75" hidden="1" customHeight="1" x14ac:dyDescent="0.3">
      <c r="A886" s="11"/>
      <c r="B886" s="87"/>
      <c r="C886" s="11" t="s">
        <v>32</v>
      </c>
      <c r="D886" s="88"/>
      <c r="E886" s="11"/>
      <c r="F886" s="92" t="s">
        <v>33</v>
      </c>
      <c r="G886" s="90"/>
      <c r="H886" s="90"/>
      <c r="I886" s="90"/>
      <c r="J886" s="91"/>
      <c r="K886" s="11"/>
      <c r="L886" s="11"/>
      <c r="M886" s="14"/>
    </row>
    <row r="887" spans="1:13" ht="15.75" hidden="1" customHeight="1" x14ac:dyDescent="0.3">
      <c r="A887" s="11"/>
      <c r="B887" s="87"/>
      <c r="C887" s="11" t="s">
        <v>34</v>
      </c>
      <c r="D887" s="88"/>
      <c r="E887" s="11"/>
      <c r="F887" s="92" t="s">
        <v>35</v>
      </c>
      <c r="G887" s="90"/>
      <c r="H887" s="90"/>
      <c r="I887" s="90"/>
      <c r="J887" s="91"/>
      <c r="K887" s="11"/>
      <c r="L887" s="11"/>
      <c r="M887" s="14"/>
    </row>
    <row r="888" spans="1:13" ht="15.75" hidden="1" customHeight="1" x14ac:dyDescent="0.3">
      <c r="A888" s="11"/>
      <c r="B888" s="87"/>
      <c r="C888" s="11" t="s">
        <v>36</v>
      </c>
      <c r="D888" s="88"/>
      <c r="E888" s="11"/>
      <c r="F888" s="92" t="s">
        <v>37</v>
      </c>
      <c r="G888" s="90"/>
      <c r="H888" s="90"/>
      <c r="I888" s="90"/>
      <c r="J888" s="91"/>
      <c r="K888" s="11"/>
      <c r="L888" s="11"/>
      <c r="M888" s="14"/>
    </row>
    <row r="889" spans="1:13" ht="15.75" hidden="1" customHeight="1" x14ac:dyDescent="0.3">
      <c r="A889" s="11"/>
      <c r="B889" s="87"/>
      <c r="C889" s="11" t="s">
        <v>38</v>
      </c>
      <c r="D889" s="88"/>
      <c r="E889" s="11"/>
      <c r="F889" s="92" t="s">
        <v>39</v>
      </c>
      <c r="G889" s="90"/>
      <c r="H889" s="90"/>
      <c r="I889" s="90"/>
      <c r="J889" s="91"/>
      <c r="K889" s="11"/>
      <c r="L889" s="11"/>
      <c r="M889" s="14"/>
    </row>
    <row r="890" spans="1:13" ht="15.75" hidden="1" customHeight="1" x14ac:dyDescent="0.3">
      <c r="A890" s="11"/>
      <c r="B890" s="87"/>
      <c r="C890" s="11" t="s">
        <v>40</v>
      </c>
      <c r="D890" s="88"/>
      <c r="E890" s="11"/>
      <c r="F890" s="92" t="s">
        <v>41</v>
      </c>
      <c r="G890" s="90"/>
      <c r="H890" s="90"/>
      <c r="I890" s="90"/>
      <c r="J890" s="91"/>
      <c r="K890" s="11"/>
      <c r="L890" s="11"/>
      <c r="M890" s="14"/>
    </row>
    <row r="891" spans="1:13" ht="15.75" hidden="1" customHeight="1" x14ac:dyDescent="0.3">
      <c r="A891" s="11"/>
      <c r="B891" s="87"/>
      <c r="C891" s="11" t="s">
        <v>42</v>
      </c>
      <c r="D891" s="88"/>
      <c r="E891" s="11"/>
      <c r="F891" s="92" t="s">
        <v>43</v>
      </c>
      <c r="G891" s="90"/>
      <c r="H891" s="90"/>
      <c r="I891" s="90"/>
      <c r="J891" s="91"/>
      <c r="K891" s="11"/>
      <c r="L891" s="11"/>
      <c r="M891" s="14"/>
    </row>
    <row r="892" spans="1:13" ht="15.75" hidden="1" customHeight="1" x14ac:dyDescent="0.3">
      <c r="A892" s="11"/>
      <c r="B892" s="87"/>
      <c r="C892" s="11" t="s">
        <v>44</v>
      </c>
      <c r="D892" s="88"/>
      <c r="E892" s="11"/>
      <c r="F892" s="92" t="s">
        <v>45</v>
      </c>
      <c r="G892" s="90"/>
      <c r="H892" s="90"/>
      <c r="I892" s="90"/>
      <c r="J892" s="91"/>
      <c r="K892" s="11"/>
      <c r="L892" s="11"/>
      <c r="M892" s="14"/>
    </row>
    <row r="893" spans="1:13" ht="15.75" hidden="1" customHeight="1" x14ac:dyDescent="0.3">
      <c r="A893" s="11"/>
      <c r="B893" s="87"/>
      <c r="C893" s="11" t="s">
        <v>46</v>
      </c>
      <c r="D893" s="88"/>
      <c r="E893" s="11"/>
      <c r="F893" s="92" t="s">
        <v>47</v>
      </c>
      <c r="G893" s="90"/>
      <c r="H893" s="90"/>
      <c r="I893" s="90"/>
      <c r="J893" s="91"/>
      <c r="K893" s="11"/>
      <c r="L893" s="11"/>
      <c r="M893" s="14"/>
    </row>
    <row r="894" spans="1:13" ht="15.75" hidden="1" customHeight="1" x14ac:dyDescent="0.3">
      <c r="A894" s="11"/>
      <c r="B894" s="87"/>
      <c r="C894" s="11" t="s">
        <v>48</v>
      </c>
      <c r="D894" s="88"/>
      <c r="E894" s="11"/>
      <c r="F894" s="92" t="s">
        <v>49</v>
      </c>
      <c r="G894" s="90"/>
      <c r="H894" s="90"/>
      <c r="I894" s="90"/>
      <c r="J894" s="91"/>
      <c r="K894" s="11"/>
      <c r="L894" s="11"/>
      <c r="M894" s="14"/>
    </row>
    <row r="895" spans="1:13" ht="15.75" hidden="1" customHeight="1" x14ac:dyDescent="0.3">
      <c r="A895" s="11"/>
      <c r="B895" s="87"/>
      <c r="C895" s="11" t="s">
        <v>50</v>
      </c>
      <c r="D895" s="88"/>
      <c r="E895" s="11"/>
      <c r="F895" s="92" t="s">
        <v>51</v>
      </c>
      <c r="G895" s="90"/>
      <c r="H895" s="90"/>
      <c r="I895" s="90"/>
      <c r="J895" s="91"/>
      <c r="K895" s="11"/>
      <c r="L895" s="11"/>
      <c r="M895" s="14"/>
    </row>
    <row r="896" spans="1:13" ht="15.75" hidden="1" customHeight="1" x14ac:dyDescent="0.3">
      <c r="A896" s="11"/>
      <c r="B896" s="87"/>
      <c r="C896" s="11" t="s">
        <v>52</v>
      </c>
      <c r="D896" s="88"/>
      <c r="E896" s="11"/>
      <c r="F896" s="92" t="s">
        <v>53</v>
      </c>
      <c r="G896" s="90"/>
      <c r="H896" s="90"/>
      <c r="I896" s="90"/>
      <c r="J896" s="91"/>
      <c r="K896" s="11"/>
      <c r="L896" s="11"/>
      <c r="M896" s="14"/>
    </row>
    <row r="897" spans="1:13" ht="15.75" hidden="1" customHeight="1" x14ac:dyDescent="0.3">
      <c r="A897" s="11"/>
      <c r="B897" s="87"/>
      <c r="C897" s="11" t="s">
        <v>54</v>
      </c>
      <c r="D897" s="88"/>
      <c r="E897" s="11"/>
      <c r="F897" s="92" t="s">
        <v>55</v>
      </c>
      <c r="G897" s="90"/>
      <c r="H897" s="90"/>
      <c r="I897" s="90"/>
      <c r="J897" s="91"/>
      <c r="K897" s="11"/>
      <c r="L897" s="11"/>
      <c r="M897" s="14"/>
    </row>
    <row r="898" spans="1:13" ht="15.75" hidden="1" customHeight="1" x14ac:dyDescent="0.3">
      <c r="A898" s="11"/>
      <c r="B898" s="87"/>
      <c r="C898" s="11" t="s">
        <v>56</v>
      </c>
      <c r="D898" s="88"/>
      <c r="E898" s="11"/>
      <c r="F898" s="92" t="s">
        <v>57</v>
      </c>
      <c r="G898" s="90"/>
      <c r="H898" s="90"/>
      <c r="I898" s="90"/>
      <c r="J898" s="91"/>
      <c r="K898" s="11"/>
      <c r="L898" s="11"/>
      <c r="M898" s="14"/>
    </row>
    <row r="899" spans="1:13" ht="15.75" hidden="1" customHeight="1" x14ac:dyDescent="0.3">
      <c r="A899" s="11"/>
      <c r="B899" s="87"/>
      <c r="C899" s="11" t="s">
        <v>58</v>
      </c>
      <c r="D899" s="88"/>
      <c r="E899" s="11"/>
      <c r="F899" s="92" t="s">
        <v>59</v>
      </c>
      <c r="G899" s="90"/>
      <c r="H899" s="90"/>
      <c r="I899" s="90"/>
      <c r="J899" s="91"/>
      <c r="K899" s="11"/>
      <c r="L899" s="11"/>
      <c r="M899" s="14"/>
    </row>
    <row r="900" spans="1:13" ht="15.75" hidden="1" customHeight="1" x14ac:dyDescent="0.3">
      <c r="A900" s="11"/>
      <c r="B900" s="87"/>
      <c r="C900" s="11" t="s">
        <v>60</v>
      </c>
      <c r="D900" s="88"/>
      <c r="E900" s="11"/>
      <c r="F900" s="92" t="s">
        <v>61</v>
      </c>
      <c r="G900" s="90"/>
      <c r="H900" s="90"/>
      <c r="I900" s="90"/>
      <c r="J900" s="91"/>
      <c r="K900" s="11"/>
      <c r="L900" s="11"/>
      <c r="M900" s="14"/>
    </row>
    <row r="901" spans="1:13" ht="15.75" hidden="1" customHeight="1" x14ac:dyDescent="0.3">
      <c r="A901" s="11"/>
      <c r="B901" s="87"/>
      <c r="C901" s="11" t="s">
        <v>62</v>
      </c>
      <c r="D901" s="88"/>
      <c r="E901" s="11"/>
      <c r="F901" s="92" t="s">
        <v>63</v>
      </c>
      <c r="G901" s="90"/>
      <c r="H901" s="90"/>
      <c r="I901" s="90"/>
      <c r="J901" s="91"/>
      <c r="K901" s="11"/>
      <c r="L901" s="11"/>
      <c r="M901" s="14"/>
    </row>
    <row r="902" spans="1:13" ht="15.75" hidden="1" customHeight="1" x14ac:dyDescent="0.3">
      <c r="A902" s="11"/>
      <c r="B902" s="87"/>
      <c r="C902" s="11" t="s">
        <v>64</v>
      </c>
      <c r="D902" s="88"/>
      <c r="E902" s="11"/>
      <c r="F902" s="92" t="s">
        <v>65</v>
      </c>
      <c r="G902" s="90"/>
      <c r="H902" s="90"/>
      <c r="I902" s="90"/>
      <c r="J902" s="91"/>
      <c r="K902" s="11"/>
      <c r="L902" s="11"/>
      <c r="M902" s="14"/>
    </row>
    <row r="903" spans="1:13" ht="15.75" hidden="1" customHeight="1" x14ac:dyDescent="0.3">
      <c r="A903" s="11"/>
      <c r="B903" s="87"/>
      <c r="C903" s="11" t="s">
        <v>66</v>
      </c>
      <c r="D903" s="88"/>
      <c r="E903" s="11"/>
      <c r="F903" s="92" t="s">
        <v>67</v>
      </c>
      <c r="G903" s="90"/>
      <c r="H903" s="90"/>
      <c r="I903" s="90"/>
      <c r="J903" s="91"/>
      <c r="K903" s="11"/>
      <c r="L903" s="11"/>
      <c r="M903" s="14"/>
    </row>
    <row r="904" spans="1:13" ht="15.75" hidden="1" customHeight="1" x14ac:dyDescent="0.3">
      <c r="A904" s="11"/>
      <c r="B904" s="87"/>
      <c r="C904" s="11" t="s">
        <v>68</v>
      </c>
      <c r="D904" s="88"/>
      <c r="E904" s="11"/>
      <c r="F904" s="92" t="s">
        <v>69</v>
      </c>
      <c r="G904" s="90"/>
      <c r="H904" s="90"/>
      <c r="I904" s="90"/>
      <c r="J904" s="91"/>
      <c r="K904" s="11"/>
      <c r="L904" s="11"/>
      <c r="M904" s="14"/>
    </row>
    <row r="905" spans="1:13" ht="15.75" hidden="1" customHeight="1" x14ac:dyDescent="0.3">
      <c r="A905" s="11"/>
      <c r="B905" s="87"/>
      <c r="C905" s="11" t="s">
        <v>70</v>
      </c>
      <c r="D905" s="88"/>
      <c r="E905" s="11"/>
      <c r="F905" s="92" t="s">
        <v>71</v>
      </c>
      <c r="G905" s="90"/>
      <c r="H905" s="90"/>
      <c r="I905" s="90"/>
      <c r="J905" s="91"/>
      <c r="K905" s="11"/>
      <c r="L905" s="11"/>
      <c r="M905" s="14"/>
    </row>
    <row r="906" spans="1:13" ht="15.75" hidden="1" customHeight="1" x14ac:dyDescent="0.3">
      <c r="A906" s="11"/>
      <c r="B906" s="87"/>
      <c r="C906" s="11" t="s">
        <v>72</v>
      </c>
      <c r="D906" s="88"/>
      <c r="E906" s="11"/>
      <c r="F906" s="92" t="s">
        <v>73</v>
      </c>
      <c r="G906" s="90"/>
      <c r="H906" s="90"/>
      <c r="I906" s="90"/>
      <c r="J906" s="91"/>
      <c r="K906" s="11"/>
      <c r="L906" s="11"/>
      <c r="M906" s="14"/>
    </row>
    <row r="907" spans="1:13" ht="15.75" hidden="1" customHeight="1" x14ac:dyDescent="0.3">
      <c r="A907" s="11"/>
      <c r="B907" s="87"/>
      <c r="C907" s="11" t="s">
        <v>74</v>
      </c>
      <c r="D907" s="88"/>
      <c r="E907" s="11"/>
      <c r="F907" s="92" t="s">
        <v>75</v>
      </c>
      <c r="G907" s="90"/>
      <c r="H907" s="90"/>
      <c r="I907" s="90"/>
      <c r="J907" s="91"/>
      <c r="K907" s="11"/>
      <c r="L907" s="11"/>
      <c r="M907" s="14"/>
    </row>
    <row r="908" spans="1:13" ht="15.75" hidden="1" customHeight="1" x14ac:dyDescent="0.3">
      <c r="A908" s="11"/>
      <c r="B908" s="87"/>
      <c r="C908" s="11" t="s">
        <v>76</v>
      </c>
      <c r="D908" s="88"/>
      <c r="E908" s="11"/>
      <c r="F908" s="11"/>
      <c r="G908" s="90"/>
      <c r="H908" s="90"/>
      <c r="I908" s="90"/>
      <c r="J908" s="91"/>
      <c r="K908" s="11"/>
      <c r="L908" s="11"/>
      <c r="M908" s="14"/>
    </row>
    <row r="909" spans="1:13" ht="15.75" hidden="1" customHeight="1" x14ac:dyDescent="0.3">
      <c r="A909" s="11"/>
      <c r="B909" s="87"/>
      <c r="C909" s="11" t="s">
        <v>77</v>
      </c>
      <c r="D909" s="88"/>
      <c r="E909" s="11"/>
      <c r="F909" s="11"/>
      <c r="G909" s="90"/>
      <c r="H909" s="90"/>
      <c r="I909" s="90"/>
      <c r="J909" s="91"/>
      <c r="K909" s="11"/>
      <c r="L909" s="11"/>
      <c r="M909" s="14"/>
    </row>
    <row r="910" spans="1:13" ht="15.75" hidden="1" customHeight="1" x14ac:dyDescent="0.3">
      <c r="A910" s="11"/>
      <c r="B910" s="87"/>
      <c r="C910" s="11" t="s">
        <v>78</v>
      </c>
      <c r="D910" s="88"/>
      <c r="E910" s="11"/>
      <c r="F910" s="11"/>
      <c r="G910" s="90"/>
      <c r="H910" s="90"/>
      <c r="I910" s="90"/>
      <c r="J910" s="91"/>
      <c r="K910" s="11"/>
      <c r="L910" s="11"/>
      <c r="M910" s="14"/>
    </row>
    <row r="911" spans="1:13" ht="15.75" hidden="1" customHeight="1" x14ac:dyDescent="0.3">
      <c r="A911" s="11"/>
      <c r="B911" s="87"/>
      <c r="C911" s="11" t="s">
        <v>79</v>
      </c>
      <c r="D911" s="88"/>
      <c r="E911" s="11"/>
      <c r="F911" s="89"/>
      <c r="G911" s="90"/>
      <c r="H911" s="90"/>
      <c r="I911" s="90"/>
      <c r="J911" s="91"/>
      <c r="K911" s="11"/>
      <c r="L911" s="11"/>
      <c r="M911" s="14"/>
    </row>
    <row r="912" spans="1:13" ht="15.75" hidden="1" customHeight="1" x14ac:dyDescent="0.3">
      <c r="A912" s="11"/>
      <c r="B912" s="87"/>
      <c r="C912" s="11" t="s">
        <v>80</v>
      </c>
      <c r="D912" s="88"/>
      <c r="E912" s="11"/>
      <c r="F912" s="89"/>
      <c r="G912" s="90"/>
      <c r="H912" s="90"/>
      <c r="I912" s="90"/>
      <c r="J912" s="91"/>
      <c r="K912" s="11"/>
      <c r="L912" s="11"/>
      <c r="M912" s="14"/>
    </row>
    <row r="913" spans="1:13" ht="15.75" hidden="1" customHeight="1" x14ac:dyDescent="0.3">
      <c r="A913" s="11"/>
      <c r="B913" s="87"/>
      <c r="C913" s="11" t="s">
        <v>81</v>
      </c>
      <c r="D913" s="88"/>
      <c r="E913" s="11"/>
      <c r="F913" s="89"/>
      <c r="G913" s="90"/>
      <c r="H913" s="90"/>
      <c r="I913" s="90"/>
      <c r="J913" s="91"/>
      <c r="K913" s="11"/>
      <c r="L913" s="11"/>
      <c r="M913" s="14"/>
    </row>
    <row r="914" spans="1:13" ht="15.75" hidden="1" customHeight="1" x14ac:dyDescent="0.3">
      <c r="A914" s="11"/>
      <c r="B914" s="87"/>
      <c r="C914" s="11" t="s">
        <v>82</v>
      </c>
      <c r="D914" s="88"/>
      <c r="E914" s="11"/>
      <c r="F914" s="89"/>
      <c r="G914" s="90"/>
      <c r="H914" s="90"/>
      <c r="I914" s="90"/>
      <c r="J914" s="91"/>
      <c r="K914" s="11"/>
      <c r="L914" s="11"/>
      <c r="M914" s="14"/>
    </row>
    <row r="915" spans="1:13" ht="15.75" hidden="1" customHeight="1" x14ac:dyDescent="0.3">
      <c r="A915" s="11"/>
      <c r="B915" s="87"/>
      <c r="C915" s="11" t="s">
        <v>83</v>
      </c>
      <c r="D915" s="88"/>
      <c r="E915" s="11"/>
      <c r="F915" s="89"/>
      <c r="G915" s="90"/>
      <c r="H915" s="90"/>
      <c r="I915" s="90"/>
      <c r="J915" s="91"/>
      <c r="K915" s="11"/>
      <c r="L915" s="11"/>
      <c r="M915" s="14"/>
    </row>
    <row r="916" spans="1:13" ht="15.75" hidden="1" customHeight="1" x14ac:dyDescent="0.3">
      <c r="A916" s="11"/>
      <c r="B916" s="87"/>
      <c r="C916" s="11" t="s">
        <v>84</v>
      </c>
      <c r="D916" s="88"/>
      <c r="E916" s="11"/>
      <c r="F916" s="89"/>
      <c r="G916" s="90"/>
      <c r="H916" s="90"/>
      <c r="I916" s="90"/>
      <c r="J916" s="91"/>
      <c r="K916" s="11"/>
      <c r="L916" s="11"/>
      <c r="M916" s="14"/>
    </row>
    <row r="917" spans="1:13" ht="15.75" hidden="1" customHeight="1" x14ac:dyDescent="0.3">
      <c r="A917" s="11"/>
      <c r="B917" s="87"/>
      <c r="C917" s="11" t="s">
        <v>85</v>
      </c>
      <c r="D917" s="88"/>
      <c r="E917" s="11"/>
      <c r="F917" s="89"/>
      <c r="G917" s="90"/>
      <c r="H917" s="90"/>
      <c r="I917" s="90"/>
      <c r="J917" s="91"/>
      <c r="K917" s="11"/>
      <c r="L917" s="11"/>
      <c r="M917" s="14"/>
    </row>
    <row r="918" spans="1:13" ht="15.75" hidden="1" customHeight="1" x14ac:dyDescent="0.3">
      <c r="A918" s="11"/>
      <c r="B918" s="87"/>
      <c r="C918" s="11" t="s">
        <v>86</v>
      </c>
      <c r="D918" s="88"/>
      <c r="E918" s="11"/>
      <c r="F918" s="89"/>
      <c r="G918" s="90"/>
      <c r="H918" s="90"/>
      <c r="I918" s="90"/>
      <c r="J918" s="91"/>
      <c r="K918" s="11"/>
      <c r="L918" s="11"/>
      <c r="M918" s="14"/>
    </row>
    <row r="919" spans="1:13" ht="15.75" hidden="1" customHeight="1" x14ac:dyDescent="0.3">
      <c r="A919" s="11"/>
      <c r="B919" s="87"/>
      <c r="C919" s="11" t="s">
        <v>87</v>
      </c>
      <c r="D919" s="88"/>
      <c r="E919" s="11"/>
      <c r="F919" s="89"/>
      <c r="G919" s="90"/>
      <c r="H919" s="90"/>
      <c r="I919" s="90"/>
      <c r="J919" s="91"/>
      <c r="K919" s="11"/>
      <c r="L919" s="11"/>
      <c r="M919" s="14"/>
    </row>
    <row r="920" spans="1:13" ht="15.75" hidden="1" customHeight="1" x14ac:dyDescent="0.3">
      <c r="A920" s="11"/>
      <c r="B920" s="87"/>
      <c r="C920" s="11" t="s">
        <v>88</v>
      </c>
      <c r="D920" s="88"/>
      <c r="E920" s="11"/>
      <c r="F920" s="89"/>
      <c r="G920" s="90"/>
      <c r="H920" s="90"/>
      <c r="I920" s="90"/>
      <c r="J920" s="91"/>
      <c r="K920" s="11"/>
      <c r="L920" s="11"/>
      <c r="M920" s="14"/>
    </row>
    <row r="921" spans="1:13" ht="15.75" hidden="1" customHeight="1" x14ac:dyDescent="0.3">
      <c r="A921" s="11"/>
      <c r="B921" s="87"/>
      <c r="C921" s="11" t="s">
        <v>89</v>
      </c>
      <c r="D921" s="88"/>
      <c r="E921" s="11"/>
      <c r="F921" s="89"/>
      <c r="G921" s="90"/>
      <c r="H921" s="90"/>
      <c r="I921" s="90"/>
      <c r="J921" s="91"/>
      <c r="K921" s="11"/>
      <c r="L921" s="11"/>
      <c r="M921" s="14"/>
    </row>
    <row r="922" spans="1:13" ht="15.75" hidden="1" customHeight="1" x14ac:dyDescent="0.3">
      <c r="A922" s="11"/>
      <c r="B922" s="87"/>
      <c r="C922" s="11" t="s">
        <v>90</v>
      </c>
      <c r="D922" s="88"/>
      <c r="E922" s="11"/>
      <c r="F922" s="89"/>
      <c r="G922" s="90"/>
      <c r="H922" s="90"/>
      <c r="I922" s="90"/>
      <c r="J922" s="91"/>
      <c r="K922" s="11"/>
      <c r="L922" s="11"/>
      <c r="M922" s="14"/>
    </row>
    <row r="923" spans="1:13" ht="15.75" hidden="1" customHeight="1" x14ac:dyDescent="0.3">
      <c r="A923" s="11"/>
      <c r="B923" s="87"/>
      <c r="C923" s="11" t="s">
        <v>91</v>
      </c>
      <c r="D923" s="88"/>
      <c r="E923" s="11"/>
      <c r="F923" s="89"/>
      <c r="G923" s="90"/>
      <c r="H923" s="90"/>
      <c r="I923" s="90"/>
      <c r="J923" s="91"/>
      <c r="K923" s="11"/>
      <c r="L923" s="11"/>
      <c r="M923" s="14"/>
    </row>
    <row r="924" spans="1:13" ht="15.75" hidden="1" customHeight="1" x14ac:dyDescent="0.3">
      <c r="A924" s="11"/>
      <c r="B924" s="87"/>
      <c r="C924" s="11" t="s">
        <v>92</v>
      </c>
      <c r="D924" s="88"/>
      <c r="E924" s="11"/>
      <c r="F924" s="89"/>
      <c r="G924" s="90"/>
      <c r="H924" s="90"/>
      <c r="I924" s="90"/>
      <c r="J924" s="91"/>
      <c r="K924" s="11"/>
      <c r="L924" s="11"/>
      <c r="M924" s="14"/>
    </row>
    <row r="925" spans="1:13" ht="15.75" hidden="1" customHeight="1" x14ac:dyDescent="0.3">
      <c r="A925" s="11"/>
      <c r="B925" s="87"/>
      <c r="C925" s="11" t="s">
        <v>93</v>
      </c>
      <c r="D925" s="88"/>
      <c r="E925" s="11"/>
      <c r="F925" s="89"/>
      <c r="G925" s="90"/>
      <c r="H925" s="90"/>
      <c r="I925" s="90"/>
      <c r="J925" s="91"/>
      <c r="K925" s="11"/>
      <c r="L925" s="11"/>
      <c r="M925" s="14"/>
    </row>
    <row r="926" spans="1:13" ht="15.75" hidden="1" customHeight="1" x14ac:dyDescent="0.3">
      <c r="A926" s="11"/>
      <c r="B926" s="87"/>
      <c r="C926" s="93" t="s">
        <v>94</v>
      </c>
      <c r="D926" s="94"/>
      <c r="E926" s="11"/>
      <c r="F926" s="89"/>
      <c r="G926" s="90"/>
      <c r="H926" s="90"/>
      <c r="I926" s="90"/>
      <c r="J926" s="91"/>
      <c r="K926" s="11"/>
      <c r="L926" s="11"/>
      <c r="M926" s="14"/>
    </row>
    <row r="927" spans="1:13" ht="15.75" hidden="1" customHeight="1" x14ac:dyDescent="0.3">
      <c r="A927" s="11"/>
      <c r="B927" s="87"/>
      <c r="C927" s="93" t="s">
        <v>95</v>
      </c>
      <c r="D927" s="94"/>
      <c r="E927" s="11"/>
      <c r="F927" s="89"/>
      <c r="G927" s="90"/>
      <c r="H927" s="90"/>
      <c r="I927" s="90"/>
      <c r="J927" s="91"/>
      <c r="K927" s="11"/>
      <c r="L927" s="11"/>
      <c r="M927" s="14"/>
    </row>
    <row r="928" spans="1:13" ht="15.75" hidden="1" customHeight="1" x14ac:dyDescent="0.3">
      <c r="A928" s="11"/>
      <c r="B928" s="87"/>
      <c r="C928" s="11" t="s">
        <v>96</v>
      </c>
      <c r="D928" s="88"/>
      <c r="E928" s="11"/>
      <c r="F928" s="89"/>
      <c r="G928" s="90"/>
      <c r="H928" s="90"/>
      <c r="I928" s="90"/>
      <c r="J928" s="91"/>
      <c r="K928" s="11"/>
      <c r="L928" s="11"/>
      <c r="M928" s="14"/>
    </row>
    <row r="929" spans="1:13" ht="15.75" hidden="1" customHeight="1" x14ac:dyDescent="0.3">
      <c r="A929" s="11"/>
      <c r="B929" s="87"/>
      <c r="C929" s="11" t="s">
        <v>97</v>
      </c>
      <c r="D929" s="88"/>
      <c r="E929" s="11"/>
      <c r="F929" s="89"/>
      <c r="G929" s="90"/>
      <c r="H929" s="90"/>
      <c r="I929" s="90"/>
      <c r="J929" s="91"/>
      <c r="K929" s="11"/>
      <c r="L929" s="11"/>
      <c r="M929" s="14"/>
    </row>
    <row r="930" spans="1:13" ht="15.75" hidden="1" customHeight="1" x14ac:dyDescent="0.3">
      <c r="A930" s="11"/>
      <c r="B930" s="87"/>
      <c r="C930" s="95" t="s">
        <v>98</v>
      </c>
      <c r="D930" s="88"/>
      <c r="E930" s="11"/>
      <c r="F930" s="89"/>
      <c r="G930" s="90"/>
      <c r="H930" s="90"/>
      <c r="I930" s="90"/>
      <c r="J930" s="91"/>
      <c r="K930" s="11"/>
      <c r="L930" s="11"/>
      <c r="M930" s="14"/>
    </row>
    <row r="931" spans="1:13" ht="15.75" hidden="1" customHeight="1" x14ac:dyDescent="0.3">
      <c r="A931" s="11"/>
      <c r="B931" s="87"/>
      <c r="C931" s="11" t="s">
        <v>99</v>
      </c>
      <c r="D931" s="88"/>
      <c r="E931" s="11"/>
      <c r="F931" s="89"/>
      <c r="G931" s="90"/>
      <c r="H931" s="90"/>
      <c r="I931" s="90"/>
      <c r="J931" s="91"/>
      <c r="K931" s="11"/>
      <c r="L931" s="11"/>
      <c r="M931" s="14"/>
    </row>
    <row r="932" spans="1:13" ht="15.75" hidden="1" customHeight="1" x14ac:dyDescent="0.3">
      <c r="A932" s="11"/>
      <c r="B932" s="87"/>
      <c r="C932" s="11" t="s">
        <v>100</v>
      </c>
      <c r="D932" s="88"/>
      <c r="E932" s="11"/>
      <c r="F932" s="89"/>
      <c r="G932" s="90"/>
      <c r="H932" s="90"/>
      <c r="I932" s="90"/>
      <c r="J932" s="91"/>
      <c r="K932" s="11"/>
      <c r="L932" s="11"/>
      <c r="M932" s="14"/>
    </row>
    <row r="933" spans="1:13" ht="15.75" hidden="1" customHeight="1" x14ac:dyDescent="0.3">
      <c r="A933" s="11"/>
      <c r="B933" s="87"/>
      <c r="C933" s="11" t="s">
        <v>101</v>
      </c>
      <c r="D933" s="88"/>
      <c r="E933" s="11"/>
      <c r="F933" s="89"/>
      <c r="G933" s="90"/>
      <c r="H933" s="90"/>
      <c r="I933" s="90"/>
      <c r="J933" s="91"/>
      <c r="K933" s="11"/>
      <c r="L933" s="11"/>
      <c r="M933" s="14"/>
    </row>
    <row r="934" spans="1:13" ht="15.75" hidden="1" customHeight="1" x14ac:dyDescent="0.3">
      <c r="A934" s="11"/>
      <c r="B934" s="87"/>
      <c r="C934" s="11" t="s">
        <v>102</v>
      </c>
      <c r="D934" s="88"/>
      <c r="E934" s="11"/>
      <c r="F934" s="89"/>
      <c r="G934" s="90"/>
      <c r="H934" s="90"/>
      <c r="I934" s="90"/>
      <c r="J934" s="91"/>
      <c r="K934" s="11"/>
      <c r="L934" s="11"/>
      <c r="M934" s="14"/>
    </row>
    <row r="935" spans="1:13" ht="15.75" hidden="1" customHeight="1" x14ac:dyDescent="0.3">
      <c r="A935" s="11"/>
      <c r="B935" s="87"/>
      <c r="C935" s="11" t="s">
        <v>103</v>
      </c>
      <c r="D935" s="88"/>
      <c r="E935" s="11"/>
      <c r="F935" s="89"/>
      <c r="G935" s="90"/>
      <c r="H935" s="90"/>
      <c r="I935" s="90"/>
      <c r="J935" s="91"/>
      <c r="K935" s="11"/>
      <c r="L935" s="11"/>
      <c r="M935" s="14"/>
    </row>
    <row r="936" spans="1:13" ht="15.75" hidden="1" customHeight="1" x14ac:dyDescent="0.3">
      <c r="A936" s="11"/>
      <c r="B936" s="87"/>
      <c r="C936" s="11" t="s">
        <v>104</v>
      </c>
      <c r="D936" s="88"/>
      <c r="E936" s="11"/>
      <c r="F936" s="89"/>
      <c r="G936" s="90"/>
      <c r="H936" s="90"/>
      <c r="I936" s="90"/>
      <c r="J936" s="91"/>
      <c r="K936" s="11"/>
      <c r="L936" s="11"/>
      <c r="M936" s="14"/>
    </row>
    <row r="937" spans="1:13" ht="15.75" hidden="1" customHeight="1" x14ac:dyDescent="0.3">
      <c r="A937" s="11"/>
      <c r="B937" s="87"/>
      <c r="C937" s="11" t="s">
        <v>105</v>
      </c>
      <c r="D937" s="88"/>
      <c r="E937" s="11"/>
      <c r="F937" s="89"/>
      <c r="G937" s="90"/>
      <c r="H937" s="90"/>
      <c r="I937" s="90"/>
      <c r="J937" s="91"/>
      <c r="K937" s="11"/>
      <c r="L937" s="11"/>
      <c r="M937" s="14"/>
    </row>
    <row r="938" spans="1:13" ht="15.75" hidden="1" customHeight="1" x14ac:dyDescent="0.3">
      <c r="A938" s="11"/>
      <c r="B938" s="87"/>
      <c r="C938" s="11" t="s">
        <v>106</v>
      </c>
      <c r="D938" s="88"/>
      <c r="E938" s="11"/>
      <c r="F938" s="89"/>
      <c r="G938" s="90"/>
      <c r="H938" s="90"/>
      <c r="I938" s="90"/>
      <c r="J938" s="91"/>
      <c r="K938" s="11"/>
      <c r="L938" s="11"/>
      <c r="M938" s="14"/>
    </row>
    <row r="939" spans="1:13" ht="15.75" hidden="1" customHeight="1" x14ac:dyDescent="0.3">
      <c r="A939" s="11"/>
      <c r="B939" s="87"/>
      <c r="C939" s="11" t="s">
        <v>107</v>
      </c>
      <c r="D939" s="88"/>
      <c r="E939" s="11"/>
      <c r="F939" s="89"/>
      <c r="G939" s="90"/>
      <c r="H939" s="90"/>
      <c r="I939" s="90"/>
      <c r="J939" s="91"/>
      <c r="K939" s="11"/>
      <c r="L939" s="11"/>
      <c r="M939" s="14"/>
    </row>
    <row r="940" spans="1:13" ht="15.75" hidden="1" customHeight="1" x14ac:dyDescent="0.3">
      <c r="A940" s="11"/>
      <c r="B940" s="87"/>
      <c r="C940" s="11" t="s">
        <v>108</v>
      </c>
      <c r="D940" s="88"/>
      <c r="E940" s="11"/>
      <c r="F940" s="89"/>
      <c r="G940" s="90"/>
      <c r="H940" s="90"/>
      <c r="I940" s="90"/>
      <c r="J940" s="91"/>
      <c r="K940" s="11"/>
      <c r="L940" s="11"/>
      <c r="M940" s="14"/>
    </row>
    <row r="941" spans="1:13" ht="15.75" hidden="1" customHeight="1" x14ac:dyDescent="0.3">
      <c r="A941" s="11"/>
      <c r="B941" s="87"/>
      <c r="C941" s="11" t="s">
        <v>109</v>
      </c>
      <c r="D941" s="88"/>
      <c r="E941" s="11"/>
      <c r="F941" s="89"/>
      <c r="G941" s="90"/>
      <c r="H941" s="90"/>
      <c r="I941" s="90"/>
      <c r="J941" s="91"/>
      <c r="K941" s="11"/>
      <c r="L941" s="11"/>
      <c r="M941" s="14"/>
    </row>
    <row r="942" spans="1:13" ht="15.75" hidden="1" customHeight="1" x14ac:dyDescent="0.3">
      <c r="A942" s="11"/>
      <c r="B942" s="87"/>
      <c r="C942" s="11" t="s">
        <v>110</v>
      </c>
      <c r="D942" s="88"/>
      <c r="E942" s="11"/>
      <c r="F942" s="89"/>
      <c r="G942" s="90"/>
      <c r="H942" s="90"/>
      <c r="I942" s="90"/>
      <c r="J942" s="91"/>
      <c r="K942" s="11"/>
      <c r="L942" s="11"/>
      <c r="M942" s="14"/>
    </row>
    <row r="943" spans="1:13" ht="15.75" hidden="1" customHeight="1" x14ac:dyDescent="0.3">
      <c r="A943" s="11"/>
      <c r="B943" s="87"/>
      <c r="C943" s="11" t="s">
        <v>111</v>
      </c>
      <c r="D943" s="88"/>
      <c r="E943" s="11"/>
      <c r="F943" s="89"/>
      <c r="G943" s="90"/>
      <c r="H943" s="90"/>
      <c r="I943" s="90"/>
      <c r="J943" s="91"/>
      <c r="K943" s="11"/>
      <c r="L943" s="11"/>
      <c r="M943" s="14"/>
    </row>
    <row r="944" spans="1:13" ht="15.75" hidden="1" customHeight="1" x14ac:dyDescent="0.3">
      <c r="A944" s="11"/>
      <c r="B944" s="87"/>
      <c r="C944" s="11" t="s">
        <v>112</v>
      </c>
      <c r="D944" s="88"/>
      <c r="E944" s="11"/>
      <c r="F944" s="89"/>
      <c r="G944" s="90"/>
      <c r="H944" s="90"/>
      <c r="I944" s="90"/>
      <c r="J944" s="91"/>
      <c r="K944" s="11"/>
      <c r="L944" s="11"/>
      <c r="M944" s="14"/>
    </row>
    <row r="945" spans="1:13" ht="15.75" hidden="1" customHeight="1" x14ac:dyDescent="0.3">
      <c r="A945" s="11"/>
      <c r="B945" s="87"/>
      <c r="C945" s="11" t="s">
        <v>113</v>
      </c>
      <c r="D945" s="88"/>
      <c r="E945" s="11"/>
      <c r="F945" s="89"/>
      <c r="G945" s="90"/>
      <c r="H945" s="90"/>
      <c r="I945" s="90"/>
      <c r="J945" s="91"/>
      <c r="K945" s="11"/>
      <c r="L945" s="11"/>
      <c r="M945" s="14"/>
    </row>
    <row r="946" spans="1:13" ht="15.75" hidden="1" customHeight="1" x14ac:dyDescent="0.3">
      <c r="A946" s="11"/>
      <c r="B946" s="87"/>
      <c r="C946" s="11" t="s">
        <v>114</v>
      </c>
      <c r="D946" s="88"/>
      <c r="E946" s="11"/>
      <c r="F946" s="89"/>
      <c r="G946" s="90"/>
      <c r="H946" s="90"/>
      <c r="I946" s="90"/>
      <c r="J946" s="91"/>
      <c r="K946" s="11"/>
      <c r="L946" s="11"/>
      <c r="M946" s="14"/>
    </row>
    <row r="947" spans="1:13" ht="15.75" hidden="1" customHeight="1" x14ac:dyDescent="0.3">
      <c r="A947" s="11"/>
      <c r="B947" s="87"/>
      <c r="C947" s="11" t="s">
        <v>115</v>
      </c>
      <c r="D947" s="88"/>
      <c r="E947" s="11"/>
      <c r="F947" s="89"/>
      <c r="G947" s="90"/>
      <c r="H947" s="90"/>
      <c r="I947" s="90"/>
      <c r="J947" s="91"/>
      <c r="K947" s="11"/>
      <c r="L947" s="11"/>
      <c r="M947" s="14"/>
    </row>
    <row r="948" spans="1:13" ht="15.75" hidden="1" customHeight="1" x14ac:dyDescent="0.3">
      <c r="A948" s="11"/>
      <c r="B948" s="87"/>
      <c r="C948" s="11" t="s">
        <v>116</v>
      </c>
      <c r="D948" s="88"/>
      <c r="E948" s="11"/>
      <c r="F948" s="89"/>
      <c r="G948" s="90"/>
      <c r="H948" s="90"/>
      <c r="I948" s="90"/>
      <c r="J948" s="91"/>
      <c r="K948" s="11"/>
      <c r="L948" s="11"/>
      <c r="M948" s="14"/>
    </row>
    <row r="949" spans="1:13" ht="15.75" hidden="1" customHeight="1" x14ac:dyDescent="0.3">
      <c r="A949" s="11"/>
      <c r="B949" s="87"/>
      <c r="C949" s="11" t="s">
        <v>117</v>
      </c>
      <c r="D949" s="88"/>
      <c r="E949" s="11"/>
      <c r="F949" s="89"/>
      <c r="G949" s="90"/>
      <c r="H949" s="90"/>
      <c r="I949" s="90"/>
      <c r="J949" s="91"/>
      <c r="K949" s="11"/>
      <c r="L949" s="11"/>
      <c r="M949" s="14"/>
    </row>
    <row r="950" spans="1:13" ht="15.75" hidden="1" customHeight="1" x14ac:dyDescent="0.3">
      <c r="A950" s="11"/>
      <c r="B950" s="87"/>
      <c r="C950" s="11" t="s">
        <v>118</v>
      </c>
      <c r="D950" s="88"/>
      <c r="E950" s="11"/>
      <c r="F950" s="89"/>
      <c r="G950" s="90"/>
      <c r="H950" s="90"/>
      <c r="I950" s="90"/>
      <c r="J950" s="91"/>
      <c r="K950" s="11"/>
      <c r="L950" s="11"/>
      <c r="M950" s="14"/>
    </row>
    <row r="951" spans="1:13" ht="15.75" hidden="1" customHeight="1" x14ac:dyDescent="0.3">
      <c r="A951" s="11"/>
      <c r="B951" s="87"/>
      <c r="C951" s="11" t="s">
        <v>119</v>
      </c>
      <c r="D951" s="88"/>
      <c r="E951" s="11"/>
      <c r="F951" s="89"/>
      <c r="G951" s="90"/>
      <c r="H951" s="90"/>
      <c r="I951" s="90"/>
      <c r="J951" s="91"/>
      <c r="K951" s="11"/>
      <c r="L951" s="11"/>
      <c r="M951" s="14"/>
    </row>
    <row r="952" spans="1:13" ht="15.75" hidden="1" customHeight="1" x14ac:dyDescent="0.3">
      <c r="A952" s="11"/>
      <c r="B952" s="87"/>
      <c r="C952" s="11" t="s">
        <v>120</v>
      </c>
      <c r="D952" s="88"/>
      <c r="E952" s="11"/>
      <c r="F952" s="89"/>
      <c r="G952" s="90"/>
      <c r="H952" s="90"/>
      <c r="I952" s="90"/>
      <c r="J952" s="91"/>
      <c r="K952" s="11"/>
      <c r="L952" s="11"/>
      <c r="M952" s="14"/>
    </row>
    <row r="953" spans="1:13" ht="15.75" hidden="1" customHeight="1" x14ac:dyDescent="0.3">
      <c r="A953" s="11"/>
      <c r="B953" s="87"/>
      <c r="C953" s="11" t="s">
        <v>121</v>
      </c>
      <c r="D953" s="88"/>
      <c r="E953" s="11"/>
      <c r="F953" s="89"/>
      <c r="G953" s="90"/>
      <c r="H953" s="90"/>
      <c r="I953" s="90"/>
      <c r="J953" s="91"/>
      <c r="K953" s="11"/>
      <c r="L953" s="11"/>
      <c r="M953" s="14"/>
    </row>
    <row r="954" spans="1:13" ht="15.75" hidden="1" customHeight="1" x14ac:dyDescent="0.3">
      <c r="A954" s="11"/>
      <c r="B954" s="87"/>
      <c r="C954" s="11" t="s">
        <v>122</v>
      </c>
      <c r="D954" s="88"/>
      <c r="E954" s="11"/>
      <c r="F954" s="89"/>
      <c r="G954" s="90"/>
      <c r="H954" s="90"/>
      <c r="I954" s="90"/>
      <c r="J954" s="91"/>
      <c r="K954" s="11"/>
      <c r="L954" s="11"/>
      <c r="M954" s="14"/>
    </row>
    <row r="955" spans="1:13" ht="15.75" hidden="1" customHeight="1" x14ac:dyDescent="0.3">
      <c r="A955" s="11"/>
      <c r="B955" s="87"/>
      <c r="C955" s="11" t="s">
        <v>123</v>
      </c>
      <c r="D955" s="88"/>
      <c r="E955" s="11"/>
      <c r="F955" s="89"/>
      <c r="G955" s="90"/>
      <c r="H955" s="90"/>
      <c r="I955" s="90"/>
      <c r="J955" s="91"/>
      <c r="K955" s="11"/>
      <c r="L955" s="11"/>
      <c r="M955" s="14"/>
    </row>
    <row r="956" spans="1:13" ht="15.75" hidden="1" customHeight="1" x14ac:dyDescent="0.3">
      <c r="A956" s="11"/>
      <c r="B956" s="87"/>
      <c r="C956" s="11" t="s">
        <v>124</v>
      </c>
      <c r="D956" s="88"/>
      <c r="E956" s="11"/>
      <c r="F956" s="89"/>
      <c r="G956" s="90"/>
      <c r="H956" s="90"/>
      <c r="I956" s="90"/>
      <c r="J956" s="91"/>
      <c r="K956" s="11"/>
      <c r="L956" s="11"/>
      <c r="M956" s="14"/>
    </row>
    <row r="957" spans="1:13" ht="15.75" hidden="1" customHeight="1" x14ac:dyDescent="0.3">
      <c r="A957" s="11"/>
      <c r="B957" s="87"/>
      <c r="C957" s="11" t="s">
        <v>125</v>
      </c>
      <c r="D957" s="88"/>
      <c r="E957" s="11"/>
      <c r="F957" s="89"/>
      <c r="G957" s="90"/>
      <c r="H957" s="90"/>
      <c r="I957" s="90"/>
      <c r="J957" s="91"/>
      <c r="K957" s="11"/>
      <c r="L957" s="11"/>
      <c r="M957" s="14"/>
    </row>
    <row r="958" spans="1:13" ht="15.75" hidden="1" customHeight="1" x14ac:dyDescent="0.3">
      <c r="A958" s="11"/>
      <c r="B958" s="87"/>
      <c r="C958" s="11" t="s">
        <v>126</v>
      </c>
      <c r="D958" s="88"/>
      <c r="E958" s="11"/>
      <c r="F958" s="89"/>
      <c r="G958" s="90"/>
      <c r="H958" s="90"/>
      <c r="I958" s="90"/>
      <c r="J958" s="91"/>
      <c r="K958" s="11"/>
      <c r="L958" s="11"/>
      <c r="M958" s="14"/>
    </row>
    <row r="959" spans="1:13" ht="15.75" hidden="1" customHeight="1" x14ac:dyDescent="0.3">
      <c r="A959" s="11"/>
      <c r="B959" s="87"/>
      <c r="C959" s="11" t="s">
        <v>127</v>
      </c>
      <c r="D959" s="88"/>
      <c r="E959" s="11"/>
      <c r="F959" s="89"/>
      <c r="G959" s="90"/>
      <c r="H959" s="90"/>
      <c r="I959" s="90"/>
      <c r="J959" s="91"/>
      <c r="K959" s="11"/>
      <c r="L959" s="11"/>
      <c r="M959" s="14"/>
    </row>
    <row r="960" spans="1:13" ht="15.75" hidden="1" customHeight="1" x14ac:dyDescent="0.3">
      <c r="A960" s="11"/>
      <c r="B960" s="87"/>
      <c r="C960" s="11" t="s">
        <v>128</v>
      </c>
      <c r="D960" s="88"/>
      <c r="E960" s="11"/>
      <c r="F960" s="89"/>
      <c r="G960" s="90"/>
      <c r="H960" s="90"/>
      <c r="I960" s="90"/>
      <c r="J960" s="91"/>
      <c r="K960" s="11"/>
      <c r="L960" s="11"/>
      <c r="M960" s="14"/>
    </row>
    <row r="961" spans="1:13" ht="15.75" hidden="1" customHeight="1" x14ac:dyDescent="0.3">
      <c r="A961" s="11"/>
      <c r="B961" s="87"/>
      <c r="C961" s="11" t="s">
        <v>129</v>
      </c>
      <c r="D961" s="88"/>
      <c r="E961" s="11"/>
      <c r="F961" s="89"/>
      <c r="G961" s="90"/>
      <c r="H961" s="90"/>
      <c r="I961" s="90"/>
      <c r="J961" s="91"/>
      <c r="K961" s="11"/>
      <c r="L961" s="11"/>
      <c r="M961" s="14"/>
    </row>
    <row r="962" spans="1:13" ht="15.75" hidden="1" customHeight="1" x14ac:dyDescent="0.3">
      <c r="A962" s="11"/>
      <c r="B962" s="87"/>
      <c r="C962" s="11" t="s">
        <v>130</v>
      </c>
      <c r="D962" s="88"/>
      <c r="E962" s="11"/>
      <c r="F962" s="89"/>
      <c r="G962" s="90"/>
      <c r="H962" s="90"/>
      <c r="I962" s="90"/>
      <c r="J962" s="91"/>
      <c r="K962" s="11"/>
      <c r="L962" s="11"/>
      <c r="M962" s="14"/>
    </row>
    <row r="963" spans="1:13" ht="15.75" hidden="1" customHeight="1" x14ac:dyDescent="0.3">
      <c r="A963" s="11"/>
      <c r="B963" s="87"/>
      <c r="C963" s="11" t="s">
        <v>131</v>
      </c>
      <c r="D963" s="88"/>
      <c r="E963" s="11"/>
      <c r="F963" s="89"/>
      <c r="G963" s="90"/>
      <c r="H963" s="90"/>
      <c r="I963" s="90"/>
      <c r="J963" s="91"/>
      <c r="K963" s="11"/>
      <c r="L963" s="11"/>
      <c r="M963" s="14"/>
    </row>
    <row r="964" spans="1:13" ht="15.75" hidden="1" customHeight="1" x14ac:dyDescent="0.3">
      <c r="A964" s="11"/>
      <c r="B964" s="87"/>
      <c r="C964" s="11" t="s">
        <v>132</v>
      </c>
      <c r="D964" s="88"/>
      <c r="E964" s="11"/>
      <c r="F964" s="89"/>
      <c r="G964" s="90"/>
      <c r="H964" s="90"/>
      <c r="I964" s="90"/>
      <c r="J964" s="91"/>
      <c r="K964" s="11"/>
      <c r="L964" s="11"/>
      <c r="M964" s="14"/>
    </row>
    <row r="965" spans="1:13" ht="15.75" hidden="1" customHeight="1" x14ac:dyDescent="0.3">
      <c r="A965" s="11"/>
      <c r="B965" s="87"/>
      <c r="C965" s="11" t="s">
        <v>133</v>
      </c>
      <c r="D965" s="88"/>
      <c r="E965" s="11"/>
      <c r="F965" s="89"/>
      <c r="G965" s="90"/>
      <c r="H965" s="90"/>
      <c r="I965" s="90"/>
      <c r="J965" s="91"/>
      <c r="K965" s="11"/>
      <c r="L965" s="11"/>
      <c r="M965" s="14"/>
    </row>
    <row r="966" spans="1:13" ht="15.75" hidden="1" customHeight="1" x14ac:dyDescent="0.3">
      <c r="A966" s="11"/>
      <c r="B966" s="87"/>
      <c r="C966" s="11" t="s">
        <v>134</v>
      </c>
      <c r="D966" s="88"/>
      <c r="E966" s="11"/>
      <c r="F966" s="89"/>
      <c r="G966" s="90"/>
      <c r="H966" s="90"/>
      <c r="I966" s="90"/>
      <c r="J966" s="91"/>
      <c r="K966" s="11"/>
      <c r="L966" s="11"/>
      <c r="M966" s="14"/>
    </row>
    <row r="967" spans="1:13" ht="15.75" hidden="1" customHeight="1" x14ac:dyDescent="0.3">
      <c r="A967" s="11"/>
      <c r="B967" s="87"/>
      <c r="C967" s="11" t="s">
        <v>135</v>
      </c>
      <c r="D967" s="88"/>
      <c r="E967" s="11"/>
      <c r="F967" s="89"/>
      <c r="G967" s="90"/>
      <c r="H967" s="90"/>
      <c r="I967" s="90"/>
      <c r="J967" s="91"/>
      <c r="K967" s="11"/>
      <c r="L967" s="11"/>
      <c r="M967" s="14"/>
    </row>
    <row r="968" spans="1:13" ht="15.75" hidden="1" customHeight="1" x14ac:dyDescent="0.3">
      <c r="A968" s="11"/>
      <c r="B968" s="87"/>
      <c r="C968" s="11" t="s">
        <v>136</v>
      </c>
      <c r="D968" s="88"/>
      <c r="E968" s="11"/>
      <c r="F968" s="89"/>
      <c r="G968" s="90"/>
      <c r="H968" s="90"/>
      <c r="I968" s="90"/>
      <c r="J968" s="91"/>
      <c r="K968" s="11"/>
      <c r="L968" s="11"/>
      <c r="M968" s="14"/>
    </row>
    <row r="969" spans="1:13" ht="15.75" hidden="1" customHeight="1" x14ac:dyDescent="0.3">
      <c r="A969" s="11"/>
      <c r="B969" s="87"/>
      <c r="C969" s="11" t="s">
        <v>137</v>
      </c>
      <c r="D969" s="88"/>
      <c r="E969" s="11"/>
      <c r="F969" s="89"/>
      <c r="G969" s="90"/>
      <c r="H969" s="90"/>
      <c r="I969" s="90"/>
      <c r="J969" s="91"/>
      <c r="K969" s="11"/>
      <c r="L969" s="11"/>
      <c r="M969" s="14"/>
    </row>
    <row r="970" spans="1:13" ht="15.75" hidden="1" customHeight="1" x14ac:dyDescent="0.3">
      <c r="A970" s="11"/>
      <c r="B970" s="87"/>
      <c r="C970" s="11" t="s">
        <v>138</v>
      </c>
      <c r="D970" s="88"/>
      <c r="E970" s="11"/>
      <c r="F970" s="89"/>
      <c r="G970" s="90"/>
      <c r="H970" s="90"/>
      <c r="I970" s="90"/>
      <c r="J970" s="91"/>
      <c r="K970" s="11"/>
      <c r="L970" s="11"/>
      <c r="M970" s="14"/>
    </row>
    <row r="971" spans="1:13" ht="15.75" hidden="1" customHeight="1" x14ac:dyDescent="0.3">
      <c r="A971" s="11"/>
      <c r="B971" s="87"/>
      <c r="C971" s="11" t="s">
        <v>139</v>
      </c>
      <c r="D971" s="88"/>
      <c r="E971" s="11"/>
      <c r="F971" s="89"/>
      <c r="G971" s="90"/>
      <c r="H971" s="90"/>
      <c r="I971" s="90"/>
      <c r="J971" s="91"/>
      <c r="K971" s="11"/>
      <c r="L971" s="11"/>
      <c r="M971" s="14"/>
    </row>
    <row r="972" spans="1:13" ht="15.75" hidden="1" customHeight="1" x14ac:dyDescent="0.3">
      <c r="A972" s="11"/>
      <c r="B972" s="87"/>
      <c r="C972" s="11" t="s">
        <v>140</v>
      </c>
      <c r="D972" s="88"/>
      <c r="E972" s="11"/>
      <c r="F972" s="89"/>
      <c r="G972" s="90"/>
      <c r="H972" s="90"/>
      <c r="I972" s="90"/>
      <c r="J972" s="91"/>
      <c r="K972" s="11"/>
      <c r="L972" s="11"/>
      <c r="M972" s="14"/>
    </row>
    <row r="973" spans="1:13" ht="15.75" hidden="1" customHeight="1" x14ac:dyDescent="0.3">
      <c r="A973" s="11"/>
      <c r="B973" s="87"/>
      <c r="C973" s="11" t="s">
        <v>141</v>
      </c>
      <c r="D973" s="88"/>
      <c r="E973" s="11"/>
      <c r="F973" s="89"/>
      <c r="G973" s="90"/>
      <c r="H973" s="90"/>
      <c r="I973" s="90"/>
      <c r="J973" s="91"/>
      <c r="K973" s="11"/>
      <c r="L973" s="11"/>
      <c r="M973" s="14"/>
    </row>
    <row r="974" spans="1:13" ht="15.75" hidden="1" customHeight="1" x14ac:dyDescent="0.3">
      <c r="A974" s="11"/>
      <c r="B974" s="87"/>
      <c r="C974" s="11" t="s">
        <v>142</v>
      </c>
      <c r="D974" s="88"/>
      <c r="E974" s="11"/>
      <c r="F974" s="89"/>
      <c r="G974" s="90"/>
      <c r="H974" s="90"/>
      <c r="I974" s="90"/>
      <c r="J974" s="91"/>
      <c r="K974" s="11"/>
      <c r="L974" s="11"/>
      <c r="M974" s="14"/>
    </row>
    <row r="975" spans="1:13" ht="15.75" hidden="1" customHeight="1" x14ac:dyDescent="0.3">
      <c r="A975" s="11"/>
      <c r="B975" s="87"/>
      <c r="C975" s="11" t="s">
        <v>143</v>
      </c>
      <c r="D975" s="88"/>
      <c r="E975" s="11"/>
      <c r="F975" s="89"/>
      <c r="G975" s="90"/>
      <c r="H975" s="90"/>
      <c r="I975" s="90"/>
      <c r="J975" s="91"/>
      <c r="K975" s="11"/>
      <c r="L975" s="11"/>
      <c r="M975" s="14"/>
    </row>
    <row r="976" spans="1:13" ht="15.75" hidden="1" customHeight="1" x14ac:dyDescent="0.3">
      <c r="A976" s="11"/>
      <c r="B976" s="87"/>
      <c r="C976" s="11" t="s">
        <v>144</v>
      </c>
      <c r="D976" s="88"/>
      <c r="E976" s="11"/>
      <c r="F976" s="89"/>
      <c r="G976" s="90"/>
      <c r="H976" s="90"/>
      <c r="I976" s="90"/>
      <c r="J976" s="91"/>
      <c r="K976" s="11"/>
      <c r="L976" s="11"/>
      <c r="M976" s="14"/>
    </row>
    <row r="977" spans="1:13" ht="15.75" hidden="1" customHeight="1" x14ac:dyDescent="0.3">
      <c r="A977" s="11"/>
      <c r="B977" s="87"/>
      <c r="C977" s="11" t="s">
        <v>145</v>
      </c>
      <c r="D977" s="88"/>
      <c r="E977" s="11"/>
      <c r="F977" s="89"/>
      <c r="G977" s="90"/>
      <c r="H977" s="90"/>
      <c r="I977" s="90"/>
      <c r="J977" s="91"/>
      <c r="K977" s="11"/>
      <c r="L977" s="11"/>
      <c r="M977" s="14"/>
    </row>
    <row r="978" spans="1:13" ht="15.75" hidden="1" customHeight="1" x14ac:dyDescent="0.3">
      <c r="A978" s="11"/>
      <c r="B978" s="87"/>
      <c r="C978" s="11" t="s">
        <v>146</v>
      </c>
      <c r="D978" s="88"/>
      <c r="E978" s="11"/>
      <c r="F978" s="89"/>
      <c r="G978" s="90"/>
      <c r="H978" s="90"/>
      <c r="I978" s="90"/>
      <c r="J978" s="91"/>
      <c r="K978" s="11"/>
      <c r="L978" s="11"/>
      <c r="M978" s="14"/>
    </row>
    <row r="979" spans="1:13" ht="15.75" hidden="1" customHeight="1" x14ac:dyDescent="0.3">
      <c r="A979" s="11"/>
      <c r="B979" s="87"/>
      <c r="C979" s="11" t="s">
        <v>147</v>
      </c>
      <c r="D979" s="88"/>
      <c r="E979" s="11"/>
      <c r="F979" s="89"/>
      <c r="G979" s="90"/>
      <c r="H979" s="90"/>
      <c r="I979" s="90"/>
      <c r="J979" s="91"/>
      <c r="K979" s="11"/>
      <c r="L979" s="11"/>
      <c r="M979" s="14"/>
    </row>
    <row r="980" spans="1:13" ht="15.75" hidden="1" customHeight="1" x14ac:dyDescent="0.3">
      <c r="A980" s="11"/>
      <c r="B980" s="87"/>
      <c r="C980" s="11" t="s">
        <v>148</v>
      </c>
      <c r="D980" s="88"/>
      <c r="E980" s="11"/>
      <c r="F980" s="89"/>
      <c r="G980" s="90"/>
      <c r="H980" s="90"/>
      <c r="I980" s="90"/>
      <c r="J980" s="91"/>
      <c r="K980" s="11"/>
      <c r="L980" s="11"/>
      <c r="M980" s="14"/>
    </row>
    <row r="981" spans="1:13" ht="15.75" hidden="1" customHeight="1" x14ac:dyDescent="0.3">
      <c r="A981" s="11"/>
      <c r="B981" s="87"/>
      <c r="C981" s="11" t="s">
        <v>149</v>
      </c>
      <c r="D981" s="88"/>
      <c r="E981" s="11"/>
      <c r="F981" s="89"/>
      <c r="G981" s="90"/>
      <c r="H981" s="90"/>
      <c r="I981" s="90"/>
      <c r="J981" s="91"/>
      <c r="K981" s="11"/>
      <c r="L981" s="11"/>
      <c r="M981" s="14"/>
    </row>
    <row r="982" spans="1:13" ht="15.75" hidden="1" customHeight="1" x14ac:dyDescent="0.3">
      <c r="A982" s="11"/>
      <c r="B982" s="87"/>
      <c r="C982" s="11" t="s">
        <v>150</v>
      </c>
      <c r="D982" s="88"/>
      <c r="E982" s="11"/>
      <c r="F982" s="89"/>
      <c r="G982" s="90"/>
      <c r="H982" s="90"/>
      <c r="I982" s="90"/>
      <c r="J982" s="91"/>
      <c r="K982" s="11"/>
      <c r="L982" s="11"/>
      <c r="M982" s="14"/>
    </row>
    <row r="983" spans="1:13" ht="15.75" hidden="1" customHeight="1" x14ac:dyDescent="0.3">
      <c r="A983" s="11"/>
      <c r="B983" s="87"/>
      <c r="C983" s="11" t="s">
        <v>151</v>
      </c>
      <c r="D983" s="88"/>
      <c r="E983" s="11"/>
      <c r="F983" s="89"/>
      <c r="G983" s="90"/>
      <c r="H983" s="90"/>
      <c r="I983" s="90"/>
      <c r="J983" s="91"/>
      <c r="K983" s="11"/>
      <c r="L983" s="11"/>
      <c r="M983" s="14"/>
    </row>
    <row r="984" spans="1:13" ht="15.75" hidden="1" customHeight="1" x14ac:dyDescent="0.3">
      <c r="A984" s="11"/>
      <c r="B984" s="87"/>
      <c r="C984" s="11" t="s">
        <v>152</v>
      </c>
      <c r="D984" s="88"/>
      <c r="E984" s="11"/>
      <c r="F984" s="89"/>
      <c r="G984" s="90"/>
      <c r="H984" s="90"/>
      <c r="I984" s="90"/>
      <c r="J984" s="91"/>
      <c r="K984" s="11"/>
      <c r="L984" s="11"/>
      <c r="M984" s="14"/>
    </row>
    <row r="985" spans="1:13" ht="15.75" hidden="1" customHeight="1" x14ac:dyDescent="0.3">
      <c r="A985" s="11"/>
      <c r="B985" s="87"/>
      <c r="C985" s="11" t="s">
        <v>153</v>
      </c>
      <c r="D985" s="88"/>
      <c r="E985" s="11"/>
      <c r="F985" s="89"/>
      <c r="G985" s="90"/>
      <c r="H985" s="90"/>
      <c r="I985" s="90"/>
      <c r="J985" s="91"/>
      <c r="K985" s="11"/>
      <c r="L985" s="11"/>
      <c r="M985" s="14"/>
    </row>
    <row r="986" spans="1:13" ht="15.75" hidden="1" customHeight="1" x14ac:dyDescent="0.3">
      <c r="A986" s="11"/>
      <c r="B986" s="87"/>
      <c r="C986" s="11" t="s">
        <v>154</v>
      </c>
      <c r="D986" s="88"/>
      <c r="E986" s="11"/>
      <c r="F986" s="89"/>
      <c r="G986" s="90"/>
      <c r="H986" s="90"/>
      <c r="I986" s="90"/>
      <c r="J986" s="91"/>
      <c r="K986" s="11"/>
      <c r="L986" s="11"/>
      <c r="M986" s="14"/>
    </row>
    <row r="987" spans="1:13" ht="15.75" hidden="1" customHeight="1" x14ac:dyDescent="0.3">
      <c r="A987" s="11"/>
      <c r="B987" s="87"/>
      <c r="C987" s="11" t="s">
        <v>155</v>
      </c>
      <c r="D987" s="88"/>
      <c r="E987" s="11"/>
      <c r="F987" s="89"/>
      <c r="G987" s="90"/>
      <c r="H987" s="90"/>
      <c r="I987" s="90"/>
      <c r="J987" s="91"/>
      <c r="K987" s="11"/>
      <c r="L987" s="11"/>
      <c r="M987" s="14"/>
    </row>
    <row r="988" spans="1:13" ht="15.75" hidden="1" customHeight="1" x14ac:dyDescent="0.3">
      <c r="A988" s="11"/>
      <c r="B988" s="87"/>
      <c r="C988" s="11" t="s">
        <v>156</v>
      </c>
      <c r="D988" s="88"/>
      <c r="E988" s="11"/>
      <c r="F988" s="89"/>
      <c r="G988" s="90"/>
      <c r="H988" s="90"/>
      <c r="I988" s="90"/>
      <c r="J988" s="91"/>
      <c r="K988" s="11"/>
      <c r="L988" s="11"/>
      <c r="M988" s="14"/>
    </row>
    <row r="989" spans="1:13" ht="15.75" hidden="1" customHeight="1" x14ac:dyDescent="0.3">
      <c r="A989" s="11"/>
      <c r="B989" s="87"/>
      <c r="C989" s="11" t="s">
        <v>157</v>
      </c>
      <c r="D989" s="88"/>
      <c r="E989" s="11"/>
      <c r="F989" s="89"/>
      <c r="G989" s="90"/>
      <c r="H989" s="90"/>
      <c r="I989" s="90"/>
      <c r="J989" s="91"/>
      <c r="K989" s="11"/>
      <c r="L989" s="11"/>
      <c r="M989" s="14"/>
    </row>
    <row r="990" spans="1:13" ht="15.75" hidden="1" customHeight="1" x14ac:dyDescent="0.3">
      <c r="A990" s="11"/>
      <c r="B990" s="87"/>
      <c r="C990" s="11" t="s">
        <v>158</v>
      </c>
      <c r="D990" s="88"/>
      <c r="E990" s="11"/>
      <c r="F990" s="89"/>
      <c r="G990" s="90"/>
      <c r="H990" s="90"/>
      <c r="I990" s="90"/>
      <c r="J990" s="91"/>
      <c r="K990" s="11"/>
      <c r="L990" s="11"/>
      <c r="M990" s="14"/>
    </row>
    <row r="991" spans="1:13" ht="15.75" hidden="1" customHeight="1" x14ac:dyDescent="0.3">
      <c r="A991" s="11"/>
      <c r="B991" s="87"/>
      <c r="C991" s="11" t="s">
        <v>159</v>
      </c>
      <c r="D991" s="88"/>
      <c r="E991" s="11"/>
      <c r="F991" s="89"/>
      <c r="G991" s="90"/>
      <c r="H991" s="90"/>
      <c r="I991" s="90"/>
      <c r="J991" s="91"/>
      <c r="K991" s="11"/>
      <c r="L991" s="11"/>
      <c r="M991" s="14"/>
    </row>
    <row r="992" spans="1:13" ht="15.75" hidden="1" customHeight="1" x14ac:dyDescent="0.3">
      <c r="A992" s="11"/>
      <c r="B992" s="87"/>
      <c r="C992" s="11" t="s">
        <v>160</v>
      </c>
      <c r="D992" s="88"/>
      <c r="E992" s="11"/>
      <c r="F992" s="89"/>
      <c r="G992" s="90"/>
      <c r="H992" s="90"/>
      <c r="I992" s="90"/>
      <c r="J992" s="91"/>
      <c r="K992" s="11"/>
      <c r="L992" s="11"/>
      <c r="M992" s="14"/>
    </row>
    <row r="993" spans="1:13" ht="15.75" hidden="1" customHeight="1" x14ac:dyDescent="0.3">
      <c r="A993" s="11"/>
      <c r="B993" s="87"/>
      <c r="C993" s="11" t="s">
        <v>161</v>
      </c>
      <c r="D993" s="88"/>
      <c r="E993" s="11"/>
      <c r="F993" s="89"/>
      <c r="G993" s="90"/>
      <c r="H993" s="90"/>
      <c r="I993" s="90"/>
      <c r="J993" s="91"/>
      <c r="K993" s="11"/>
      <c r="L993" s="11"/>
      <c r="M993" s="14"/>
    </row>
    <row r="994" spans="1:13" ht="15.75" hidden="1" customHeight="1" x14ac:dyDescent="0.3">
      <c r="A994" s="11"/>
      <c r="B994" s="87"/>
      <c r="C994" s="11" t="s">
        <v>162</v>
      </c>
      <c r="D994" s="88"/>
      <c r="E994" s="11"/>
      <c r="F994" s="89"/>
      <c r="G994" s="90"/>
      <c r="H994" s="90"/>
      <c r="I994" s="90"/>
      <c r="J994" s="91"/>
      <c r="K994" s="11"/>
      <c r="L994" s="11"/>
      <c r="M994" s="14"/>
    </row>
    <row r="995" spans="1:13" ht="15.75" hidden="1" customHeight="1" x14ac:dyDescent="0.3">
      <c r="A995" s="11"/>
      <c r="B995" s="87"/>
      <c r="C995" s="11" t="s">
        <v>163</v>
      </c>
      <c r="D995" s="88"/>
      <c r="E995" s="11"/>
      <c r="F995" s="89"/>
      <c r="G995" s="90"/>
      <c r="H995" s="90"/>
      <c r="I995" s="90"/>
      <c r="J995" s="91"/>
      <c r="K995" s="11"/>
      <c r="L995" s="11"/>
      <c r="M995" s="14"/>
    </row>
    <row r="996" spans="1:13" ht="15.75" hidden="1" customHeight="1" x14ac:dyDescent="0.3">
      <c r="A996" s="11"/>
      <c r="B996" s="87"/>
      <c r="C996" s="11" t="s">
        <v>164</v>
      </c>
      <c r="D996" s="88"/>
      <c r="E996" s="11"/>
      <c r="F996" s="89"/>
      <c r="G996" s="90"/>
      <c r="H996" s="90"/>
      <c r="I996" s="90"/>
      <c r="J996" s="91"/>
      <c r="K996" s="11"/>
      <c r="L996" s="11"/>
      <c r="M996" s="14"/>
    </row>
    <row r="997" spans="1:13" ht="15.75" hidden="1" customHeight="1" x14ac:dyDescent="0.3">
      <c r="A997" s="11"/>
      <c r="B997" s="87"/>
      <c r="C997" s="11" t="s">
        <v>165</v>
      </c>
      <c r="D997" s="88"/>
      <c r="E997" s="11"/>
      <c r="F997" s="89"/>
      <c r="G997" s="90"/>
      <c r="H997" s="90"/>
      <c r="I997" s="90"/>
      <c r="J997" s="91"/>
      <c r="K997" s="11"/>
      <c r="L997" s="11"/>
      <c r="M997" s="14"/>
    </row>
    <row r="998" spans="1:13" ht="15.75" hidden="1" customHeight="1" x14ac:dyDescent="0.3">
      <c r="A998" s="11"/>
      <c r="B998" s="87"/>
      <c r="C998" s="11" t="s">
        <v>166</v>
      </c>
      <c r="D998" s="88"/>
      <c r="E998" s="11"/>
      <c r="F998" s="89"/>
      <c r="G998" s="90"/>
      <c r="H998" s="90"/>
      <c r="I998" s="90"/>
      <c r="J998" s="91"/>
      <c r="K998" s="11"/>
      <c r="L998" s="11"/>
      <c r="M998" s="14"/>
    </row>
    <row r="999" spans="1:13" ht="15.75" hidden="1" customHeight="1" x14ac:dyDescent="0.3">
      <c r="A999" s="11"/>
      <c r="B999" s="87"/>
      <c r="C999" s="11" t="s">
        <v>167</v>
      </c>
      <c r="D999" s="88"/>
      <c r="E999" s="11"/>
      <c r="F999" s="89"/>
      <c r="G999" s="90"/>
      <c r="H999" s="90"/>
      <c r="I999" s="90"/>
      <c r="J999" s="91"/>
      <c r="K999" s="11"/>
      <c r="L999" s="11"/>
      <c r="M999" s="14"/>
    </row>
    <row r="1000" spans="1:13" ht="15.75" hidden="1" customHeight="1" x14ac:dyDescent="0.3">
      <c r="A1000" s="11"/>
      <c r="B1000" s="87"/>
      <c r="C1000" s="11" t="s">
        <v>168</v>
      </c>
      <c r="D1000" s="88"/>
      <c r="E1000" s="11"/>
      <c r="F1000" s="89"/>
      <c r="G1000" s="90"/>
      <c r="H1000" s="90"/>
      <c r="I1000" s="90"/>
      <c r="J1000" s="91"/>
      <c r="K1000" s="11"/>
      <c r="L1000" s="11"/>
      <c r="M1000" s="14"/>
    </row>
    <row r="1001" spans="1:13" ht="15.75" hidden="1" customHeight="1" x14ac:dyDescent="0.3">
      <c r="A1001" s="11"/>
      <c r="B1001" s="87"/>
      <c r="C1001" s="11" t="s">
        <v>169</v>
      </c>
      <c r="D1001" s="88"/>
      <c r="E1001" s="11"/>
      <c r="F1001" s="89"/>
      <c r="G1001" s="90"/>
      <c r="H1001" s="90"/>
      <c r="I1001" s="90"/>
      <c r="J1001" s="91"/>
      <c r="K1001" s="11"/>
      <c r="L1001" s="11"/>
      <c r="M1001" s="14"/>
    </row>
    <row r="1002" spans="1:13" ht="15.75" hidden="1" customHeight="1" x14ac:dyDescent="0.3">
      <c r="A1002" s="11"/>
      <c r="B1002" s="87"/>
      <c r="C1002" s="11" t="s">
        <v>170</v>
      </c>
      <c r="D1002" s="88"/>
      <c r="E1002" s="11"/>
      <c r="F1002" s="89"/>
      <c r="G1002" s="90"/>
      <c r="H1002" s="90"/>
      <c r="I1002" s="90"/>
      <c r="J1002" s="91"/>
      <c r="K1002" s="11"/>
      <c r="L1002" s="11"/>
      <c r="M1002" s="14"/>
    </row>
    <row r="1003" spans="1:13" ht="15.75" hidden="1" customHeight="1" x14ac:dyDescent="0.3">
      <c r="A1003" s="11"/>
      <c r="B1003" s="87"/>
      <c r="C1003" s="11" t="s">
        <v>171</v>
      </c>
      <c r="D1003" s="88"/>
      <c r="E1003" s="11"/>
      <c r="F1003" s="89"/>
      <c r="G1003" s="90"/>
      <c r="H1003" s="90"/>
      <c r="I1003" s="90"/>
      <c r="J1003" s="91"/>
      <c r="K1003" s="11"/>
      <c r="L1003" s="11"/>
      <c r="M1003" s="14"/>
    </row>
    <row r="1004" spans="1:13" ht="15.75" hidden="1" customHeight="1" x14ac:dyDescent="0.3">
      <c r="A1004" s="11"/>
      <c r="B1004" s="87"/>
      <c r="C1004" s="11" t="s">
        <v>172</v>
      </c>
      <c r="D1004" s="88"/>
      <c r="E1004" s="11"/>
      <c r="F1004" s="89"/>
      <c r="G1004" s="90"/>
      <c r="H1004" s="90"/>
      <c r="I1004" s="90"/>
      <c r="J1004" s="91"/>
      <c r="K1004" s="11"/>
      <c r="L1004" s="11"/>
      <c r="M1004" s="14"/>
    </row>
    <row r="1005" spans="1:13" ht="15.75" hidden="1" customHeight="1" x14ac:dyDescent="0.3">
      <c r="A1005" s="11"/>
      <c r="B1005" s="87"/>
      <c r="C1005" s="11" t="s">
        <v>173</v>
      </c>
      <c r="D1005" s="88"/>
      <c r="E1005" s="11"/>
      <c r="F1005" s="89"/>
      <c r="G1005" s="90"/>
      <c r="H1005" s="90"/>
      <c r="I1005" s="90"/>
      <c r="J1005" s="91"/>
      <c r="K1005" s="11"/>
      <c r="L1005" s="11"/>
      <c r="M1005" s="14"/>
    </row>
    <row r="1006" spans="1:13" ht="15.75" hidden="1" customHeight="1" x14ac:dyDescent="0.3">
      <c r="A1006" s="11"/>
      <c r="B1006" s="87"/>
      <c r="C1006" s="11" t="s">
        <v>174</v>
      </c>
      <c r="D1006" s="88"/>
      <c r="E1006" s="11"/>
      <c r="F1006" s="89"/>
      <c r="G1006" s="90"/>
      <c r="H1006" s="90"/>
      <c r="I1006" s="90"/>
      <c r="J1006" s="91"/>
      <c r="K1006" s="11"/>
      <c r="L1006" s="11"/>
      <c r="M1006" s="14"/>
    </row>
    <row r="1007" spans="1:13" ht="15.75" hidden="1" customHeight="1" x14ac:dyDescent="0.3">
      <c r="A1007" s="11"/>
      <c r="B1007" s="87"/>
      <c r="C1007" s="11" t="s">
        <v>175</v>
      </c>
      <c r="D1007" s="88"/>
      <c r="E1007" s="11"/>
      <c r="F1007" s="89"/>
      <c r="G1007" s="90"/>
      <c r="H1007" s="90"/>
      <c r="I1007" s="90"/>
      <c r="J1007" s="91"/>
      <c r="K1007" s="11"/>
      <c r="L1007" s="11"/>
      <c r="M1007" s="14"/>
    </row>
    <row r="1008" spans="1:13" ht="15.75" hidden="1" customHeight="1" x14ac:dyDescent="0.3">
      <c r="A1008" s="11"/>
      <c r="B1008" s="87"/>
      <c r="C1008" s="11" t="s">
        <v>176</v>
      </c>
      <c r="D1008" s="88"/>
      <c r="E1008" s="11"/>
      <c r="F1008" s="89"/>
      <c r="G1008" s="90"/>
      <c r="H1008" s="90"/>
      <c r="I1008" s="90"/>
      <c r="J1008" s="91"/>
      <c r="K1008" s="11"/>
      <c r="L1008" s="11"/>
      <c r="M1008" s="14"/>
    </row>
    <row r="1009" spans="1:13" ht="15.75" hidden="1" customHeight="1" x14ac:dyDescent="0.3">
      <c r="A1009" s="11"/>
      <c r="B1009" s="87"/>
      <c r="C1009" s="11" t="s">
        <v>177</v>
      </c>
      <c r="D1009" s="88"/>
      <c r="E1009" s="11"/>
      <c r="F1009" s="89"/>
      <c r="G1009" s="90"/>
      <c r="H1009" s="90"/>
      <c r="I1009" s="90"/>
      <c r="J1009" s="91"/>
      <c r="K1009" s="11"/>
      <c r="L1009" s="11"/>
      <c r="M1009" s="14"/>
    </row>
    <row r="1010" spans="1:13" ht="15.75" hidden="1" customHeight="1" x14ac:dyDescent="0.3">
      <c r="A1010" s="11"/>
      <c r="B1010" s="87"/>
      <c r="C1010" s="11" t="s">
        <v>178</v>
      </c>
      <c r="D1010" s="88"/>
      <c r="E1010" s="11"/>
      <c r="F1010" s="89"/>
      <c r="G1010" s="90"/>
      <c r="H1010" s="90"/>
      <c r="I1010" s="90"/>
      <c r="J1010" s="91"/>
      <c r="K1010" s="11"/>
      <c r="L1010" s="11"/>
      <c r="M1010" s="14"/>
    </row>
    <row r="1011" spans="1:13" ht="15.75" hidden="1" customHeight="1" x14ac:dyDescent="0.3">
      <c r="A1011" s="11"/>
      <c r="B1011" s="87"/>
      <c r="C1011" s="11" t="s">
        <v>179</v>
      </c>
      <c r="D1011" s="88"/>
      <c r="E1011" s="11"/>
      <c r="F1011" s="89"/>
      <c r="G1011" s="90"/>
      <c r="H1011" s="90"/>
      <c r="I1011" s="90"/>
      <c r="J1011" s="91"/>
      <c r="K1011" s="11"/>
      <c r="L1011" s="11"/>
      <c r="M1011" s="14"/>
    </row>
    <row r="1012" spans="1:13" ht="15.75" hidden="1" customHeight="1" x14ac:dyDescent="0.3">
      <c r="A1012" s="11"/>
      <c r="B1012" s="87"/>
      <c r="C1012" s="11" t="s">
        <v>180</v>
      </c>
      <c r="D1012" s="88"/>
      <c r="E1012" s="11"/>
      <c r="F1012" s="89"/>
      <c r="G1012" s="90"/>
      <c r="H1012" s="90"/>
      <c r="I1012" s="90"/>
      <c r="J1012" s="91"/>
      <c r="K1012" s="11"/>
      <c r="L1012" s="11"/>
      <c r="M1012" s="14"/>
    </row>
    <row r="1013" spans="1:13" ht="15.75" hidden="1" customHeight="1" x14ac:dyDescent="0.3">
      <c r="A1013" s="11"/>
      <c r="B1013" s="87"/>
      <c r="C1013" s="11" t="s">
        <v>181</v>
      </c>
      <c r="D1013" s="88"/>
      <c r="E1013" s="11"/>
      <c r="F1013" s="89"/>
      <c r="G1013" s="90"/>
      <c r="H1013" s="90"/>
      <c r="I1013" s="90"/>
      <c r="J1013" s="91"/>
      <c r="K1013" s="11"/>
      <c r="L1013" s="11"/>
      <c r="M1013" s="14"/>
    </row>
    <row r="1014" spans="1:13" ht="15.75" hidden="1" customHeight="1" x14ac:dyDescent="0.3">
      <c r="A1014" s="11"/>
      <c r="B1014" s="87"/>
      <c r="C1014" s="11" t="s">
        <v>182</v>
      </c>
      <c r="D1014" s="88"/>
      <c r="E1014" s="11"/>
      <c r="F1014" s="89"/>
      <c r="G1014" s="90"/>
      <c r="H1014" s="90"/>
      <c r="I1014" s="90"/>
      <c r="J1014" s="91"/>
      <c r="K1014" s="11"/>
      <c r="L1014" s="11"/>
      <c r="M1014" s="14"/>
    </row>
    <row r="1015" spans="1:13" ht="15.75" hidden="1" customHeight="1" x14ac:dyDescent="0.3">
      <c r="A1015" s="11"/>
      <c r="B1015" s="87"/>
      <c r="C1015" s="11" t="s">
        <v>183</v>
      </c>
      <c r="D1015" s="88"/>
      <c r="E1015" s="11"/>
      <c r="F1015" s="89"/>
      <c r="G1015" s="90"/>
      <c r="H1015" s="90"/>
      <c r="I1015" s="90"/>
      <c r="J1015" s="91"/>
      <c r="K1015" s="11"/>
      <c r="L1015" s="11"/>
      <c r="M1015" s="14"/>
    </row>
    <row r="1016" spans="1:13" ht="15.75" hidden="1" customHeight="1" x14ac:dyDescent="0.3">
      <c r="A1016" s="11"/>
      <c r="B1016" s="87"/>
      <c r="C1016" s="11" t="s">
        <v>184</v>
      </c>
      <c r="D1016" s="88"/>
      <c r="E1016" s="11"/>
      <c r="F1016" s="89"/>
      <c r="G1016" s="90"/>
      <c r="H1016" s="90"/>
      <c r="I1016" s="90"/>
      <c r="J1016" s="91"/>
      <c r="K1016" s="11"/>
      <c r="L1016" s="11"/>
      <c r="M1016" s="14"/>
    </row>
    <row r="1017" spans="1:13" ht="15.75" hidden="1" customHeight="1" x14ac:dyDescent="0.3">
      <c r="A1017" s="11"/>
      <c r="B1017" s="87"/>
      <c r="C1017" s="11" t="s">
        <v>185</v>
      </c>
      <c r="D1017" s="88"/>
      <c r="E1017" s="11"/>
      <c r="F1017" s="89"/>
      <c r="G1017" s="90"/>
      <c r="H1017" s="90"/>
      <c r="I1017" s="90"/>
      <c r="J1017" s="91"/>
      <c r="K1017" s="11"/>
      <c r="L1017" s="11"/>
      <c r="M1017" s="14"/>
    </row>
    <row r="1018" spans="1:13" ht="15.75" hidden="1" customHeight="1" x14ac:dyDescent="0.3">
      <c r="A1018" s="11"/>
      <c r="B1018" s="87"/>
      <c r="C1018" s="11" t="s">
        <v>186</v>
      </c>
      <c r="D1018" s="88"/>
      <c r="E1018" s="11"/>
      <c r="F1018" s="89"/>
      <c r="G1018" s="90"/>
      <c r="H1018" s="90"/>
      <c r="I1018" s="90"/>
      <c r="J1018" s="91"/>
      <c r="K1018" s="11"/>
      <c r="L1018" s="11"/>
      <c r="M1018" s="14"/>
    </row>
    <row r="1019" spans="1:13" ht="15.75" hidden="1" customHeight="1" x14ac:dyDescent="0.3">
      <c r="A1019" s="11"/>
      <c r="B1019" s="87"/>
      <c r="C1019" s="11" t="s">
        <v>187</v>
      </c>
      <c r="D1019" s="88"/>
      <c r="E1019" s="11"/>
      <c r="F1019" s="89"/>
      <c r="G1019" s="90"/>
      <c r="H1019" s="90"/>
      <c r="I1019" s="90"/>
      <c r="J1019" s="91"/>
      <c r="K1019" s="11"/>
      <c r="L1019" s="11"/>
      <c r="M1019" s="14"/>
    </row>
    <row r="1020" spans="1:13" ht="15.75" hidden="1" customHeight="1" x14ac:dyDescent="0.3">
      <c r="A1020" s="11"/>
      <c r="B1020" s="87"/>
      <c r="C1020" s="11" t="s">
        <v>188</v>
      </c>
      <c r="D1020" s="88"/>
      <c r="E1020" s="11"/>
      <c r="F1020" s="89"/>
      <c r="G1020" s="90"/>
      <c r="H1020" s="90"/>
      <c r="I1020" s="90"/>
      <c r="J1020" s="91"/>
      <c r="K1020" s="11"/>
      <c r="L1020" s="11"/>
      <c r="M1020" s="14"/>
    </row>
    <row r="1021" spans="1:13" ht="15.75" hidden="1" customHeight="1" x14ac:dyDescent="0.3">
      <c r="A1021" s="11"/>
      <c r="B1021" s="87"/>
      <c r="C1021" s="11" t="s">
        <v>189</v>
      </c>
      <c r="D1021" s="88"/>
      <c r="E1021" s="11"/>
      <c r="F1021" s="89"/>
      <c r="G1021" s="90"/>
      <c r="H1021" s="90"/>
      <c r="I1021" s="90"/>
      <c r="J1021" s="91"/>
      <c r="K1021" s="11"/>
      <c r="L1021" s="11"/>
      <c r="M1021" s="14"/>
    </row>
    <row r="1022" spans="1:13" ht="15.75" hidden="1" customHeight="1" x14ac:dyDescent="0.3">
      <c r="A1022" s="11"/>
      <c r="B1022" s="87"/>
      <c r="C1022" s="11" t="s">
        <v>190</v>
      </c>
      <c r="D1022" s="88"/>
      <c r="E1022" s="11"/>
      <c r="F1022" s="89"/>
      <c r="G1022" s="90"/>
      <c r="H1022" s="90"/>
      <c r="I1022" s="90"/>
      <c r="J1022" s="91"/>
      <c r="K1022" s="11"/>
      <c r="L1022" s="11"/>
      <c r="M1022" s="14"/>
    </row>
    <row r="1023" spans="1:13" ht="15.75" hidden="1" customHeight="1" x14ac:dyDescent="0.3">
      <c r="A1023" s="11"/>
      <c r="B1023" s="87"/>
      <c r="C1023" s="11" t="s">
        <v>191</v>
      </c>
      <c r="D1023" s="88"/>
      <c r="E1023" s="11"/>
      <c r="F1023" s="89"/>
      <c r="G1023" s="90"/>
      <c r="H1023" s="90"/>
      <c r="I1023" s="90"/>
      <c r="J1023" s="91"/>
      <c r="K1023" s="11"/>
      <c r="L1023" s="11"/>
      <c r="M1023" s="14"/>
    </row>
    <row r="1024" spans="1:13" ht="15.75" hidden="1" customHeight="1" x14ac:dyDescent="0.3">
      <c r="A1024" s="11"/>
      <c r="B1024" s="87"/>
      <c r="C1024" s="93" t="s">
        <v>192</v>
      </c>
      <c r="D1024" s="88"/>
      <c r="E1024" s="11"/>
      <c r="F1024" s="89"/>
      <c r="G1024" s="90"/>
      <c r="H1024" s="90"/>
      <c r="I1024" s="90"/>
      <c r="J1024" s="91"/>
      <c r="K1024" s="11"/>
      <c r="L1024" s="11"/>
      <c r="M1024" s="14"/>
    </row>
    <row r="1025" spans="1:13" ht="15.75" hidden="1" customHeight="1" x14ac:dyDescent="0.3">
      <c r="A1025" s="11"/>
      <c r="B1025" s="87"/>
      <c r="C1025" s="11" t="s">
        <v>193</v>
      </c>
      <c r="D1025" s="88"/>
      <c r="E1025" s="11"/>
      <c r="F1025" s="89"/>
      <c r="G1025" s="90"/>
      <c r="H1025" s="90"/>
      <c r="I1025" s="90"/>
      <c r="J1025" s="91"/>
      <c r="K1025" s="11"/>
      <c r="L1025" s="11"/>
      <c r="M1025" s="14"/>
    </row>
    <row r="1026" spans="1:13" ht="15.75" hidden="1" customHeight="1" x14ac:dyDescent="0.3">
      <c r="A1026" s="11"/>
      <c r="B1026" s="87"/>
      <c r="C1026" s="11" t="s">
        <v>194</v>
      </c>
      <c r="D1026" s="88"/>
      <c r="E1026" s="11"/>
      <c r="F1026" s="89"/>
      <c r="G1026" s="90"/>
      <c r="H1026" s="90"/>
      <c r="I1026" s="90"/>
      <c r="J1026" s="91"/>
      <c r="K1026" s="11"/>
      <c r="L1026" s="11"/>
      <c r="M1026" s="14"/>
    </row>
    <row r="1027" spans="1:13" ht="15.75" hidden="1" customHeight="1" x14ac:dyDescent="0.3">
      <c r="A1027" s="11"/>
      <c r="B1027" s="87"/>
      <c r="C1027" s="11" t="s">
        <v>195</v>
      </c>
      <c r="D1027" s="88"/>
      <c r="E1027" s="11"/>
      <c r="F1027" s="89"/>
      <c r="G1027" s="90"/>
      <c r="H1027" s="90"/>
      <c r="I1027" s="90"/>
      <c r="J1027" s="91"/>
      <c r="K1027" s="11"/>
      <c r="L1027" s="11"/>
      <c r="M1027" s="14"/>
    </row>
    <row r="1028" spans="1:13" ht="15.75" hidden="1" customHeight="1" x14ac:dyDescent="0.3">
      <c r="A1028" s="11"/>
      <c r="B1028" s="87"/>
      <c r="C1028" s="11" t="s">
        <v>196</v>
      </c>
      <c r="D1028" s="88"/>
      <c r="E1028" s="11"/>
      <c r="F1028" s="89"/>
      <c r="G1028" s="90"/>
      <c r="H1028" s="90"/>
      <c r="I1028" s="90"/>
      <c r="J1028" s="91"/>
      <c r="K1028" s="11"/>
      <c r="L1028" s="11"/>
      <c r="M1028" s="14"/>
    </row>
    <row r="1029" spans="1:13" ht="15.75" hidden="1" customHeight="1" x14ac:dyDescent="0.3">
      <c r="A1029" s="11"/>
      <c r="B1029" s="87"/>
      <c r="C1029" s="11" t="s">
        <v>197</v>
      </c>
      <c r="D1029" s="88"/>
      <c r="E1029" s="11"/>
      <c r="F1029" s="89"/>
      <c r="G1029" s="90"/>
      <c r="H1029" s="90"/>
      <c r="I1029" s="90"/>
      <c r="J1029" s="91"/>
      <c r="K1029" s="11"/>
      <c r="L1029" s="11"/>
      <c r="M1029" s="14"/>
    </row>
    <row r="1030" spans="1:13" ht="15.75" hidden="1" customHeight="1" x14ac:dyDescent="0.3">
      <c r="A1030" s="11"/>
      <c r="B1030" s="87"/>
      <c r="C1030" s="11" t="s">
        <v>198</v>
      </c>
      <c r="D1030" s="88"/>
      <c r="E1030" s="11"/>
      <c r="F1030" s="89"/>
      <c r="G1030" s="90"/>
      <c r="H1030" s="90"/>
      <c r="I1030" s="90"/>
      <c r="J1030" s="91"/>
      <c r="K1030" s="11"/>
      <c r="L1030" s="11"/>
      <c r="M1030" s="14"/>
    </row>
    <row r="1031" spans="1:13" ht="15.75" hidden="1" customHeight="1" x14ac:dyDescent="0.3">
      <c r="A1031" s="11"/>
      <c r="B1031" s="87"/>
      <c r="C1031" s="11" t="s">
        <v>199</v>
      </c>
      <c r="D1031" s="88"/>
      <c r="E1031" s="11"/>
      <c r="F1031" s="89"/>
      <c r="G1031" s="90"/>
      <c r="H1031" s="90"/>
      <c r="I1031" s="90"/>
      <c r="J1031" s="91"/>
      <c r="K1031" s="11"/>
      <c r="L1031" s="11"/>
      <c r="M1031" s="14"/>
    </row>
    <row r="1032" spans="1:13" ht="15.75" hidden="1" customHeight="1" x14ac:dyDescent="0.3">
      <c r="A1032" s="11"/>
      <c r="B1032" s="87"/>
      <c r="C1032" s="11" t="s">
        <v>200</v>
      </c>
      <c r="D1032" s="88"/>
      <c r="E1032" s="11"/>
      <c r="F1032" s="89"/>
      <c r="G1032" s="90"/>
      <c r="H1032" s="90"/>
      <c r="I1032" s="90"/>
      <c r="J1032" s="91"/>
      <c r="K1032" s="11"/>
      <c r="L1032" s="11"/>
      <c r="M1032" s="14"/>
    </row>
    <row r="1033" spans="1:13" ht="15.75" hidden="1" customHeight="1" x14ac:dyDescent="0.3">
      <c r="A1033" s="11"/>
      <c r="B1033" s="87"/>
      <c r="C1033" s="11" t="s">
        <v>201</v>
      </c>
      <c r="D1033" s="88"/>
      <c r="E1033" s="11"/>
      <c r="F1033" s="89"/>
      <c r="G1033" s="90"/>
      <c r="H1033" s="90"/>
      <c r="I1033" s="90"/>
      <c r="J1033" s="91"/>
      <c r="K1033" s="11"/>
      <c r="L1033" s="11"/>
      <c r="M1033" s="14"/>
    </row>
    <row r="1034" spans="1:13" ht="15.75" hidden="1" customHeight="1" x14ac:dyDescent="0.3">
      <c r="A1034" s="11"/>
      <c r="B1034" s="87"/>
      <c r="C1034" s="11" t="s">
        <v>202</v>
      </c>
      <c r="D1034" s="88"/>
      <c r="E1034" s="11"/>
      <c r="F1034" s="89"/>
      <c r="G1034" s="90"/>
      <c r="H1034" s="90"/>
      <c r="I1034" s="90"/>
      <c r="J1034" s="91"/>
      <c r="K1034" s="11"/>
      <c r="L1034" s="11"/>
      <c r="M1034" s="14"/>
    </row>
    <row r="1035" spans="1:13" ht="15.75" hidden="1" customHeight="1" x14ac:dyDescent="0.3">
      <c r="A1035" s="11"/>
      <c r="B1035" s="87"/>
      <c r="C1035" s="11" t="s">
        <v>203</v>
      </c>
      <c r="D1035" s="88"/>
      <c r="E1035" s="11"/>
      <c r="F1035" s="89"/>
      <c r="G1035" s="90"/>
      <c r="H1035" s="90"/>
      <c r="I1035" s="90"/>
      <c r="J1035" s="91"/>
      <c r="K1035" s="11"/>
      <c r="L1035" s="11"/>
      <c r="M1035" s="14"/>
    </row>
    <row r="1036" spans="1:13" ht="15.75" hidden="1" customHeight="1" x14ac:dyDescent="0.3">
      <c r="A1036" s="11"/>
      <c r="B1036" s="87"/>
      <c r="C1036" s="11" t="s">
        <v>204</v>
      </c>
      <c r="D1036" s="88"/>
      <c r="E1036" s="11"/>
      <c r="F1036" s="89"/>
      <c r="G1036" s="90"/>
      <c r="H1036" s="90"/>
      <c r="I1036" s="90"/>
      <c r="J1036" s="91"/>
      <c r="K1036" s="11"/>
      <c r="L1036" s="11"/>
      <c r="M1036" s="14"/>
    </row>
    <row r="1037" spans="1:13" ht="15.75" hidden="1" customHeight="1" x14ac:dyDescent="0.3">
      <c r="A1037" s="11"/>
      <c r="B1037" s="87"/>
      <c r="C1037" s="11" t="s">
        <v>205</v>
      </c>
      <c r="D1037" s="88"/>
      <c r="E1037" s="11"/>
      <c r="F1037" s="89"/>
      <c r="G1037" s="90"/>
      <c r="H1037" s="90"/>
      <c r="I1037" s="90"/>
      <c r="J1037" s="91"/>
      <c r="K1037" s="11"/>
      <c r="L1037" s="11"/>
      <c r="M1037" s="14"/>
    </row>
    <row r="1038" spans="1:13" ht="15.75" hidden="1" customHeight="1" x14ac:dyDescent="0.3">
      <c r="A1038" s="11"/>
      <c r="B1038" s="87"/>
      <c r="C1038" s="11" t="s">
        <v>206</v>
      </c>
      <c r="D1038" s="88"/>
      <c r="E1038" s="11"/>
      <c r="F1038" s="89"/>
      <c r="G1038" s="90"/>
      <c r="H1038" s="90"/>
      <c r="I1038" s="90"/>
      <c r="J1038" s="91"/>
      <c r="K1038" s="11"/>
      <c r="L1038" s="11"/>
      <c r="M1038" s="14"/>
    </row>
    <row r="1039" spans="1:13" ht="15.75" hidden="1" customHeight="1" x14ac:dyDescent="0.3">
      <c r="A1039" s="11"/>
      <c r="B1039" s="87"/>
      <c r="C1039" s="11" t="s">
        <v>207</v>
      </c>
      <c r="D1039" s="88"/>
      <c r="E1039" s="11"/>
      <c r="F1039" s="89"/>
      <c r="G1039" s="90"/>
      <c r="H1039" s="90"/>
      <c r="I1039" s="90"/>
      <c r="J1039" s="91"/>
      <c r="K1039" s="11"/>
      <c r="L1039" s="11"/>
      <c r="M1039" s="14"/>
    </row>
    <row r="1040" spans="1:13" ht="15.75" hidden="1" customHeight="1" x14ac:dyDescent="0.3">
      <c r="A1040" s="11"/>
      <c r="B1040" s="87"/>
      <c r="C1040" s="11" t="s">
        <v>208</v>
      </c>
      <c r="D1040" s="88"/>
      <c r="E1040" s="11"/>
      <c r="F1040" s="89"/>
      <c r="G1040" s="90"/>
      <c r="H1040" s="90"/>
      <c r="I1040" s="90"/>
      <c r="J1040" s="91"/>
      <c r="K1040" s="11"/>
      <c r="L1040" s="11"/>
      <c r="M1040" s="14"/>
    </row>
    <row r="1041" spans="1:13" ht="15.75" hidden="1" customHeight="1" x14ac:dyDescent="0.3">
      <c r="A1041" s="11"/>
      <c r="B1041" s="87"/>
      <c r="C1041" s="11" t="s">
        <v>209</v>
      </c>
      <c r="D1041" s="88"/>
      <c r="E1041" s="11"/>
      <c r="F1041" s="89"/>
      <c r="G1041" s="90"/>
      <c r="H1041" s="90"/>
      <c r="I1041" s="90"/>
      <c r="J1041" s="91"/>
      <c r="K1041" s="11"/>
      <c r="L1041" s="11"/>
      <c r="M1041" s="14"/>
    </row>
    <row r="1042" spans="1:13" ht="15.75" hidden="1" customHeight="1" x14ac:dyDescent="0.3">
      <c r="A1042" s="11"/>
      <c r="B1042" s="87"/>
      <c r="C1042" s="11" t="s">
        <v>210</v>
      </c>
      <c r="D1042" s="88"/>
      <c r="E1042" s="11"/>
      <c r="F1042" s="89"/>
      <c r="G1042" s="90"/>
      <c r="H1042" s="90"/>
      <c r="I1042" s="90"/>
      <c r="J1042" s="91"/>
      <c r="K1042" s="11"/>
      <c r="L1042" s="11"/>
      <c r="M1042" s="14"/>
    </row>
    <row r="1043" spans="1:13" ht="15.75" hidden="1" customHeight="1" x14ac:dyDescent="0.3">
      <c r="A1043" s="11"/>
      <c r="B1043" s="87"/>
      <c r="C1043" s="11" t="s">
        <v>211</v>
      </c>
      <c r="D1043" s="88"/>
      <c r="E1043" s="11"/>
      <c r="F1043" s="89"/>
      <c r="G1043" s="90"/>
      <c r="H1043" s="90"/>
      <c r="I1043" s="90"/>
      <c r="J1043" s="91"/>
      <c r="K1043" s="11"/>
      <c r="L1043" s="11"/>
      <c r="M1043" s="14"/>
    </row>
    <row r="1044" spans="1:13" ht="15.75" hidden="1" customHeight="1" x14ac:dyDescent="0.3">
      <c r="A1044" s="11"/>
      <c r="B1044" s="87"/>
      <c r="C1044" s="11" t="s">
        <v>212</v>
      </c>
      <c r="D1044" s="88"/>
      <c r="E1044" s="11"/>
      <c r="F1044" s="89"/>
      <c r="G1044" s="90"/>
      <c r="H1044" s="90"/>
      <c r="I1044" s="90"/>
      <c r="J1044" s="91"/>
      <c r="K1044" s="11"/>
      <c r="L1044" s="11"/>
      <c r="M1044" s="14"/>
    </row>
    <row r="1045" spans="1:13" ht="15.75" hidden="1" customHeight="1" x14ac:dyDescent="0.3">
      <c r="A1045" s="11"/>
      <c r="B1045" s="87"/>
      <c r="C1045" s="11" t="s">
        <v>213</v>
      </c>
      <c r="D1045" s="88"/>
      <c r="E1045" s="11"/>
      <c r="F1045" s="89"/>
      <c r="G1045" s="90"/>
      <c r="H1045" s="90"/>
      <c r="I1045" s="90"/>
      <c r="J1045" s="91"/>
      <c r="K1045" s="11"/>
      <c r="L1045" s="11"/>
      <c r="M1045" s="14"/>
    </row>
    <row r="1046" spans="1:13" ht="15.75" hidden="1" customHeight="1" x14ac:dyDescent="0.3">
      <c r="A1046" s="11"/>
      <c r="B1046" s="87"/>
      <c r="C1046" s="11" t="s">
        <v>214</v>
      </c>
      <c r="D1046" s="88"/>
      <c r="E1046" s="11"/>
      <c r="F1046" s="89"/>
      <c r="G1046" s="90"/>
      <c r="H1046" s="90"/>
      <c r="I1046" s="90"/>
      <c r="J1046" s="91"/>
      <c r="K1046" s="11"/>
      <c r="L1046" s="11"/>
      <c r="M1046" s="14"/>
    </row>
    <row r="1047" spans="1:13" ht="15.75" hidden="1" customHeight="1" x14ac:dyDescent="0.3">
      <c r="A1047" s="11"/>
      <c r="B1047" s="87"/>
      <c r="C1047" s="11" t="s">
        <v>215</v>
      </c>
      <c r="D1047" s="88"/>
      <c r="E1047" s="11"/>
      <c r="F1047" s="89"/>
      <c r="G1047" s="90"/>
      <c r="H1047" s="90"/>
      <c r="I1047" s="90"/>
      <c r="J1047" s="91"/>
      <c r="K1047" s="11"/>
      <c r="L1047" s="11"/>
      <c r="M1047" s="14"/>
    </row>
    <row r="1048" spans="1:13" ht="15.75" hidden="1" customHeight="1" x14ac:dyDescent="0.3">
      <c r="A1048" s="11"/>
      <c r="B1048" s="87"/>
      <c r="C1048" s="11" t="s">
        <v>216</v>
      </c>
      <c r="D1048" s="88"/>
      <c r="E1048" s="11"/>
      <c r="F1048" s="89"/>
      <c r="G1048" s="90"/>
      <c r="H1048" s="90"/>
      <c r="I1048" s="90"/>
      <c r="J1048" s="91"/>
      <c r="K1048" s="11"/>
      <c r="L1048" s="11"/>
      <c r="M1048" s="14"/>
    </row>
    <row r="1049" spans="1:13" ht="15.75" hidden="1" customHeight="1" x14ac:dyDescent="0.3">
      <c r="A1049" s="11"/>
      <c r="B1049" s="87"/>
      <c r="C1049" s="11" t="s">
        <v>217</v>
      </c>
      <c r="D1049" s="88"/>
      <c r="E1049" s="11"/>
      <c r="F1049" s="89"/>
      <c r="G1049" s="90"/>
      <c r="H1049" s="90"/>
      <c r="I1049" s="90"/>
      <c r="J1049" s="91"/>
      <c r="K1049" s="11"/>
      <c r="L1049" s="11"/>
      <c r="M1049" s="14"/>
    </row>
    <row r="1050" spans="1:13" ht="15.75" hidden="1" customHeight="1" x14ac:dyDescent="0.3">
      <c r="A1050" s="11"/>
      <c r="B1050" s="87"/>
      <c r="C1050" s="11" t="s">
        <v>218</v>
      </c>
      <c r="D1050" s="88"/>
      <c r="E1050" s="11"/>
      <c r="F1050" s="89"/>
      <c r="G1050" s="90"/>
      <c r="H1050" s="90"/>
      <c r="I1050" s="90"/>
      <c r="J1050" s="91"/>
      <c r="K1050" s="11"/>
      <c r="L1050" s="11"/>
      <c r="M1050" s="14"/>
    </row>
    <row r="1051" spans="1:13" ht="15.75" hidden="1" customHeight="1" x14ac:dyDescent="0.3">
      <c r="A1051" s="11"/>
      <c r="B1051" s="87"/>
      <c r="C1051" s="11" t="s">
        <v>219</v>
      </c>
      <c r="D1051" s="88"/>
      <c r="E1051" s="11"/>
      <c r="F1051" s="89"/>
      <c r="G1051" s="90"/>
      <c r="H1051" s="90"/>
      <c r="I1051" s="90"/>
      <c r="J1051" s="91"/>
      <c r="K1051" s="11"/>
      <c r="L1051" s="11"/>
      <c r="M1051" s="14"/>
    </row>
    <row r="1052" spans="1:13" ht="15.75" hidden="1" customHeight="1" x14ac:dyDescent="0.3">
      <c r="A1052" s="11"/>
      <c r="B1052" s="87"/>
      <c r="C1052" s="11" t="s">
        <v>220</v>
      </c>
      <c r="D1052" s="88"/>
      <c r="E1052" s="11"/>
      <c r="F1052" s="89"/>
      <c r="G1052" s="90"/>
      <c r="H1052" s="90"/>
      <c r="I1052" s="90"/>
      <c r="J1052" s="91"/>
      <c r="K1052" s="11"/>
      <c r="L1052" s="11"/>
      <c r="M1052" s="14"/>
    </row>
    <row r="1053" spans="1:13" ht="15.75" hidden="1" customHeight="1" x14ac:dyDescent="0.3">
      <c r="A1053" s="11"/>
      <c r="B1053" s="87"/>
      <c r="C1053" s="11" t="s">
        <v>221</v>
      </c>
      <c r="D1053" s="88"/>
      <c r="E1053" s="11"/>
      <c r="F1053" s="89"/>
      <c r="G1053" s="90"/>
      <c r="H1053" s="90"/>
      <c r="I1053" s="90"/>
      <c r="J1053" s="91"/>
      <c r="K1053" s="11"/>
      <c r="L1053" s="11"/>
      <c r="M1053" s="14"/>
    </row>
    <row r="1054" spans="1:13" ht="15.75" hidden="1" customHeight="1" x14ac:dyDescent="0.3">
      <c r="A1054" s="11"/>
      <c r="B1054" s="87"/>
      <c r="C1054" s="11" t="s">
        <v>222</v>
      </c>
      <c r="D1054" s="88"/>
      <c r="E1054" s="11"/>
      <c r="F1054" s="89"/>
      <c r="G1054" s="90"/>
      <c r="H1054" s="90"/>
      <c r="I1054" s="90"/>
      <c r="J1054" s="91"/>
      <c r="K1054" s="11"/>
      <c r="L1054" s="11"/>
      <c r="M1054" s="14"/>
    </row>
    <row r="1055" spans="1:13" ht="15.75" hidden="1" customHeight="1" x14ac:dyDescent="0.3">
      <c r="A1055" s="11"/>
      <c r="B1055" s="87"/>
      <c r="C1055" s="11" t="s">
        <v>223</v>
      </c>
      <c r="D1055" s="88"/>
      <c r="E1055" s="11"/>
      <c r="F1055" s="89"/>
      <c r="G1055" s="90"/>
      <c r="H1055" s="90"/>
      <c r="I1055" s="90"/>
      <c r="J1055" s="91"/>
      <c r="K1055" s="11"/>
      <c r="L1055" s="11"/>
      <c r="M1055" s="14"/>
    </row>
    <row r="1056" spans="1:13" ht="15.75" hidden="1" customHeight="1" x14ac:dyDescent="0.3">
      <c r="A1056" s="11"/>
      <c r="B1056" s="87"/>
      <c r="C1056" s="11" t="s">
        <v>224</v>
      </c>
      <c r="D1056" s="88"/>
      <c r="E1056" s="11"/>
      <c r="F1056" s="89"/>
      <c r="G1056" s="90"/>
      <c r="H1056" s="90"/>
      <c r="I1056" s="90"/>
      <c r="J1056" s="91"/>
      <c r="K1056" s="11"/>
      <c r="L1056" s="11"/>
      <c r="M1056" s="14"/>
    </row>
    <row r="1057" spans="1:13" ht="15.75" hidden="1" customHeight="1" x14ac:dyDescent="0.3">
      <c r="A1057" s="11"/>
      <c r="B1057" s="87"/>
      <c r="C1057" s="11" t="s">
        <v>225</v>
      </c>
      <c r="D1057" s="88"/>
      <c r="E1057" s="11"/>
      <c r="F1057" s="89"/>
      <c r="G1057" s="90"/>
      <c r="H1057" s="90"/>
      <c r="I1057" s="90"/>
      <c r="J1057" s="91"/>
      <c r="K1057" s="11"/>
      <c r="L1057" s="11"/>
      <c r="M1057" s="14"/>
    </row>
    <row r="1058" spans="1:13" ht="15.75" hidden="1" customHeight="1" x14ac:dyDescent="0.3">
      <c r="A1058" s="11"/>
      <c r="B1058" s="87"/>
      <c r="C1058" s="11" t="s">
        <v>226</v>
      </c>
      <c r="D1058" s="88"/>
      <c r="E1058" s="11"/>
      <c r="F1058" s="89"/>
      <c r="G1058" s="90"/>
      <c r="H1058" s="90"/>
      <c r="I1058" s="90"/>
      <c r="J1058" s="91"/>
      <c r="K1058" s="11"/>
      <c r="L1058" s="11"/>
      <c r="M1058" s="14"/>
    </row>
    <row r="1059" spans="1:13" ht="15.75" hidden="1" customHeight="1" x14ac:dyDescent="0.3">
      <c r="A1059" s="11"/>
      <c r="B1059" s="87"/>
      <c r="C1059" s="11" t="s">
        <v>227</v>
      </c>
      <c r="D1059" s="88"/>
      <c r="E1059" s="11"/>
      <c r="F1059" s="89"/>
      <c r="G1059" s="90"/>
      <c r="H1059" s="90"/>
      <c r="I1059" s="90"/>
      <c r="J1059" s="91"/>
      <c r="K1059" s="11"/>
      <c r="L1059" s="11"/>
      <c r="M1059" s="14"/>
    </row>
    <row r="1060" spans="1:13" ht="15.75" hidden="1" customHeight="1" x14ac:dyDescent="0.3">
      <c r="A1060" s="11"/>
      <c r="B1060" s="87"/>
      <c r="C1060" s="11" t="s">
        <v>228</v>
      </c>
      <c r="D1060" s="88"/>
      <c r="E1060" s="11"/>
      <c r="F1060" s="89"/>
      <c r="G1060" s="90"/>
      <c r="H1060" s="90"/>
      <c r="I1060" s="90"/>
      <c r="J1060" s="91"/>
      <c r="K1060" s="11"/>
      <c r="L1060" s="11"/>
      <c r="M1060" s="14"/>
    </row>
    <row r="1061" spans="1:13" ht="15.75" hidden="1" customHeight="1" x14ac:dyDescent="0.3">
      <c r="A1061" s="11"/>
      <c r="B1061" s="87"/>
      <c r="C1061" s="11" t="s">
        <v>229</v>
      </c>
      <c r="D1061" s="88"/>
      <c r="E1061" s="11"/>
      <c r="F1061" s="89"/>
      <c r="G1061" s="90"/>
      <c r="H1061" s="90"/>
      <c r="I1061" s="90"/>
      <c r="J1061" s="91"/>
      <c r="K1061" s="11"/>
      <c r="L1061" s="11"/>
      <c r="M1061" s="14"/>
    </row>
    <row r="1062" spans="1:13" ht="15.75" hidden="1" customHeight="1" x14ac:dyDescent="0.3">
      <c r="A1062" s="11"/>
      <c r="B1062" s="87"/>
      <c r="C1062" s="11" t="s">
        <v>230</v>
      </c>
      <c r="D1062" s="88"/>
      <c r="E1062" s="11"/>
      <c r="F1062" s="89"/>
      <c r="G1062" s="90"/>
      <c r="H1062" s="90"/>
      <c r="I1062" s="90"/>
      <c r="J1062" s="91"/>
      <c r="K1062" s="11"/>
      <c r="L1062" s="11"/>
      <c r="M1062" s="14"/>
    </row>
    <row r="1063" spans="1:13" ht="15.75" hidden="1" customHeight="1" x14ac:dyDescent="0.3">
      <c r="A1063" s="11"/>
      <c r="B1063" s="87"/>
      <c r="C1063" s="11" t="s">
        <v>231</v>
      </c>
      <c r="D1063" s="88"/>
      <c r="E1063" s="11"/>
      <c r="F1063" s="89"/>
      <c r="G1063" s="90"/>
      <c r="H1063" s="90"/>
      <c r="I1063" s="90"/>
      <c r="J1063" s="91"/>
      <c r="K1063" s="11"/>
      <c r="L1063" s="11"/>
      <c r="M1063" s="14"/>
    </row>
    <row r="1064" spans="1:13" ht="15.75" hidden="1" customHeight="1" x14ac:dyDescent="0.3">
      <c r="A1064" s="11"/>
      <c r="B1064" s="87"/>
      <c r="C1064" s="11" t="s">
        <v>232</v>
      </c>
      <c r="D1064" s="88"/>
      <c r="E1064" s="11"/>
      <c r="F1064" s="89"/>
      <c r="G1064" s="90"/>
      <c r="H1064" s="90"/>
      <c r="I1064" s="90"/>
      <c r="J1064" s="91"/>
      <c r="K1064" s="11"/>
      <c r="L1064" s="11"/>
      <c r="M1064" s="14"/>
    </row>
    <row r="1065" spans="1:13" ht="15.75" hidden="1" customHeight="1" x14ac:dyDescent="0.3">
      <c r="A1065" s="11"/>
      <c r="B1065" s="87"/>
      <c r="C1065" s="11" t="s">
        <v>233</v>
      </c>
      <c r="D1065" s="88"/>
      <c r="E1065" s="11"/>
      <c r="F1065" s="89"/>
      <c r="G1065" s="90"/>
      <c r="H1065" s="90"/>
      <c r="I1065" s="90"/>
      <c r="J1065" s="91"/>
      <c r="K1065" s="11"/>
      <c r="L1065" s="11"/>
      <c r="M1065" s="14"/>
    </row>
    <row r="1066" spans="1:13" ht="15.75" hidden="1" customHeight="1" x14ac:dyDescent="0.3">
      <c r="A1066" s="11"/>
      <c r="B1066" s="87"/>
      <c r="C1066" s="11" t="s">
        <v>234</v>
      </c>
      <c r="D1066" s="88"/>
      <c r="E1066" s="11"/>
      <c r="F1066" s="89"/>
      <c r="G1066" s="90"/>
      <c r="H1066" s="90"/>
      <c r="I1066" s="90"/>
      <c r="J1066" s="91"/>
      <c r="K1066" s="11"/>
      <c r="L1066" s="11"/>
      <c r="M1066" s="14"/>
    </row>
    <row r="1067" spans="1:13" ht="15.75" hidden="1" customHeight="1" x14ac:dyDescent="0.3">
      <c r="A1067" s="11"/>
      <c r="B1067" s="87"/>
      <c r="C1067" s="11" t="s">
        <v>235</v>
      </c>
      <c r="D1067" s="88"/>
      <c r="E1067" s="11"/>
      <c r="F1067" s="89"/>
      <c r="G1067" s="90"/>
      <c r="H1067" s="90"/>
      <c r="I1067" s="90"/>
      <c r="J1067" s="91"/>
      <c r="K1067" s="11"/>
      <c r="L1067" s="11"/>
      <c r="M1067" s="14"/>
    </row>
    <row r="1068" spans="1:13" ht="15.75" hidden="1" customHeight="1" x14ac:dyDescent="0.3">
      <c r="A1068" s="11"/>
      <c r="B1068" s="87"/>
      <c r="C1068" s="11" t="s">
        <v>236</v>
      </c>
      <c r="D1068" s="88"/>
      <c r="E1068" s="11"/>
      <c r="F1068" s="89"/>
      <c r="G1068" s="90"/>
      <c r="H1068" s="90"/>
      <c r="I1068" s="90"/>
      <c r="J1068" s="91"/>
      <c r="K1068" s="11"/>
      <c r="L1068" s="11"/>
      <c r="M1068" s="14"/>
    </row>
    <row r="1069" spans="1:13" ht="15.75" hidden="1" customHeight="1" x14ac:dyDescent="0.3">
      <c r="A1069" s="11"/>
      <c r="B1069" s="87"/>
      <c r="C1069" s="11" t="s">
        <v>237</v>
      </c>
      <c r="D1069" s="88"/>
      <c r="E1069" s="11"/>
      <c r="F1069" s="89"/>
      <c r="G1069" s="90"/>
      <c r="H1069" s="90"/>
      <c r="I1069" s="90"/>
      <c r="J1069" s="91"/>
      <c r="K1069" s="11"/>
      <c r="L1069" s="11"/>
      <c r="M1069" s="14"/>
    </row>
    <row r="1070" spans="1:13" ht="15.75" hidden="1" customHeight="1" x14ac:dyDescent="0.3">
      <c r="A1070" s="11"/>
      <c r="B1070" s="87"/>
      <c r="C1070" s="11" t="s">
        <v>238</v>
      </c>
      <c r="D1070" s="88"/>
      <c r="E1070" s="11"/>
      <c r="F1070" s="89"/>
      <c r="G1070" s="90"/>
      <c r="H1070" s="90"/>
      <c r="I1070" s="90"/>
      <c r="J1070" s="91"/>
      <c r="K1070" s="11"/>
      <c r="L1070" s="11"/>
      <c r="M1070" s="14"/>
    </row>
    <row r="1071" spans="1:13" ht="15.75" hidden="1" customHeight="1" x14ac:dyDescent="0.3">
      <c r="A1071" s="11"/>
      <c r="B1071" s="87"/>
      <c r="C1071" s="11" t="s">
        <v>239</v>
      </c>
      <c r="D1071" s="88"/>
      <c r="E1071" s="11"/>
      <c r="F1071" s="89"/>
      <c r="G1071" s="90"/>
      <c r="H1071" s="90"/>
      <c r="I1071" s="90"/>
      <c r="J1071" s="91"/>
      <c r="K1071" s="11"/>
      <c r="L1071" s="11"/>
      <c r="M1071" s="14"/>
    </row>
    <row r="1072" spans="1:13" ht="15.75" hidden="1" customHeight="1" x14ac:dyDescent="0.3">
      <c r="A1072" s="11"/>
      <c r="B1072" s="87"/>
      <c r="C1072" s="11" t="s">
        <v>240</v>
      </c>
      <c r="D1072" s="88"/>
      <c r="E1072" s="11"/>
      <c r="F1072" s="89"/>
      <c r="G1072" s="90"/>
      <c r="H1072" s="90"/>
      <c r="I1072" s="90"/>
      <c r="J1072" s="91"/>
      <c r="K1072" s="11"/>
      <c r="L1072" s="11"/>
      <c r="M1072" s="14"/>
    </row>
    <row r="1073" spans="1:13" ht="15.75" hidden="1" customHeight="1" x14ac:dyDescent="0.3">
      <c r="A1073" s="11"/>
      <c r="B1073" s="87"/>
      <c r="C1073" s="11" t="s">
        <v>241</v>
      </c>
      <c r="D1073" s="88"/>
      <c r="E1073" s="11"/>
      <c r="F1073" s="89"/>
      <c r="G1073" s="90"/>
      <c r="H1073" s="90"/>
      <c r="I1073" s="90"/>
      <c r="J1073" s="91"/>
      <c r="K1073" s="11"/>
      <c r="L1073" s="11"/>
      <c r="M1073" s="14"/>
    </row>
    <row r="1074" spans="1:13" ht="15.75" hidden="1" customHeight="1" x14ac:dyDescent="0.3">
      <c r="A1074" s="11"/>
      <c r="B1074" s="87"/>
      <c r="C1074" s="11" t="s">
        <v>242</v>
      </c>
      <c r="D1074" s="88"/>
      <c r="E1074" s="11"/>
      <c r="F1074" s="89"/>
      <c r="G1074" s="90"/>
      <c r="H1074" s="90"/>
      <c r="I1074" s="90"/>
      <c r="J1074" s="91"/>
      <c r="K1074" s="11"/>
      <c r="L1074" s="11"/>
      <c r="M1074" s="14"/>
    </row>
    <row r="1075" spans="1:13" ht="15.75" hidden="1" customHeight="1" x14ac:dyDescent="0.3">
      <c r="A1075" s="11"/>
      <c r="B1075" s="87"/>
      <c r="C1075" s="11" t="s">
        <v>243</v>
      </c>
      <c r="D1075" s="88"/>
      <c r="E1075" s="11"/>
      <c r="F1075" s="89"/>
      <c r="G1075" s="90"/>
      <c r="H1075" s="90"/>
      <c r="I1075" s="90"/>
      <c r="J1075" s="91"/>
      <c r="K1075" s="11"/>
      <c r="L1075" s="11"/>
      <c r="M1075" s="14"/>
    </row>
    <row r="1076" spans="1:13" ht="15.75" hidden="1" customHeight="1" x14ac:dyDescent="0.3">
      <c r="A1076" s="11"/>
      <c r="B1076" s="87"/>
      <c r="C1076" s="11" t="s">
        <v>244</v>
      </c>
      <c r="D1076" s="88"/>
      <c r="E1076" s="11"/>
      <c r="F1076" s="89"/>
      <c r="G1076" s="90"/>
      <c r="H1076" s="90"/>
      <c r="I1076" s="90"/>
      <c r="J1076" s="91"/>
      <c r="K1076" s="11"/>
      <c r="L1076" s="11"/>
      <c r="M1076" s="14"/>
    </row>
    <row r="1077" spans="1:13" ht="15.75" hidden="1" customHeight="1" x14ac:dyDescent="0.3">
      <c r="A1077" s="11"/>
      <c r="B1077" s="87"/>
      <c r="C1077" s="11" t="s">
        <v>245</v>
      </c>
      <c r="D1077" s="88"/>
      <c r="E1077" s="11"/>
      <c r="F1077" s="89"/>
      <c r="G1077" s="90"/>
      <c r="H1077" s="90"/>
      <c r="I1077" s="90"/>
      <c r="J1077" s="91"/>
      <c r="K1077" s="11"/>
      <c r="L1077" s="11"/>
      <c r="M1077" s="14"/>
    </row>
    <row r="1078" spans="1:13" ht="15.75" hidden="1" customHeight="1" x14ac:dyDescent="0.3">
      <c r="A1078" s="11"/>
      <c r="B1078" s="87"/>
      <c r="C1078" s="11" t="s">
        <v>246</v>
      </c>
      <c r="D1078" s="88"/>
      <c r="E1078" s="11"/>
      <c r="F1078" s="89"/>
      <c r="G1078" s="90"/>
      <c r="H1078" s="90"/>
      <c r="I1078" s="90"/>
      <c r="J1078" s="91"/>
      <c r="K1078" s="11"/>
      <c r="L1078" s="11"/>
      <c r="M1078" s="14"/>
    </row>
    <row r="1079" spans="1:13" ht="15.75" hidden="1" customHeight="1" x14ac:dyDescent="0.3">
      <c r="A1079" s="11"/>
      <c r="B1079" s="87"/>
      <c r="C1079" s="11" t="s">
        <v>247</v>
      </c>
      <c r="D1079" s="88"/>
      <c r="E1079" s="11"/>
      <c r="F1079" s="89"/>
      <c r="G1079" s="90"/>
      <c r="H1079" s="90"/>
      <c r="I1079" s="90"/>
      <c r="J1079" s="91"/>
      <c r="K1079" s="11"/>
      <c r="L1079" s="11"/>
      <c r="M1079" s="14"/>
    </row>
    <row r="1080" spans="1:13" ht="15.75" hidden="1" customHeight="1" x14ac:dyDescent="0.3">
      <c r="A1080" s="11"/>
      <c r="B1080" s="87"/>
      <c r="C1080" s="11" t="s">
        <v>248</v>
      </c>
      <c r="D1080" s="88"/>
      <c r="E1080" s="11"/>
      <c r="F1080" s="89"/>
      <c r="G1080" s="90"/>
      <c r="H1080" s="90"/>
      <c r="I1080" s="90"/>
      <c r="J1080" s="91"/>
      <c r="K1080" s="11"/>
      <c r="L1080" s="11"/>
      <c r="M1080" s="14"/>
    </row>
    <row r="1081" spans="1:13" ht="15.75" hidden="1" customHeight="1" x14ac:dyDescent="0.3">
      <c r="A1081" s="11"/>
      <c r="B1081" s="87"/>
      <c r="C1081" s="11" t="s">
        <v>249</v>
      </c>
      <c r="D1081" s="88"/>
      <c r="E1081" s="11"/>
      <c r="F1081" s="89"/>
      <c r="G1081" s="90"/>
      <c r="H1081" s="90"/>
      <c r="I1081" s="90"/>
      <c r="J1081" s="91"/>
      <c r="K1081" s="11"/>
      <c r="L1081" s="11"/>
      <c r="M1081" s="14"/>
    </row>
    <row r="1082" spans="1:13" ht="15.75" hidden="1" customHeight="1" x14ac:dyDescent="0.3">
      <c r="A1082" s="11"/>
      <c r="B1082" s="87"/>
      <c r="C1082" s="11" t="s">
        <v>250</v>
      </c>
      <c r="D1082" s="88"/>
      <c r="E1082" s="11"/>
      <c r="F1082" s="89"/>
      <c r="G1082" s="90"/>
      <c r="H1082" s="90"/>
      <c r="I1082" s="90"/>
      <c r="J1082" s="91"/>
      <c r="K1082" s="11"/>
      <c r="L1082" s="11"/>
      <c r="M1082" s="14"/>
    </row>
    <row r="1083" spans="1:13" ht="15.75" hidden="1" customHeight="1" x14ac:dyDescent="0.3">
      <c r="A1083" s="11"/>
      <c r="B1083" s="87"/>
      <c r="C1083" s="11" t="s">
        <v>251</v>
      </c>
      <c r="D1083" s="88"/>
      <c r="E1083" s="11"/>
      <c r="F1083" s="89"/>
      <c r="G1083" s="90"/>
      <c r="H1083" s="90"/>
      <c r="I1083" s="90"/>
      <c r="J1083" s="91"/>
      <c r="K1083" s="11"/>
      <c r="L1083" s="11"/>
      <c r="M1083" s="14"/>
    </row>
    <row r="1084" spans="1:13" ht="15.75" hidden="1" customHeight="1" x14ac:dyDescent="0.3">
      <c r="A1084" s="11"/>
      <c r="B1084" s="87"/>
      <c r="C1084" s="11" t="s">
        <v>252</v>
      </c>
      <c r="D1084" s="88"/>
      <c r="E1084" s="11"/>
      <c r="F1084" s="89"/>
      <c r="G1084" s="90"/>
      <c r="H1084" s="90"/>
      <c r="I1084" s="90"/>
      <c r="J1084" s="91"/>
      <c r="K1084" s="11"/>
      <c r="L1084" s="11"/>
      <c r="M1084" s="14"/>
    </row>
    <row r="1085" spans="1:13" ht="15.75" hidden="1" customHeight="1" x14ac:dyDescent="0.3">
      <c r="A1085" s="11"/>
      <c r="B1085" s="87"/>
      <c r="C1085" s="11" t="s">
        <v>253</v>
      </c>
      <c r="D1085" s="88"/>
      <c r="E1085" s="11"/>
      <c r="F1085" s="89"/>
      <c r="G1085" s="90"/>
      <c r="H1085" s="90"/>
      <c r="I1085" s="90"/>
      <c r="J1085" s="91"/>
      <c r="K1085" s="11"/>
      <c r="L1085" s="11"/>
      <c r="M1085" s="14"/>
    </row>
    <row r="1086" spans="1:13" ht="15.75" hidden="1" customHeight="1" x14ac:dyDescent="0.3">
      <c r="A1086" s="11"/>
      <c r="B1086" s="87"/>
      <c r="C1086" s="11" t="s">
        <v>254</v>
      </c>
      <c r="D1086" s="88"/>
      <c r="E1086" s="11"/>
      <c r="F1086" s="89"/>
      <c r="G1086" s="90"/>
      <c r="H1086" s="90"/>
      <c r="I1086" s="90"/>
      <c r="J1086" s="91"/>
      <c r="K1086" s="11"/>
      <c r="L1086" s="11"/>
      <c r="M1086" s="14"/>
    </row>
    <row r="1087" spans="1:13" ht="15.75" hidden="1" customHeight="1" x14ac:dyDescent="0.3">
      <c r="A1087" s="11"/>
      <c r="B1087" s="87"/>
      <c r="C1087" s="11" t="s">
        <v>255</v>
      </c>
      <c r="D1087" s="88"/>
      <c r="E1087" s="11"/>
      <c r="F1087" s="89"/>
      <c r="G1087" s="90"/>
      <c r="H1087" s="90"/>
      <c r="I1087" s="90"/>
      <c r="J1087" s="91"/>
      <c r="K1087" s="11"/>
      <c r="L1087" s="11"/>
      <c r="M1087" s="14"/>
    </row>
    <row r="1088" spans="1:13" ht="15.75" hidden="1" customHeight="1" x14ac:dyDescent="0.3">
      <c r="A1088" s="11"/>
      <c r="B1088" s="87"/>
      <c r="C1088" s="11" t="s">
        <v>256</v>
      </c>
      <c r="D1088" s="88"/>
      <c r="E1088" s="11"/>
      <c r="F1088" s="89"/>
      <c r="G1088" s="90"/>
      <c r="H1088" s="90"/>
      <c r="I1088" s="90"/>
      <c r="J1088" s="91"/>
      <c r="K1088" s="11"/>
      <c r="L1088" s="11"/>
      <c r="M1088" s="14"/>
    </row>
    <row r="1089" spans="1:13" ht="15.75" hidden="1" customHeight="1" x14ac:dyDescent="0.3">
      <c r="A1089" s="11"/>
      <c r="B1089" s="87"/>
      <c r="C1089" s="11" t="s">
        <v>257</v>
      </c>
      <c r="D1089" s="88"/>
      <c r="E1089" s="11"/>
      <c r="F1089" s="89"/>
      <c r="G1089" s="90"/>
      <c r="H1089" s="90"/>
      <c r="I1089" s="90"/>
      <c r="J1089" s="91"/>
      <c r="K1089" s="11"/>
      <c r="L1089" s="11"/>
      <c r="M1089" s="14"/>
    </row>
    <row r="1090" spans="1:13" ht="15.75" hidden="1" customHeight="1" x14ac:dyDescent="0.3">
      <c r="A1090" s="11"/>
      <c r="B1090" s="87"/>
      <c r="C1090" s="11" t="s">
        <v>258</v>
      </c>
      <c r="D1090" s="88"/>
      <c r="E1090" s="11"/>
      <c r="F1090" s="89"/>
      <c r="G1090" s="90"/>
      <c r="H1090" s="90"/>
      <c r="I1090" s="90"/>
      <c r="J1090" s="91"/>
      <c r="K1090" s="11"/>
      <c r="L1090" s="11"/>
      <c r="M1090" s="14"/>
    </row>
    <row r="1091" spans="1:13" ht="15.75" hidden="1" customHeight="1" x14ac:dyDescent="0.3">
      <c r="A1091" s="11"/>
      <c r="B1091" s="87"/>
      <c r="C1091" s="11" t="s">
        <v>259</v>
      </c>
      <c r="D1091" s="88"/>
      <c r="E1091" s="11"/>
      <c r="F1091" s="89"/>
      <c r="G1091" s="90"/>
      <c r="H1091" s="90"/>
      <c r="I1091" s="90"/>
      <c r="J1091" s="91"/>
      <c r="K1091" s="11"/>
      <c r="L1091" s="11"/>
      <c r="M1091" s="14"/>
    </row>
    <row r="1092" spans="1:13" ht="15.75" hidden="1" customHeight="1" x14ac:dyDescent="0.3">
      <c r="A1092" s="11"/>
      <c r="B1092" s="87"/>
      <c r="C1092" s="11" t="s">
        <v>260</v>
      </c>
      <c r="D1092" s="88"/>
      <c r="E1092" s="11"/>
      <c r="F1092" s="89"/>
      <c r="G1092" s="90"/>
      <c r="H1092" s="90"/>
      <c r="I1092" s="90"/>
      <c r="J1092" s="91"/>
      <c r="K1092" s="11"/>
      <c r="L1092" s="11"/>
      <c r="M1092" s="14"/>
    </row>
    <row r="1093" spans="1:13" ht="15.75" hidden="1" customHeight="1" x14ac:dyDescent="0.3">
      <c r="A1093" s="11"/>
      <c r="B1093" s="87"/>
      <c r="C1093" s="11" t="s">
        <v>261</v>
      </c>
      <c r="D1093" s="88"/>
      <c r="E1093" s="11"/>
      <c r="F1093" s="89"/>
      <c r="G1093" s="90"/>
      <c r="H1093" s="90"/>
      <c r="I1093" s="90"/>
      <c r="J1093" s="91"/>
      <c r="K1093" s="11"/>
      <c r="L1093" s="11"/>
      <c r="M1093" s="14"/>
    </row>
    <row r="1094" spans="1:13" ht="15.75" hidden="1" customHeight="1" x14ac:dyDescent="0.3">
      <c r="A1094" s="11"/>
      <c r="B1094" s="87"/>
      <c r="C1094" s="11" t="s">
        <v>262</v>
      </c>
      <c r="D1094" s="88"/>
      <c r="E1094" s="11"/>
      <c r="F1094" s="89"/>
      <c r="G1094" s="90"/>
      <c r="H1094" s="90"/>
      <c r="I1094" s="90"/>
      <c r="J1094" s="91"/>
      <c r="K1094" s="11"/>
      <c r="L1094" s="11"/>
      <c r="M1094" s="14"/>
    </row>
    <row r="1095" spans="1:13" ht="15.75" hidden="1" customHeight="1" x14ac:dyDescent="0.3">
      <c r="A1095" s="11"/>
      <c r="B1095" s="87"/>
      <c r="C1095" s="11" t="s">
        <v>263</v>
      </c>
      <c r="D1095" s="88"/>
      <c r="E1095" s="11"/>
      <c r="F1095" s="89"/>
      <c r="G1095" s="90"/>
      <c r="H1095" s="90"/>
      <c r="I1095" s="90"/>
      <c r="J1095" s="91"/>
      <c r="K1095" s="11"/>
      <c r="L1095" s="11"/>
      <c r="M1095" s="14"/>
    </row>
    <row r="1096" spans="1:13" ht="15.75" hidden="1" customHeight="1" x14ac:dyDescent="0.3">
      <c r="A1096" s="11"/>
      <c r="B1096" s="87"/>
      <c r="C1096" s="11" t="s">
        <v>264</v>
      </c>
      <c r="D1096" s="88"/>
      <c r="E1096" s="11"/>
      <c r="F1096" s="89"/>
      <c r="G1096" s="90"/>
      <c r="H1096" s="90"/>
      <c r="I1096" s="90"/>
      <c r="J1096" s="91"/>
      <c r="K1096" s="11"/>
      <c r="L1096" s="11"/>
      <c r="M1096" s="14"/>
    </row>
    <row r="1097" spans="1:13" ht="15.75" hidden="1" customHeight="1" x14ac:dyDescent="0.3">
      <c r="A1097" s="11"/>
      <c r="B1097" s="87"/>
      <c r="C1097" s="11" t="s">
        <v>265</v>
      </c>
      <c r="D1097" s="88"/>
      <c r="E1097" s="11"/>
      <c r="F1097" s="89"/>
      <c r="G1097" s="90"/>
      <c r="H1097" s="90"/>
      <c r="I1097" s="90"/>
      <c r="J1097" s="91"/>
      <c r="K1097" s="11"/>
      <c r="L1097" s="11"/>
      <c r="M1097" s="14"/>
    </row>
    <row r="1098" spans="1:13" ht="15.75" hidden="1" customHeight="1" x14ac:dyDescent="0.3">
      <c r="A1098" s="11"/>
      <c r="B1098" s="87"/>
      <c r="C1098" s="11" t="s">
        <v>266</v>
      </c>
      <c r="D1098" s="88"/>
      <c r="E1098" s="11"/>
      <c r="F1098" s="89"/>
      <c r="G1098" s="90"/>
      <c r="H1098" s="90"/>
      <c r="I1098" s="90"/>
      <c r="J1098" s="91"/>
      <c r="K1098" s="11"/>
      <c r="L1098" s="11"/>
      <c r="M1098" s="14"/>
    </row>
    <row r="1099" spans="1:13" ht="15.75" hidden="1" customHeight="1" x14ac:dyDescent="0.3">
      <c r="A1099" s="11"/>
      <c r="B1099" s="87"/>
      <c r="C1099" s="11" t="s">
        <v>267</v>
      </c>
      <c r="D1099" s="88"/>
      <c r="E1099" s="11"/>
      <c r="F1099" s="89"/>
      <c r="G1099" s="90"/>
      <c r="H1099" s="90"/>
      <c r="I1099" s="90"/>
      <c r="J1099" s="91"/>
      <c r="K1099" s="11"/>
      <c r="L1099" s="11"/>
      <c r="M1099" s="14"/>
    </row>
    <row r="1100" spans="1:13" ht="15.75" hidden="1" customHeight="1" x14ac:dyDescent="0.3">
      <c r="A1100" s="11"/>
      <c r="B1100" s="87"/>
      <c r="C1100" s="11" t="s">
        <v>268</v>
      </c>
      <c r="D1100" s="88"/>
      <c r="E1100" s="11"/>
      <c r="F1100" s="89"/>
      <c r="G1100" s="90"/>
      <c r="H1100" s="90"/>
      <c r="I1100" s="90"/>
      <c r="J1100" s="91"/>
      <c r="K1100" s="11"/>
      <c r="L1100" s="11"/>
      <c r="M1100" s="14"/>
    </row>
    <row r="1101" spans="1:13" ht="15.75" hidden="1" customHeight="1" x14ac:dyDescent="0.3">
      <c r="A1101" s="11"/>
      <c r="B1101" s="87"/>
      <c r="C1101" s="11" t="s">
        <v>269</v>
      </c>
      <c r="D1101" s="88"/>
      <c r="E1101" s="11"/>
      <c r="F1101" s="89"/>
      <c r="G1101" s="90"/>
      <c r="H1101" s="90"/>
      <c r="I1101" s="90"/>
      <c r="J1101" s="91"/>
      <c r="K1101" s="11"/>
      <c r="L1101" s="11"/>
      <c r="M1101" s="14"/>
    </row>
    <row r="1102" spans="1:13" ht="15.75" hidden="1" customHeight="1" x14ac:dyDescent="0.3">
      <c r="A1102" s="11"/>
      <c r="B1102" s="87"/>
      <c r="C1102" s="11" t="s">
        <v>270</v>
      </c>
      <c r="D1102" s="88"/>
      <c r="E1102" s="11"/>
      <c r="F1102" s="89"/>
      <c r="G1102" s="90"/>
      <c r="H1102" s="90"/>
      <c r="I1102" s="90"/>
      <c r="J1102" s="91"/>
      <c r="K1102" s="11"/>
      <c r="L1102" s="11"/>
      <c r="M1102" s="14"/>
    </row>
    <row r="1103" spans="1:13" ht="15.75" hidden="1" customHeight="1" x14ac:dyDescent="0.3">
      <c r="A1103" s="11"/>
      <c r="B1103" s="87"/>
      <c r="C1103" s="11" t="s">
        <v>271</v>
      </c>
      <c r="D1103" s="88"/>
      <c r="E1103" s="11"/>
      <c r="F1103" s="89"/>
      <c r="G1103" s="90"/>
      <c r="H1103" s="90"/>
      <c r="I1103" s="90"/>
      <c r="J1103" s="91"/>
      <c r="K1103" s="11"/>
      <c r="L1103" s="11"/>
      <c r="M1103" s="14"/>
    </row>
    <row r="1104" spans="1:13" ht="15.75" hidden="1" customHeight="1" x14ac:dyDescent="0.3">
      <c r="A1104" s="11"/>
      <c r="B1104" s="87"/>
      <c r="C1104" s="11" t="s">
        <v>272</v>
      </c>
      <c r="D1104" s="88"/>
      <c r="E1104" s="11"/>
      <c r="F1104" s="89"/>
      <c r="G1104" s="90"/>
      <c r="H1104" s="90"/>
      <c r="I1104" s="90"/>
      <c r="J1104" s="91"/>
      <c r="K1104" s="11"/>
      <c r="L1104" s="11"/>
      <c r="M1104" s="14"/>
    </row>
    <row r="1105" spans="1:13" ht="15.75" hidden="1" customHeight="1" x14ac:dyDescent="0.3">
      <c r="A1105" s="11"/>
      <c r="B1105" s="87"/>
      <c r="C1105" s="11" t="s">
        <v>273</v>
      </c>
      <c r="D1105" s="88"/>
      <c r="E1105" s="11"/>
      <c r="F1105" s="89"/>
      <c r="G1105" s="90"/>
      <c r="H1105" s="90"/>
      <c r="I1105" s="90"/>
      <c r="J1105" s="91"/>
      <c r="K1105" s="11"/>
      <c r="L1105" s="11"/>
      <c r="M1105" s="14"/>
    </row>
    <row r="1106" spans="1:13" ht="15.75" hidden="1" customHeight="1" x14ac:dyDescent="0.3">
      <c r="A1106" s="11"/>
      <c r="B1106" s="87"/>
      <c r="C1106" s="11" t="s">
        <v>274</v>
      </c>
      <c r="D1106" s="88"/>
      <c r="E1106" s="11"/>
      <c r="F1106" s="89"/>
      <c r="G1106" s="90"/>
      <c r="H1106" s="90"/>
      <c r="I1106" s="90"/>
      <c r="J1106" s="91"/>
      <c r="K1106" s="11"/>
      <c r="L1106" s="11"/>
      <c r="M1106" s="14"/>
    </row>
    <row r="1107" spans="1:13" ht="15.75" hidden="1" customHeight="1" x14ac:dyDescent="0.3">
      <c r="A1107" s="11"/>
      <c r="B1107" s="87"/>
      <c r="C1107" s="11" t="s">
        <v>275</v>
      </c>
      <c r="D1107" s="88"/>
      <c r="E1107" s="11"/>
      <c r="F1107" s="89"/>
      <c r="G1107" s="90"/>
      <c r="H1107" s="90"/>
      <c r="I1107" s="90"/>
      <c r="J1107" s="91"/>
      <c r="K1107" s="11"/>
      <c r="L1107" s="11"/>
      <c r="M1107" s="14"/>
    </row>
    <row r="1108" spans="1:13" ht="15.75" hidden="1" customHeight="1" x14ac:dyDescent="0.3">
      <c r="A1108" s="11"/>
      <c r="B1108" s="87"/>
      <c r="C1108" s="11" t="s">
        <v>276</v>
      </c>
      <c r="D1108" s="88"/>
      <c r="E1108" s="11"/>
      <c r="F1108" s="89"/>
      <c r="G1108" s="90"/>
      <c r="H1108" s="90"/>
      <c r="I1108" s="90"/>
      <c r="J1108" s="91"/>
      <c r="K1108" s="11"/>
      <c r="L1108" s="11"/>
      <c r="M1108" s="14"/>
    </row>
    <row r="1109" spans="1:13" ht="15.75" hidden="1" customHeight="1" x14ac:dyDescent="0.3">
      <c r="A1109" s="11"/>
      <c r="B1109" s="87"/>
      <c r="C1109" s="87"/>
      <c r="D1109" s="88"/>
      <c r="E1109" s="11"/>
      <c r="F1109" s="89"/>
      <c r="G1109" s="90"/>
      <c r="H1109" s="90"/>
      <c r="I1109" s="90"/>
      <c r="J1109" s="91"/>
      <c r="K1109" s="11"/>
      <c r="L1109" s="11"/>
      <c r="M1109" s="14"/>
    </row>
    <row r="1110" spans="1:13" ht="15.75" hidden="1" customHeight="1" x14ac:dyDescent="0.3">
      <c r="A1110" s="11"/>
      <c r="B1110" s="87"/>
      <c r="C1110" s="87"/>
      <c r="D1110" s="89">
        <v>1900</v>
      </c>
      <c r="E1110" s="11"/>
      <c r="F1110" s="89"/>
      <c r="G1110" s="90"/>
      <c r="H1110" s="90"/>
      <c r="I1110" s="90"/>
      <c r="J1110" s="91"/>
      <c r="K1110" s="11"/>
      <c r="L1110" s="11"/>
      <c r="M1110" s="14"/>
    </row>
    <row r="1111" spans="1:13" ht="15.75" hidden="1" customHeight="1" x14ac:dyDescent="0.3">
      <c r="A1111" s="11"/>
      <c r="B1111" s="87"/>
      <c r="C1111" s="87"/>
      <c r="D1111" s="89">
        <v>1901</v>
      </c>
      <c r="E1111" s="11"/>
      <c r="F1111" s="89"/>
      <c r="G1111" s="90"/>
      <c r="H1111" s="90"/>
      <c r="I1111" s="90"/>
      <c r="J1111" s="91"/>
      <c r="K1111" s="11"/>
      <c r="L1111" s="11"/>
      <c r="M1111" s="14"/>
    </row>
    <row r="1112" spans="1:13" ht="15.75" hidden="1" customHeight="1" x14ac:dyDescent="0.3">
      <c r="A1112" s="11"/>
      <c r="B1112" s="87"/>
      <c r="C1112" s="87"/>
      <c r="D1112" s="89">
        <v>1902</v>
      </c>
      <c r="E1112" s="11"/>
      <c r="F1112" s="89"/>
      <c r="G1112" s="90"/>
      <c r="H1112" s="90"/>
      <c r="I1112" s="90"/>
      <c r="J1112" s="91"/>
      <c r="K1112" s="11"/>
      <c r="L1112" s="11"/>
      <c r="M1112" s="14"/>
    </row>
    <row r="1113" spans="1:13" ht="15.75" hidden="1" customHeight="1" x14ac:dyDescent="0.3">
      <c r="A1113" s="11"/>
      <c r="B1113" s="87"/>
      <c r="C1113" s="87"/>
      <c r="D1113" s="89">
        <v>1903</v>
      </c>
      <c r="E1113" s="11"/>
      <c r="F1113" s="89"/>
      <c r="G1113" s="90"/>
      <c r="H1113" s="90"/>
      <c r="I1113" s="90"/>
      <c r="J1113" s="91"/>
      <c r="K1113" s="11"/>
      <c r="L1113" s="11"/>
      <c r="M1113" s="14"/>
    </row>
    <row r="1114" spans="1:13" ht="15.75" hidden="1" customHeight="1" x14ac:dyDescent="0.3">
      <c r="A1114" s="11"/>
      <c r="B1114" s="87"/>
      <c r="C1114" s="87"/>
      <c r="D1114" s="89">
        <v>1904</v>
      </c>
      <c r="E1114" s="11"/>
      <c r="F1114" s="89"/>
      <c r="G1114" s="90"/>
      <c r="H1114" s="90"/>
      <c r="I1114" s="90"/>
      <c r="J1114" s="91"/>
      <c r="K1114" s="11"/>
      <c r="L1114" s="11"/>
      <c r="M1114" s="14"/>
    </row>
    <row r="1115" spans="1:13" ht="15.75" hidden="1" customHeight="1" x14ac:dyDescent="0.3">
      <c r="A1115" s="11"/>
      <c r="B1115" s="87"/>
      <c r="C1115" s="87"/>
      <c r="D1115" s="89">
        <v>1905</v>
      </c>
      <c r="E1115" s="11"/>
      <c r="F1115" s="89"/>
      <c r="G1115" s="90"/>
      <c r="H1115" s="90"/>
      <c r="I1115" s="90"/>
      <c r="J1115" s="91"/>
      <c r="K1115" s="11"/>
      <c r="L1115" s="11"/>
      <c r="M1115" s="14"/>
    </row>
    <row r="1116" spans="1:13" ht="15.75" hidden="1" customHeight="1" x14ac:dyDescent="0.3">
      <c r="A1116" s="11"/>
      <c r="B1116" s="87"/>
      <c r="C1116" s="87"/>
      <c r="D1116" s="89">
        <v>1906</v>
      </c>
      <c r="E1116" s="11"/>
      <c r="F1116" s="89"/>
      <c r="G1116" s="90"/>
      <c r="H1116" s="90"/>
      <c r="I1116" s="90"/>
      <c r="J1116" s="91"/>
      <c r="K1116" s="11"/>
      <c r="L1116" s="11"/>
      <c r="M1116" s="14"/>
    </row>
    <row r="1117" spans="1:13" ht="15.75" hidden="1" customHeight="1" x14ac:dyDescent="0.3">
      <c r="A1117" s="11"/>
      <c r="B1117" s="87"/>
      <c r="C1117" s="87"/>
      <c r="D1117" s="89">
        <v>1907</v>
      </c>
      <c r="E1117" s="11"/>
      <c r="F1117" s="89"/>
      <c r="G1117" s="90"/>
      <c r="H1117" s="90"/>
      <c r="I1117" s="90"/>
      <c r="J1117" s="91"/>
      <c r="K1117" s="11"/>
      <c r="L1117" s="11"/>
      <c r="M1117" s="14"/>
    </row>
    <row r="1118" spans="1:13" ht="15.75" hidden="1" customHeight="1" x14ac:dyDescent="0.3">
      <c r="A1118" s="11"/>
      <c r="B1118" s="87"/>
      <c r="C1118" s="87"/>
      <c r="D1118" s="89">
        <v>1908</v>
      </c>
      <c r="E1118" s="11"/>
      <c r="F1118" s="89"/>
      <c r="G1118" s="90"/>
      <c r="H1118" s="90"/>
      <c r="I1118" s="90"/>
      <c r="J1118" s="91"/>
      <c r="K1118" s="11"/>
      <c r="L1118" s="11"/>
      <c r="M1118" s="14"/>
    </row>
    <row r="1119" spans="1:13" ht="15.75" hidden="1" customHeight="1" x14ac:dyDescent="0.3">
      <c r="A1119" s="11"/>
      <c r="B1119" s="87"/>
      <c r="C1119" s="87"/>
      <c r="D1119" s="89">
        <v>1909</v>
      </c>
      <c r="E1119" s="11"/>
      <c r="F1119" s="89"/>
      <c r="G1119" s="90"/>
      <c r="H1119" s="90"/>
      <c r="I1119" s="90"/>
      <c r="J1119" s="91"/>
      <c r="K1119" s="11"/>
      <c r="L1119" s="11"/>
      <c r="M1119" s="14"/>
    </row>
    <row r="1120" spans="1:13" ht="15.75" hidden="1" customHeight="1" x14ac:dyDescent="0.3">
      <c r="A1120" s="11"/>
      <c r="B1120" s="87"/>
      <c r="C1120" s="87"/>
      <c r="D1120" s="89">
        <v>1910</v>
      </c>
      <c r="E1120" s="11"/>
      <c r="F1120" s="89"/>
      <c r="G1120" s="90"/>
      <c r="H1120" s="90"/>
      <c r="I1120" s="90"/>
      <c r="J1120" s="91"/>
      <c r="K1120" s="11"/>
      <c r="L1120" s="11"/>
      <c r="M1120" s="14"/>
    </row>
    <row r="1121" spans="1:13" ht="15.75" hidden="1" customHeight="1" x14ac:dyDescent="0.3">
      <c r="A1121" s="11"/>
      <c r="B1121" s="87"/>
      <c r="C1121" s="87"/>
      <c r="D1121" s="89">
        <v>1911</v>
      </c>
      <c r="E1121" s="11"/>
      <c r="F1121" s="89"/>
      <c r="G1121" s="90"/>
      <c r="H1121" s="90"/>
      <c r="I1121" s="90"/>
      <c r="J1121" s="91"/>
      <c r="K1121" s="11"/>
      <c r="L1121" s="11"/>
      <c r="M1121" s="14"/>
    </row>
    <row r="1122" spans="1:13" ht="15.75" hidden="1" customHeight="1" x14ac:dyDescent="0.3">
      <c r="A1122" s="11"/>
      <c r="B1122" s="87"/>
      <c r="C1122" s="87"/>
      <c r="D1122" s="89">
        <v>1912</v>
      </c>
      <c r="E1122" s="11"/>
      <c r="F1122" s="89"/>
      <c r="G1122" s="90"/>
      <c r="H1122" s="90"/>
      <c r="I1122" s="90"/>
      <c r="J1122" s="91"/>
      <c r="K1122" s="11"/>
      <c r="L1122" s="11"/>
      <c r="M1122" s="14"/>
    </row>
    <row r="1123" spans="1:13" ht="15.75" hidden="1" customHeight="1" x14ac:dyDescent="0.3">
      <c r="A1123" s="11"/>
      <c r="B1123" s="87"/>
      <c r="C1123" s="87"/>
      <c r="D1123" s="89">
        <v>1913</v>
      </c>
      <c r="E1123" s="11"/>
      <c r="F1123" s="89"/>
      <c r="G1123" s="90"/>
      <c r="H1123" s="90"/>
      <c r="I1123" s="90"/>
      <c r="J1123" s="91"/>
      <c r="K1123" s="11"/>
      <c r="L1123" s="11"/>
      <c r="M1123" s="14"/>
    </row>
    <row r="1124" spans="1:13" ht="15.75" hidden="1" customHeight="1" x14ac:dyDescent="0.3">
      <c r="A1124" s="11"/>
      <c r="B1124" s="87"/>
      <c r="C1124" s="87"/>
      <c r="D1124" s="89">
        <v>1914</v>
      </c>
      <c r="E1124" s="11"/>
      <c r="F1124" s="89"/>
      <c r="G1124" s="90"/>
      <c r="H1124" s="90"/>
      <c r="I1124" s="90"/>
      <c r="J1124" s="91"/>
      <c r="K1124" s="11"/>
      <c r="L1124" s="11"/>
      <c r="M1124" s="14"/>
    </row>
    <row r="1125" spans="1:13" ht="15.75" hidden="1" customHeight="1" x14ac:dyDescent="0.3">
      <c r="A1125" s="11"/>
      <c r="B1125" s="87"/>
      <c r="C1125" s="87"/>
      <c r="D1125" s="89">
        <v>1915</v>
      </c>
      <c r="E1125" s="11"/>
      <c r="F1125" s="89"/>
      <c r="G1125" s="90"/>
      <c r="H1125" s="90"/>
      <c r="I1125" s="90"/>
      <c r="J1125" s="91"/>
      <c r="K1125" s="11"/>
      <c r="L1125" s="11"/>
      <c r="M1125" s="14"/>
    </row>
    <row r="1126" spans="1:13" ht="15.75" hidden="1" customHeight="1" x14ac:dyDescent="0.3">
      <c r="A1126" s="11"/>
      <c r="B1126" s="87"/>
      <c r="C1126" s="87"/>
      <c r="D1126" s="89">
        <v>1916</v>
      </c>
      <c r="E1126" s="11"/>
      <c r="F1126" s="89"/>
      <c r="G1126" s="90"/>
      <c r="H1126" s="90"/>
      <c r="I1126" s="90"/>
      <c r="J1126" s="91"/>
      <c r="K1126" s="11"/>
      <c r="L1126" s="11"/>
      <c r="M1126" s="14"/>
    </row>
    <row r="1127" spans="1:13" ht="15.75" hidden="1" customHeight="1" x14ac:dyDescent="0.3">
      <c r="A1127" s="11"/>
      <c r="B1127" s="87"/>
      <c r="C1127" s="87"/>
      <c r="D1127" s="89">
        <v>1917</v>
      </c>
      <c r="E1127" s="11"/>
      <c r="F1127" s="89"/>
      <c r="G1127" s="90"/>
      <c r="H1127" s="90"/>
      <c r="I1127" s="90"/>
      <c r="J1127" s="91"/>
      <c r="K1127" s="11"/>
      <c r="L1127" s="11"/>
      <c r="M1127" s="14"/>
    </row>
    <row r="1128" spans="1:13" ht="15.75" hidden="1" customHeight="1" x14ac:dyDescent="0.3">
      <c r="A1128" s="11"/>
      <c r="B1128" s="87"/>
      <c r="C1128" s="87"/>
      <c r="D1128" s="89">
        <v>1918</v>
      </c>
      <c r="E1128" s="11"/>
      <c r="F1128" s="89"/>
      <c r="G1128" s="90"/>
      <c r="H1128" s="90"/>
      <c r="I1128" s="90"/>
      <c r="J1128" s="91"/>
      <c r="K1128" s="11"/>
      <c r="L1128" s="11"/>
      <c r="M1128" s="14"/>
    </row>
    <row r="1129" spans="1:13" ht="15.75" hidden="1" customHeight="1" x14ac:dyDescent="0.3">
      <c r="A1129" s="11"/>
      <c r="B1129" s="87"/>
      <c r="C1129" s="87"/>
      <c r="D1129" s="89">
        <v>1919</v>
      </c>
      <c r="E1129" s="11"/>
      <c r="F1129" s="89"/>
      <c r="G1129" s="90"/>
      <c r="H1129" s="90"/>
      <c r="I1129" s="90"/>
      <c r="J1129" s="91"/>
      <c r="K1129" s="11"/>
      <c r="L1129" s="11"/>
      <c r="M1129" s="14"/>
    </row>
    <row r="1130" spans="1:13" ht="15.75" hidden="1" customHeight="1" x14ac:dyDescent="0.3">
      <c r="A1130" s="11"/>
      <c r="B1130" s="87"/>
      <c r="C1130" s="87"/>
      <c r="D1130" s="89">
        <v>1920</v>
      </c>
      <c r="E1130" s="11"/>
      <c r="F1130" s="89"/>
      <c r="G1130" s="90"/>
      <c r="H1130" s="90"/>
      <c r="I1130" s="90"/>
      <c r="J1130" s="91"/>
      <c r="K1130" s="11"/>
      <c r="L1130" s="11"/>
      <c r="M1130" s="14"/>
    </row>
    <row r="1131" spans="1:13" ht="15.75" hidden="1" customHeight="1" x14ac:dyDescent="0.3">
      <c r="A1131" s="11"/>
      <c r="B1131" s="87"/>
      <c r="C1131" s="87"/>
      <c r="D1131" s="89">
        <v>1921</v>
      </c>
      <c r="E1131" s="11"/>
      <c r="F1131" s="89"/>
      <c r="G1131" s="90"/>
      <c r="H1131" s="90"/>
      <c r="I1131" s="90"/>
      <c r="J1131" s="91"/>
      <c r="K1131" s="11"/>
      <c r="L1131" s="11"/>
      <c r="M1131" s="14"/>
    </row>
    <row r="1132" spans="1:13" ht="15.75" hidden="1" customHeight="1" x14ac:dyDescent="0.3">
      <c r="A1132" s="11"/>
      <c r="B1132" s="87"/>
      <c r="C1132" s="87"/>
      <c r="D1132" s="89">
        <v>1922</v>
      </c>
      <c r="E1132" s="11"/>
      <c r="F1132" s="89"/>
      <c r="G1132" s="90"/>
      <c r="H1132" s="90"/>
      <c r="I1132" s="90"/>
      <c r="J1132" s="91"/>
      <c r="K1132" s="11"/>
      <c r="L1132" s="11"/>
      <c r="M1132" s="14"/>
    </row>
    <row r="1133" spans="1:13" ht="15.75" hidden="1" customHeight="1" x14ac:dyDescent="0.3">
      <c r="A1133" s="11"/>
      <c r="B1133" s="87"/>
      <c r="C1133" s="87"/>
      <c r="D1133" s="89">
        <v>1923</v>
      </c>
      <c r="E1133" s="11"/>
      <c r="F1133" s="89"/>
      <c r="G1133" s="90"/>
      <c r="H1133" s="90"/>
      <c r="I1133" s="90"/>
      <c r="J1133" s="91"/>
      <c r="K1133" s="11"/>
      <c r="L1133" s="11"/>
      <c r="M1133" s="14"/>
    </row>
    <row r="1134" spans="1:13" ht="15.75" hidden="1" customHeight="1" x14ac:dyDescent="0.3">
      <c r="A1134" s="11"/>
      <c r="B1134" s="87"/>
      <c r="C1134" s="87"/>
      <c r="D1134" s="89">
        <v>1924</v>
      </c>
      <c r="E1134" s="11"/>
      <c r="F1134" s="89"/>
      <c r="G1134" s="90"/>
      <c r="H1134" s="90"/>
      <c r="I1134" s="90"/>
      <c r="J1134" s="91"/>
      <c r="K1134" s="11"/>
      <c r="L1134" s="11"/>
      <c r="M1134" s="14"/>
    </row>
    <row r="1135" spans="1:13" ht="15.75" hidden="1" customHeight="1" x14ac:dyDescent="0.3">
      <c r="A1135" s="11"/>
      <c r="B1135" s="87"/>
      <c r="C1135" s="87"/>
      <c r="D1135" s="89">
        <v>1925</v>
      </c>
      <c r="E1135" s="11"/>
      <c r="F1135" s="89"/>
      <c r="G1135" s="90"/>
      <c r="H1135" s="90"/>
      <c r="I1135" s="90"/>
      <c r="J1135" s="91"/>
      <c r="K1135" s="11"/>
      <c r="L1135" s="11"/>
      <c r="M1135" s="14"/>
    </row>
    <row r="1136" spans="1:13" ht="15.75" hidden="1" customHeight="1" x14ac:dyDescent="0.3">
      <c r="A1136" s="11"/>
      <c r="B1136" s="87"/>
      <c r="C1136" s="87"/>
      <c r="D1136" s="89">
        <v>1926</v>
      </c>
      <c r="E1136" s="11"/>
      <c r="F1136" s="89"/>
      <c r="G1136" s="90"/>
      <c r="H1136" s="90"/>
      <c r="I1136" s="90"/>
      <c r="J1136" s="91"/>
      <c r="K1136" s="11"/>
      <c r="L1136" s="11"/>
      <c r="M1136" s="14"/>
    </row>
    <row r="1137" spans="1:13" ht="15.75" hidden="1" customHeight="1" x14ac:dyDescent="0.3">
      <c r="A1137" s="11"/>
      <c r="B1137" s="87"/>
      <c r="C1137" s="87"/>
      <c r="D1137" s="89">
        <v>1927</v>
      </c>
      <c r="E1137" s="11"/>
      <c r="F1137" s="89"/>
      <c r="G1137" s="90"/>
      <c r="H1137" s="90"/>
      <c r="I1137" s="90"/>
      <c r="J1137" s="91"/>
      <c r="K1137" s="11"/>
      <c r="L1137" s="11"/>
      <c r="M1137" s="14"/>
    </row>
    <row r="1138" spans="1:13" ht="15.75" hidden="1" customHeight="1" x14ac:dyDescent="0.3">
      <c r="A1138" s="11"/>
      <c r="B1138" s="87"/>
      <c r="C1138" s="87"/>
      <c r="D1138" s="89">
        <v>1928</v>
      </c>
      <c r="E1138" s="11"/>
      <c r="F1138" s="89"/>
      <c r="G1138" s="90"/>
      <c r="H1138" s="90"/>
      <c r="I1138" s="90"/>
      <c r="J1138" s="91"/>
      <c r="K1138" s="11"/>
      <c r="L1138" s="11"/>
      <c r="M1138" s="14"/>
    </row>
    <row r="1139" spans="1:13" ht="15.75" hidden="1" customHeight="1" x14ac:dyDescent="0.3">
      <c r="A1139" s="11"/>
      <c r="B1139" s="87"/>
      <c r="C1139" s="87"/>
      <c r="D1139" s="89">
        <v>1929</v>
      </c>
      <c r="E1139" s="11"/>
      <c r="F1139" s="89"/>
      <c r="G1139" s="90"/>
      <c r="H1139" s="90"/>
      <c r="I1139" s="90"/>
      <c r="J1139" s="91"/>
      <c r="K1139" s="11"/>
      <c r="L1139" s="11"/>
      <c r="M1139" s="14"/>
    </row>
    <row r="1140" spans="1:13" ht="15.75" hidden="1" customHeight="1" x14ac:dyDescent="0.3">
      <c r="A1140" s="11"/>
      <c r="B1140" s="87"/>
      <c r="C1140" s="87"/>
      <c r="D1140" s="89">
        <v>1930</v>
      </c>
      <c r="E1140" s="11"/>
      <c r="F1140" s="89"/>
      <c r="G1140" s="90"/>
      <c r="H1140" s="90"/>
      <c r="I1140" s="90"/>
      <c r="J1140" s="91"/>
      <c r="K1140" s="11"/>
      <c r="L1140" s="11"/>
      <c r="M1140" s="14"/>
    </row>
    <row r="1141" spans="1:13" ht="15.75" hidden="1" customHeight="1" x14ac:dyDescent="0.3">
      <c r="A1141" s="11"/>
      <c r="B1141" s="87"/>
      <c r="C1141" s="87"/>
      <c r="D1141" s="89">
        <v>1931</v>
      </c>
      <c r="E1141" s="11"/>
      <c r="F1141" s="89"/>
      <c r="G1141" s="90"/>
      <c r="H1141" s="90"/>
      <c r="I1141" s="90"/>
      <c r="J1141" s="91"/>
      <c r="K1141" s="11"/>
      <c r="L1141" s="11"/>
      <c r="M1141" s="14"/>
    </row>
    <row r="1142" spans="1:13" ht="15.75" hidden="1" customHeight="1" x14ac:dyDescent="0.3">
      <c r="A1142" s="11"/>
      <c r="B1142" s="87"/>
      <c r="C1142" s="87"/>
      <c r="D1142" s="89">
        <v>1932</v>
      </c>
      <c r="E1142" s="11"/>
      <c r="F1142" s="89"/>
      <c r="G1142" s="90"/>
      <c r="H1142" s="90"/>
      <c r="I1142" s="90"/>
      <c r="J1142" s="91"/>
      <c r="K1142" s="11"/>
      <c r="L1142" s="11"/>
      <c r="M1142" s="14"/>
    </row>
    <row r="1143" spans="1:13" ht="15.75" hidden="1" customHeight="1" x14ac:dyDescent="0.3">
      <c r="A1143" s="11"/>
      <c r="B1143" s="87"/>
      <c r="C1143" s="87"/>
      <c r="D1143" s="89">
        <v>1933</v>
      </c>
      <c r="E1143" s="11"/>
      <c r="F1143" s="89"/>
      <c r="G1143" s="90"/>
      <c r="H1143" s="90"/>
      <c r="I1143" s="90"/>
      <c r="J1143" s="91"/>
      <c r="K1143" s="11"/>
      <c r="L1143" s="11"/>
      <c r="M1143" s="14"/>
    </row>
    <row r="1144" spans="1:13" ht="15.75" hidden="1" customHeight="1" x14ac:dyDescent="0.3">
      <c r="A1144" s="11"/>
      <c r="B1144" s="87"/>
      <c r="C1144" s="87"/>
      <c r="D1144" s="89">
        <v>1934</v>
      </c>
      <c r="E1144" s="11"/>
      <c r="F1144" s="89"/>
      <c r="G1144" s="90"/>
      <c r="H1144" s="90"/>
      <c r="I1144" s="90"/>
      <c r="J1144" s="91"/>
      <c r="K1144" s="11"/>
      <c r="L1144" s="11"/>
      <c r="M1144" s="14"/>
    </row>
    <row r="1145" spans="1:13" ht="15.75" hidden="1" customHeight="1" x14ac:dyDescent="0.3">
      <c r="A1145" s="11"/>
      <c r="B1145" s="87"/>
      <c r="C1145" s="87"/>
      <c r="D1145" s="89">
        <v>1935</v>
      </c>
      <c r="E1145" s="11"/>
      <c r="F1145" s="89"/>
      <c r="G1145" s="90"/>
      <c r="H1145" s="90"/>
      <c r="I1145" s="90"/>
      <c r="J1145" s="91"/>
      <c r="K1145" s="11"/>
      <c r="L1145" s="11"/>
      <c r="M1145" s="14"/>
    </row>
    <row r="1146" spans="1:13" ht="15.75" hidden="1" customHeight="1" x14ac:dyDescent="0.3">
      <c r="A1146" s="11"/>
      <c r="B1146" s="87"/>
      <c r="C1146" s="87"/>
      <c r="D1146" s="89">
        <v>1936</v>
      </c>
      <c r="E1146" s="11"/>
      <c r="F1146" s="89"/>
      <c r="G1146" s="90"/>
      <c r="H1146" s="90"/>
      <c r="I1146" s="90"/>
      <c r="J1146" s="91"/>
      <c r="K1146" s="11"/>
      <c r="L1146" s="11"/>
      <c r="M1146" s="14"/>
    </row>
    <row r="1147" spans="1:13" ht="15.75" hidden="1" customHeight="1" x14ac:dyDescent="0.3">
      <c r="A1147" s="11"/>
      <c r="B1147" s="87"/>
      <c r="C1147" s="87"/>
      <c r="D1147" s="89">
        <v>1937</v>
      </c>
      <c r="E1147" s="11"/>
      <c r="F1147" s="89"/>
      <c r="G1147" s="90"/>
      <c r="H1147" s="90"/>
      <c r="I1147" s="90"/>
      <c r="J1147" s="91"/>
      <c r="K1147" s="11"/>
      <c r="L1147" s="11"/>
      <c r="M1147" s="14"/>
    </row>
    <row r="1148" spans="1:13" ht="15.75" hidden="1" customHeight="1" x14ac:dyDescent="0.3">
      <c r="A1148" s="11"/>
      <c r="B1148" s="87"/>
      <c r="C1148" s="87"/>
      <c r="D1148" s="89">
        <v>1938</v>
      </c>
      <c r="E1148" s="11"/>
      <c r="F1148" s="89"/>
      <c r="G1148" s="90"/>
      <c r="H1148" s="90"/>
      <c r="I1148" s="90"/>
      <c r="J1148" s="91"/>
      <c r="K1148" s="11"/>
      <c r="L1148" s="11"/>
      <c r="M1148" s="14"/>
    </row>
    <row r="1149" spans="1:13" ht="15.75" hidden="1" customHeight="1" x14ac:dyDescent="0.3">
      <c r="A1149" s="11"/>
      <c r="B1149" s="87"/>
      <c r="C1149" s="87"/>
      <c r="D1149" s="89">
        <v>1939</v>
      </c>
      <c r="E1149" s="11"/>
      <c r="F1149" s="89"/>
      <c r="G1149" s="90"/>
      <c r="H1149" s="90"/>
      <c r="I1149" s="90"/>
      <c r="J1149" s="91"/>
      <c r="K1149" s="11"/>
      <c r="L1149" s="11"/>
      <c r="M1149" s="14"/>
    </row>
    <row r="1150" spans="1:13" ht="15.75" hidden="1" customHeight="1" x14ac:dyDescent="0.3">
      <c r="A1150" s="11"/>
      <c r="B1150" s="87"/>
      <c r="C1150" s="87"/>
      <c r="D1150" s="89">
        <v>1940</v>
      </c>
      <c r="E1150" s="11"/>
      <c r="F1150" s="89"/>
      <c r="G1150" s="90"/>
      <c r="H1150" s="90"/>
      <c r="I1150" s="90"/>
      <c r="J1150" s="91"/>
      <c r="K1150" s="11"/>
      <c r="L1150" s="11"/>
      <c r="M1150" s="14"/>
    </row>
    <row r="1151" spans="1:13" ht="15.75" hidden="1" customHeight="1" x14ac:dyDescent="0.3">
      <c r="A1151" s="11"/>
      <c r="B1151" s="87"/>
      <c r="C1151" s="87"/>
      <c r="D1151" s="89">
        <v>1941</v>
      </c>
      <c r="E1151" s="11"/>
      <c r="F1151" s="89"/>
      <c r="G1151" s="90"/>
      <c r="H1151" s="90"/>
      <c r="I1151" s="90"/>
      <c r="J1151" s="91"/>
      <c r="K1151" s="11"/>
      <c r="L1151" s="11"/>
      <c r="M1151" s="14"/>
    </row>
    <row r="1152" spans="1:13" ht="15.75" hidden="1" customHeight="1" x14ac:dyDescent="0.3">
      <c r="A1152" s="11"/>
      <c r="B1152" s="87"/>
      <c r="C1152" s="87"/>
      <c r="D1152" s="89">
        <v>1942</v>
      </c>
      <c r="E1152" s="11"/>
      <c r="F1152" s="89"/>
      <c r="G1152" s="90"/>
      <c r="H1152" s="90"/>
      <c r="I1152" s="90"/>
      <c r="J1152" s="91"/>
      <c r="K1152" s="11"/>
      <c r="L1152" s="11"/>
      <c r="M1152" s="14"/>
    </row>
    <row r="1153" spans="1:13" ht="15.75" hidden="1" customHeight="1" x14ac:dyDescent="0.3">
      <c r="A1153" s="11"/>
      <c r="B1153" s="87"/>
      <c r="C1153" s="87"/>
      <c r="D1153" s="89">
        <v>1943</v>
      </c>
      <c r="E1153" s="11"/>
      <c r="F1153" s="89"/>
      <c r="G1153" s="90"/>
      <c r="H1153" s="90"/>
      <c r="I1153" s="90"/>
      <c r="J1153" s="91"/>
      <c r="K1153" s="11"/>
      <c r="L1153" s="11"/>
      <c r="M1153" s="14"/>
    </row>
    <row r="1154" spans="1:13" ht="15.75" hidden="1" customHeight="1" x14ac:dyDescent="0.3">
      <c r="A1154" s="11"/>
      <c r="B1154" s="87"/>
      <c r="C1154" s="87"/>
      <c r="D1154" s="89">
        <v>1944</v>
      </c>
      <c r="E1154" s="11"/>
      <c r="F1154" s="89"/>
      <c r="G1154" s="90"/>
      <c r="H1154" s="90"/>
      <c r="I1154" s="90"/>
      <c r="J1154" s="91"/>
      <c r="K1154" s="11"/>
      <c r="L1154" s="11"/>
      <c r="M1154" s="14"/>
    </row>
    <row r="1155" spans="1:13" ht="15.75" hidden="1" customHeight="1" x14ac:dyDescent="0.3">
      <c r="A1155" s="11"/>
      <c r="B1155" s="87"/>
      <c r="C1155" s="87"/>
      <c r="D1155" s="89">
        <v>1945</v>
      </c>
      <c r="E1155" s="11"/>
      <c r="F1155" s="89"/>
      <c r="G1155" s="90"/>
      <c r="H1155" s="90"/>
      <c r="I1155" s="90"/>
      <c r="J1155" s="91"/>
      <c r="K1155" s="11"/>
      <c r="L1155" s="11"/>
      <c r="M1155" s="14"/>
    </row>
    <row r="1156" spans="1:13" ht="15.75" hidden="1" customHeight="1" x14ac:dyDescent="0.3">
      <c r="A1156" s="11"/>
      <c r="B1156" s="87"/>
      <c r="C1156" s="87"/>
      <c r="D1156" s="89">
        <v>1946</v>
      </c>
      <c r="E1156" s="11"/>
      <c r="F1156" s="89"/>
      <c r="G1156" s="90"/>
      <c r="H1156" s="90"/>
      <c r="I1156" s="90"/>
      <c r="J1156" s="91"/>
      <c r="K1156" s="11"/>
      <c r="L1156" s="11"/>
      <c r="M1156" s="14"/>
    </row>
    <row r="1157" spans="1:13" ht="15.75" hidden="1" customHeight="1" x14ac:dyDescent="0.3">
      <c r="A1157" s="11"/>
      <c r="B1157" s="87"/>
      <c r="C1157" s="87"/>
      <c r="D1157" s="89">
        <v>1947</v>
      </c>
      <c r="E1157" s="11"/>
      <c r="F1157" s="89"/>
      <c r="G1157" s="90"/>
      <c r="H1157" s="90"/>
      <c r="I1157" s="90"/>
      <c r="J1157" s="91"/>
      <c r="K1157" s="11"/>
      <c r="L1157" s="11"/>
      <c r="M1157" s="14"/>
    </row>
    <row r="1158" spans="1:13" ht="15.75" hidden="1" customHeight="1" x14ac:dyDescent="0.3">
      <c r="A1158" s="11"/>
      <c r="B1158" s="87"/>
      <c r="C1158" s="87"/>
      <c r="D1158" s="89">
        <v>1948</v>
      </c>
      <c r="E1158" s="11"/>
      <c r="F1158" s="89"/>
      <c r="G1158" s="90"/>
      <c r="H1158" s="90"/>
      <c r="I1158" s="90"/>
      <c r="J1158" s="91"/>
      <c r="K1158" s="11"/>
      <c r="L1158" s="11"/>
      <c r="M1158" s="14"/>
    </row>
    <row r="1159" spans="1:13" ht="15.75" hidden="1" customHeight="1" x14ac:dyDescent="0.3">
      <c r="A1159" s="11"/>
      <c r="B1159" s="87"/>
      <c r="C1159" s="87"/>
      <c r="D1159" s="89">
        <v>1949</v>
      </c>
      <c r="E1159" s="11"/>
      <c r="F1159" s="89"/>
      <c r="G1159" s="90"/>
      <c r="H1159" s="90"/>
      <c r="I1159" s="90"/>
      <c r="J1159" s="91"/>
      <c r="K1159" s="11"/>
      <c r="L1159" s="11"/>
      <c r="M1159" s="14"/>
    </row>
    <row r="1160" spans="1:13" ht="15.75" hidden="1" customHeight="1" x14ac:dyDescent="0.3">
      <c r="A1160" s="11"/>
      <c r="B1160" s="87"/>
      <c r="C1160" s="87"/>
      <c r="D1160" s="89">
        <v>1950</v>
      </c>
      <c r="E1160" s="11"/>
      <c r="F1160" s="89"/>
      <c r="G1160" s="90"/>
      <c r="H1160" s="90"/>
      <c r="I1160" s="90"/>
      <c r="J1160" s="91"/>
      <c r="K1160" s="11"/>
      <c r="L1160" s="11"/>
      <c r="M1160" s="14"/>
    </row>
    <row r="1161" spans="1:13" ht="15.75" hidden="1" customHeight="1" x14ac:dyDescent="0.3">
      <c r="A1161" s="11"/>
      <c r="B1161" s="87"/>
      <c r="C1161" s="87"/>
      <c r="D1161" s="89">
        <v>1951</v>
      </c>
      <c r="E1161" s="11"/>
      <c r="F1161" s="89"/>
      <c r="G1161" s="90"/>
      <c r="H1161" s="90"/>
      <c r="I1161" s="90"/>
      <c r="J1161" s="91"/>
      <c r="K1161" s="11"/>
      <c r="L1161" s="11"/>
      <c r="M1161" s="14"/>
    </row>
    <row r="1162" spans="1:13" ht="15.75" hidden="1" customHeight="1" x14ac:dyDescent="0.3">
      <c r="A1162" s="11"/>
      <c r="B1162" s="87"/>
      <c r="C1162" s="87"/>
      <c r="D1162" s="89">
        <v>1952</v>
      </c>
      <c r="E1162" s="11"/>
      <c r="F1162" s="89"/>
      <c r="G1162" s="90"/>
      <c r="H1162" s="90"/>
      <c r="I1162" s="90"/>
      <c r="J1162" s="91"/>
      <c r="K1162" s="11"/>
      <c r="L1162" s="11"/>
      <c r="M1162" s="14"/>
    </row>
    <row r="1163" spans="1:13" ht="15.75" hidden="1" customHeight="1" x14ac:dyDescent="0.3">
      <c r="A1163" s="11"/>
      <c r="B1163" s="87"/>
      <c r="C1163" s="87"/>
      <c r="D1163" s="89">
        <v>1953</v>
      </c>
      <c r="E1163" s="11"/>
      <c r="F1163" s="89"/>
      <c r="G1163" s="90"/>
      <c r="H1163" s="90"/>
      <c r="I1163" s="90"/>
      <c r="J1163" s="91"/>
      <c r="K1163" s="11"/>
      <c r="L1163" s="11"/>
      <c r="M1163" s="14"/>
    </row>
    <row r="1164" spans="1:13" ht="15.75" hidden="1" customHeight="1" x14ac:dyDescent="0.3">
      <c r="A1164" s="11"/>
      <c r="B1164" s="87"/>
      <c r="C1164" s="87"/>
      <c r="D1164" s="89">
        <v>1954</v>
      </c>
      <c r="E1164" s="11"/>
      <c r="F1164" s="89"/>
      <c r="G1164" s="90"/>
      <c r="H1164" s="90"/>
      <c r="I1164" s="90"/>
      <c r="J1164" s="91"/>
      <c r="K1164" s="11"/>
      <c r="L1164" s="11"/>
      <c r="M1164" s="14"/>
    </row>
    <row r="1165" spans="1:13" ht="15.75" hidden="1" customHeight="1" x14ac:dyDescent="0.3">
      <c r="A1165" s="11"/>
      <c r="B1165" s="87"/>
      <c r="C1165" s="87"/>
      <c r="D1165" s="89">
        <v>1955</v>
      </c>
      <c r="E1165" s="11"/>
      <c r="F1165" s="89"/>
      <c r="G1165" s="90"/>
      <c r="H1165" s="90"/>
      <c r="I1165" s="90"/>
      <c r="J1165" s="91"/>
      <c r="K1165" s="11"/>
      <c r="L1165" s="11"/>
      <c r="M1165" s="14"/>
    </row>
    <row r="1166" spans="1:13" ht="15.75" hidden="1" customHeight="1" x14ac:dyDescent="0.3">
      <c r="A1166" s="11"/>
      <c r="B1166" s="87"/>
      <c r="C1166" s="87"/>
      <c r="D1166" s="89">
        <v>1956</v>
      </c>
      <c r="E1166" s="11"/>
      <c r="F1166" s="89"/>
      <c r="G1166" s="90"/>
      <c r="H1166" s="90"/>
      <c r="I1166" s="90"/>
      <c r="J1166" s="91"/>
      <c r="K1166" s="11"/>
      <c r="L1166" s="11"/>
      <c r="M1166" s="14"/>
    </row>
    <row r="1167" spans="1:13" ht="15.75" hidden="1" customHeight="1" x14ac:dyDescent="0.3">
      <c r="A1167" s="11"/>
      <c r="B1167" s="87"/>
      <c r="C1167" s="87"/>
      <c r="D1167" s="89">
        <v>1957</v>
      </c>
      <c r="E1167" s="11"/>
      <c r="F1167" s="89"/>
      <c r="G1167" s="90"/>
      <c r="H1167" s="90"/>
      <c r="I1167" s="90"/>
      <c r="J1167" s="91"/>
      <c r="K1167" s="11"/>
      <c r="L1167" s="11"/>
      <c r="M1167" s="14"/>
    </row>
    <row r="1168" spans="1:13" ht="15.75" hidden="1" customHeight="1" x14ac:dyDescent="0.3">
      <c r="A1168" s="11"/>
      <c r="B1168" s="87"/>
      <c r="C1168" s="87"/>
      <c r="D1168" s="89">
        <v>1958</v>
      </c>
      <c r="E1168" s="11"/>
      <c r="F1168" s="89"/>
      <c r="G1168" s="90"/>
      <c r="H1168" s="90"/>
      <c r="I1168" s="90"/>
      <c r="J1168" s="91"/>
      <c r="K1168" s="11"/>
      <c r="L1168" s="11"/>
      <c r="M1168" s="14"/>
    </row>
    <row r="1169" spans="1:13" ht="15.75" hidden="1" customHeight="1" x14ac:dyDescent="0.3">
      <c r="A1169" s="11"/>
      <c r="B1169" s="87"/>
      <c r="C1169" s="87"/>
      <c r="D1169" s="89">
        <v>1959</v>
      </c>
      <c r="E1169" s="11"/>
      <c r="F1169" s="89"/>
      <c r="G1169" s="90"/>
      <c r="H1169" s="90"/>
      <c r="I1169" s="90"/>
      <c r="J1169" s="91"/>
      <c r="K1169" s="11"/>
      <c r="L1169" s="11"/>
      <c r="M1169" s="14"/>
    </row>
    <row r="1170" spans="1:13" ht="15.75" hidden="1" customHeight="1" x14ac:dyDescent="0.3">
      <c r="A1170" s="11"/>
      <c r="B1170" s="87"/>
      <c r="C1170" s="87"/>
      <c r="D1170" s="89">
        <v>1960</v>
      </c>
      <c r="E1170" s="11"/>
      <c r="F1170" s="89"/>
      <c r="G1170" s="90"/>
      <c r="H1170" s="90"/>
      <c r="I1170" s="90"/>
      <c r="J1170" s="91"/>
      <c r="K1170" s="11"/>
      <c r="L1170" s="11"/>
      <c r="M1170" s="14"/>
    </row>
    <row r="1171" spans="1:13" ht="15.75" hidden="1" customHeight="1" x14ac:dyDescent="0.3">
      <c r="A1171" s="11"/>
      <c r="B1171" s="87"/>
      <c r="C1171" s="87"/>
      <c r="D1171" s="89">
        <v>1961</v>
      </c>
      <c r="E1171" s="11"/>
      <c r="F1171" s="89"/>
      <c r="G1171" s="90"/>
      <c r="H1171" s="90"/>
      <c r="I1171" s="90"/>
      <c r="J1171" s="91"/>
      <c r="K1171" s="11"/>
      <c r="L1171" s="11"/>
      <c r="M1171" s="14"/>
    </row>
    <row r="1172" spans="1:13" ht="15.75" hidden="1" customHeight="1" x14ac:dyDescent="0.3">
      <c r="A1172" s="11"/>
      <c r="B1172" s="87"/>
      <c r="C1172" s="87"/>
      <c r="D1172" s="89">
        <v>1962</v>
      </c>
      <c r="E1172" s="11"/>
      <c r="F1172" s="89"/>
      <c r="G1172" s="90"/>
      <c r="H1172" s="90"/>
      <c r="I1172" s="90"/>
      <c r="J1172" s="91"/>
      <c r="K1172" s="11"/>
      <c r="L1172" s="11"/>
      <c r="M1172" s="14"/>
    </row>
    <row r="1173" spans="1:13" ht="15.75" hidden="1" customHeight="1" x14ac:dyDescent="0.3">
      <c r="A1173" s="11"/>
      <c r="B1173" s="87"/>
      <c r="C1173" s="87"/>
      <c r="D1173" s="89">
        <v>1963</v>
      </c>
      <c r="E1173" s="11"/>
      <c r="F1173" s="89"/>
      <c r="G1173" s="90"/>
      <c r="H1173" s="90"/>
      <c r="I1173" s="90"/>
      <c r="J1173" s="91"/>
      <c r="K1173" s="11"/>
      <c r="L1173" s="11"/>
      <c r="M1173" s="14"/>
    </row>
    <row r="1174" spans="1:13" ht="15.75" hidden="1" customHeight="1" x14ac:dyDescent="0.3">
      <c r="A1174" s="11"/>
      <c r="B1174" s="87"/>
      <c r="C1174" s="87"/>
      <c r="D1174" s="89">
        <v>1964</v>
      </c>
      <c r="E1174" s="11"/>
      <c r="F1174" s="89"/>
      <c r="G1174" s="90"/>
      <c r="H1174" s="90"/>
      <c r="I1174" s="90"/>
      <c r="J1174" s="91"/>
      <c r="K1174" s="11"/>
      <c r="L1174" s="11"/>
      <c r="M1174" s="14"/>
    </row>
    <row r="1175" spans="1:13" ht="15.75" hidden="1" customHeight="1" x14ac:dyDescent="0.3">
      <c r="A1175" s="11"/>
      <c r="B1175" s="87"/>
      <c r="C1175" s="87"/>
      <c r="D1175" s="89">
        <v>1965</v>
      </c>
      <c r="E1175" s="11"/>
      <c r="F1175" s="89"/>
      <c r="G1175" s="90"/>
      <c r="H1175" s="90"/>
      <c r="I1175" s="90"/>
      <c r="J1175" s="91"/>
      <c r="K1175" s="11"/>
      <c r="L1175" s="11"/>
      <c r="M1175" s="14"/>
    </row>
    <row r="1176" spans="1:13" ht="15.75" hidden="1" customHeight="1" x14ac:dyDescent="0.3">
      <c r="A1176" s="11"/>
      <c r="B1176" s="87"/>
      <c r="C1176" s="87"/>
      <c r="D1176" s="89">
        <v>1966</v>
      </c>
      <c r="E1176" s="11"/>
      <c r="F1176" s="89"/>
      <c r="G1176" s="90"/>
      <c r="H1176" s="90"/>
      <c r="I1176" s="90"/>
      <c r="J1176" s="91"/>
      <c r="K1176" s="11"/>
      <c r="L1176" s="11"/>
      <c r="M1176" s="14"/>
    </row>
    <row r="1177" spans="1:13" ht="15.75" hidden="1" customHeight="1" x14ac:dyDescent="0.3">
      <c r="A1177" s="11"/>
      <c r="B1177" s="87"/>
      <c r="C1177" s="87"/>
      <c r="D1177" s="89">
        <v>1967</v>
      </c>
      <c r="E1177" s="11"/>
      <c r="F1177" s="89"/>
      <c r="G1177" s="90"/>
      <c r="H1177" s="90"/>
      <c r="I1177" s="90"/>
      <c r="J1177" s="91"/>
      <c r="K1177" s="11"/>
      <c r="L1177" s="11"/>
      <c r="M1177" s="14"/>
    </row>
    <row r="1178" spans="1:13" ht="15.75" hidden="1" customHeight="1" x14ac:dyDescent="0.3">
      <c r="A1178" s="11"/>
      <c r="B1178" s="87"/>
      <c r="C1178" s="87"/>
      <c r="D1178" s="89">
        <v>1968</v>
      </c>
      <c r="E1178" s="11"/>
      <c r="F1178" s="89"/>
      <c r="G1178" s="90"/>
      <c r="H1178" s="90"/>
      <c r="I1178" s="90"/>
      <c r="J1178" s="91"/>
      <c r="K1178" s="11"/>
      <c r="L1178" s="11"/>
      <c r="M1178" s="14"/>
    </row>
    <row r="1179" spans="1:13" ht="15.75" hidden="1" customHeight="1" x14ac:dyDescent="0.3">
      <c r="A1179" s="11"/>
      <c r="B1179" s="87"/>
      <c r="C1179" s="87"/>
      <c r="D1179" s="89">
        <v>1969</v>
      </c>
      <c r="E1179" s="11"/>
      <c r="F1179" s="89"/>
      <c r="G1179" s="90"/>
      <c r="H1179" s="90"/>
      <c r="I1179" s="90"/>
      <c r="J1179" s="91"/>
      <c r="K1179" s="11"/>
      <c r="L1179" s="11"/>
      <c r="M1179" s="14"/>
    </row>
    <row r="1180" spans="1:13" ht="15.75" hidden="1" customHeight="1" x14ac:dyDescent="0.3">
      <c r="A1180" s="11"/>
      <c r="B1180" s="87"/>
      <c r="C1180" s="87"/>
      <c r="D1180" s="89">
        <v>1970</v>
      </c>
      <c r="E1180" s="11"/>
      <c r="F1180" s="89"/>
      <c r="G1180" s="90"/>
      <c r="H1180" s="90"/>
      <c r="I1180" s="90"/>
      <c r="J1180" s="91"/>
      <c r="K1180" s="11"/>
      <c r="L1180" s="11"/>
      <c r="M1180" s="14"/>
    </row>
    <row r="1181" spans="1:13" ht="15.75" hidden="1" customHeight="1" x14ac:dyDescent="0.3">
      <c r="A1181" s="11"/>
      <c r="B1181" s="87"/>
      <c r="C1181" s="87"/>
      <c r="D1181" s="89">
        <v>1971</v>
      </c>
      <c r="E1181" s="11"/>
      <c r="F1181" s="89"/>
      <c r="G1181" s="90"/>
      <c r="H1181" s="90"/>
      <c r="I1181" s="90"/>
      <c r="J1181" s="91"/>
      <c r="K1181" s="11"/>
      <c r="L1181" s="11"/>
      <c r="M1181" s="14"/>
    </row>
    <row r="1182" spans="1:13" ht="15.75" hidden="1" customHeight="1" x14ac:dyDescent="0.3">
      <c r="A1182" s="11"/>
      <c r="B1182" s="87"/>
      <c r="C1182" s="87"/>
      <c r="D1182" s="89">
        <v>1972</v>
      </c>
      <c r="E1182" s="11"/>
      <c r="F1182" s="89"/>
      <c r="G1182" s="90"/>
      <c r="H1182" s="90"/>
      <c r="I1182" s="90"/>
      <c r="J1182" s="91"/>
      <c r="K1182" s="11"/>
      <c r="L1182" s="11"/>
      <c r="M1182" s="14"/>
    </row>
    <row r="1183" spans="1:13" ht="15.75" hidden="1" customHeight="1" x14ac:dyDescent="0.3">
      <c r="A1183" s="11"/>
      <c r="B1183" s="87"/>
      <c r="C1183" s="87"/>
      <c r="D1183" s="89">
        <v>1973</v>
      </c>
      <c r="E1183" s="11"/>
      <c r="F1183" s="89"/>
      <c r="G1183" s="90"/>
      <c r="H1183" s="90"/>
      <c r="I1183" s="90"/>
      <c r="J1183" s="91"/>
      <c r="K1183" s="11"/>
      <c r="L1183" s="11"/>
      <c r="M1183" s="14"/>
    </row>
    <row r="1184" spans="1:13" ht="15.75" hidden="1" customHeight="1" x14ac:dyDescent="0.3">
      <c r="A1184" s="11"/>
      <c r="B1184" s="87"/>
      <c r="C1184" s="87"/>
      <c r="D1184" s="89">
        <v>1974</v>
      </c>
      <c r="E1184" s="11"/>
      <c r="F1184" s="89"/>
      <c r="G1184" s="90"/>
      <c r="H1184" s="90"/>
      <c r="I1184" s="90"/>
      <c r="J1184" s="91"/>
      <c r="K1184" s="11"/>
      <c r="L1184" s="11"/>
      <c r="M1184" s="14"/>
    </row>
    <row r="1185" spans="1:13" ht="15.75" hidden="1" customHeight="1" x14ac:dyDescent="0.3">
      <c r="A1185" s="11"/>
      <c r="B1185" s="87"/>
      <c r="C1185" s="87"/>
      <c r="D1185" s="89">
        <v>1975</v>
      </c>
      <c r="E1185" s="11"/>
      <c r="F1185" s="89"/>
      <c r="G1185" s="90"/>
      <c r="H1185" s="90"/>
      <c r="I1185" s="90"/>
      <c r="J1185" s="91"/>
      <c r="K1185" s="11"/>
      <c r="L1185" s="11"/>
      <c r="M1185" s="14"/>
    </row>
    <row r="1186" spans="1:13" ht="15.75" hidden="1" customHeight="1" x14ac:dyDescent="0.3">
      <c r="A1186" s="11"/>
      <c r="B1186" s="87"/>
      <c r="C1186" s="87"/>
      <c r="D1186" s="89">
        <v>1976</v>
      </c>
      <c r="E1186" s="11"/>
      <c r="F1186" s="89"/>
      <c r="G1186" s="90"/>
      <c r="H1186" s="90"/>
      <c r="I1186" s="90"/>
      <c r="J1186" s="91"/>
      <c r="K1186" s="11"/>
      <c r="L1186" s="11"/>
      <c r="M1186" s="14"/>
    </row>
    <row r="1187" spans="1:13" ht="15.75" hidden="1" customHeight="1" x14ac:dyDescent="0.3">
      <c r="A1187" s="11"/>
      <c r="B1187" s="87"/>
      <c r="C1187" s="87"/>
      <c r="D1187" s="89">
        <v>1977</v>
      </c>
      <c r="E1187" s="11"/>
      <c r="F1187" s="89"/>
      <c r="G1187" s="90"/>
      <c r="H1187" s="90"/>
      <c r="I1187" s="90"/>
      <c r="J1187" s="91"/>
      <c r="K1187" s="11"/>
      <c r="L1187" s="11"/>
      <c r="M1187" s="14"/>
    </row>
    <row r="1188" spans="1:13" ht="15.75" hidden="1" customHeight="1" x14ac:dyDescent="0.3">
      <c r="A1188" s="11"/>
      <c r="B1188" s="87"/>
      <c r="C1188" s="87"/>
      <c r="D1188" s="89">
        <v>1978</v>
      </c>
      <c r="E1188" s="11"/>
      <c r="F1188" s="89"/>
      <c r="G1188" s="90"/>
      <c r="H1188" s="90"/>
      <c r="I1188" s="90"/>
      <c r="J1188" s="91"/>
      <c r="K1188" s="11"/>
      <c r="L1188" s="11"/>
      <c r="M1188" s="14"/>
    </row>
    <row r="1189" spans="1:13" ht="15.75" hidden="1" customHeight="1" x14ac:dyDescent="0.3">
      <c r="A1189" s="11"/>
      <c r="B1189" s="87"/>
      <c r="C1189" s="87"/>
      <c r="D1189" s="89">
        <v>1979</v>
      </c>
      <c r="E1189" s="11"/>
      <c r="F1189" s="89"/>
      <c r="G1189" s="90"/>
      <c r="H1189" s="90"/>
      <c r="I1189" s="90"/>
      <c r="J1189" s="91"/>
      <c r="K1189" s="11"/>
      <c r="L1189" s="11"/>
      <c r="M1189" s="14"/>
    </row>
    <row r="1190" spans="1:13" ht="15.75" hidden="1" customHeight="1" x14ac:dyDescent="0.3">
      <c r="A1190" s="11"/>
      <c r="B1190" s="87"/>
      <c r="C1190" s="87"/>
      <c r="D1190" s="89">
        <v>1980</v>
      </c>
      <c r="E1190" s="11"/>
      <c r="F1190" s="89"/>
      <c r="G1190" s="90"/>
      <c r="H1190" s="90"/>
      <c r="I1190" s="90"/>
      <c r="J1190" s="91"/>
      <c r="K1190" s="11"/>
      <c r="L1190" s="11"/>
      <c r="M1190" s="14"/>
    </row>
    <row r="1191" spans="1:13" ht="15.75" hidden="1" customHeight="1" x14ac:dyDescent="0.3">
      <c r="A1191" s="11"/>
      <c r="B1191" s="87"/>
      <c r="C1191" s="87"/>
      <c r="D1191" s="89">
        <v>1981</v>
      </c>
      <c r="E1191" s="11"/>
      <c r="F1191" s="89"/>
      <c r="G1191" s="90"/>
      <c r="H1191" s="90"/>
      <c r="I1191" s="90"/>
      <c r="J1191" s="91"/>
      <c r="K1191" s="11"/>
      <c r="L1191" s="11"/>
      <c r="M1191" s="14"/>
    </row>
    <row r="1192" spans="1:13" ht="15.75" hidden="1" customHeight="1" x14ac:dyDescent="0.3">
      <c r="A1192" s="11"/>
      <c r="B1192" s="87"/>
      <c r="C1192" s="87"/>
      <c r="D1192" s="89">
        <v>1982</v>
      </c>
      <c r="E1192" s="11"/>
      <c r="F1192" s="89"/>
      <c r="G1192" s="90"/>
      <c r="H1192" s="90"/>
      <c r="I1192" s="90"/>
      <c r="J1192" s="91"/>
      <c r="K1192" s="11"/>
      <c r="L1192" s="11"/>
      <c r="M1192" s="14"/>
    </row>
    <row r="1193" spans="1:13" ht="15.75" hidden="1" customHeight="1" x14ac:dyDescent="0.3">
      <c r="A1193" s="11"/>
      <c r="B1193" s="87"/>
      <c r="C1193" s="87"/>
      <c r="D1193" s="89">
        <v>1983</v>
      </c>
      <c r="E1193" s="11"/>
      <c r="F1193" s="89"/>
      <c r="G1193" s="90"/>
      <c r="H1193" s="90"/>
      <c r="I1193" s="90"/>
      <c r="J1193" s="91"/>
      <c r="K1193" s="11"/>
      <c r="L1193" s="11"/>
      <c r="M1193" s="14"/>
    </row>
    <row r="1194" spans="1:13" ht="15.75" hidden="1" customHeight="1" x14ac:dyDescent="0.3">
      <c r="A1194" s="11"/>
      <c r="B1194" s="87"/>
      <c r="C1194" s="87"/>
      <c r="D1194" s="89">
        <v>1984</v>
      </c>
      <c r="E1194" s="11"/>
      <c r="F1194" s="89"/>
      <c r="G1194" s="90"/>
      <c r="H1194" s="90"/>
      <c r="I1194" s="90"/>
      <c r="J1194" s="91"/>
      <c r="K1194" s="11"/>
      <c r="L1194" s="11"/>
      <c r="M1194" s="14"/>
    </row>
    <row r="1195" spans="1:13" ht="15.75" hidden="1" customHeight="1" x14ac:dyDescent="0.3">
      <c r="A1195" s="11"/>
      <c r="B1195" s="87"/>
      <c r="C1195" s="87"/>
      <c r="D1195" s="89">
        <v>1985</v>
      </c>
      <c r="E1195" s="11"/>
      <c r="F1195" s="89"/>
      <c r="G1195" s="90"/>
      <c r="H1195" s="90"/>
      <c r="I1195" s="90"/>
      <c r="J1195" s="91"/>
      <c r="K1195" s="11"/>
      <c r="L1195" s="11"/>
      <c r="M1195" s="14"/>
    </row>
    <row r="1196" spans="1:13" ht="15.75" hidden="1" customHeight="1" x14ac:dyDescent="0.3">
      <c r="A1196" s="11"/>
      <c r="B1196" s="87"/>
      <c r="C1196" s="87"/>
      <c r="D1196" s="89">
        <v>1986</v>
      </c>
      <c r="E1196" s="11"/>
      <c r="F1196" s="89"/>
      <c r="G1196" s="90"/>
      <c r="H1196" s="90"/>
      <c r="I1196" s="90"/>
      <c r="J1196" s="91"/>
      <c r="K1196" s="11"/>
      <c r="L1196" s="11"/>
      <c r="M1196" s="14"/>
    </row>
    <row r="1197" spans="1:13" ht="15.75" hidden="1" customHeight="1" x14ac:dyDescent="0.3">
      <c r="A1197" s="11"/>
      <c r="B1197" s="87"/>
      <c r="C1197" s="87"/>
      <c r="D1197" s="89">
        <v>1987</v>
      </c>
      <c r="E1197" s="11"/>
      <c r="F1197" s="89"/>
      <c r="G1197" s="90"/>
      <c r="H1197" s="90"/>
      <c r="I1197" s="90"/>
      <c r="J1197" s="91"/>
      <c r="K1197" s="11"/>
      <c r="L1197" s="11"/>
      <c r="M1197" s="14"/>
    </row>
    <row r="1198" spans="1:13" ht="15.75" hidden="1" customHeight="1" x14ac:dyDescent="0.3">
      <c r="A1198" s="11"/>
      <c r="B1198" s="87"/>
      <c r="C1198" s="87"/>
      <c r="D1198" s="89">
        <v>1988</v>
      </c>
      <c r="E1198" s="11"/>
      <c r="F1198" s="89"/>
      <c r="G1198" s="90"/>
      <c r="H1198" s="90"/>
      <c r="I1198" s="90"/>
      <c r="J1198" s="91"/>
      <c r="K1198" s="11"/>
      <c r="L1198" s="11"/>
      <c r="M1198" s="14"/>
    </row>
    <row r="1199" spans="1:13" ht="15.75" hidden="1" customHeight="1" x14ac:dyDescent="0.3">
      <c r="A1199" s="11"/>
      <c r="B1199" s="87"/>
      <c r="C1199" s="87"/>
      <c r="D1199" s="89">
        <v>1989</v>
      </c>
      <c r="E1199" s="11"/>
      <c r="F1199" s="89"/>
      <c r="G1199" s="90"/>
      <c r="H1199" s="90"/>
      <c r="I1199" s="90"/>
      <c r="J1199" s="91"/>
      <c r="K1199" s="11"/>
      <c r="L1199" s="11"/>
      <c r="M1199" s="14"/>
    </row>
    <row r="1200" spans="1:13" ht="15.75" hidden="1" customHeight="1" x14ac:dyDescent="0.3">
      <c r="A1200" s="11"/>
      <c r="B1200" s="87"/>
      <c r="C1200" s="87"/>
      <c r="D1200" s="89">
        <v>1990</v>
      </c>
      <c r="E1200" s="11"/>
      <c r="F1200" s="89"/>
      <c r="G1200" s="90"/>
      <c r="H1200" s="90"/>
      <c r="I1200" s="90"/>
      <c r="J1200" s="91"/>
      <c r="K1200" s="11"/>
      <c r="L1200" s="11"/>
      <c r="M1200" s="14"/>
    </row>
    <row r="1201" spans="1:13" ht="15.75" hidden="1" customHeight="1" x14ac:dyDescent="0.3">
      <c r="A1201" s="11"/>
      <c r="B1201" s="87"/>
      <c r="C1201" s="87"/>
      <c r="D1201" s="89">
        <v>1991</v>
      </c>
      <c r="E1201" s="11"/>
      <c r="F1201" s="89"/>
      <c r="G1201" s="90"/>
      <c r="H1201" s="90"/>
      <c r="I1201" s="90"/>
      <c r="J1201" s="91"/>
      <c r="K1201" s="11"/>
      <c r="L1201" s="11"/>
      <c r="M1201" s="14"/>
    </row>
    <row r="1202" spans="1:13" ht="15.75" hidden="1" customHeight="1" x14ac:dyDescent="0.3">
      <c r="A1202" s="11"/>
      <c r="B1202" s="87"/>
      <c r="C1202" s="87"/>
      <c r="D1202" s="89">
        <v>1992</v>
      </c>
      <c r="E1202" s="11"/>
      <c r="F1202" s="89"/>
      <c r="G1202" s="90"/>
      <c r="H1202" s="90"/>
      <c r="I1202" s="90"/>
      <c r="J1202" s="91"/>
      <c r="K1202" s="11"/>
      <c r="L1202" s="11"/>
      <c r="M1202" s="14"/>
    </row>
    <row r="1203" spans="1:13" ht="15.75" hidden="1" customHeight="1" x14ac:dyDescent="0.3">
      <c r="A1203" s="11"/>
      <c r="B1203" s="87"/>
      <c r="C1203" s="87"/>
      <c r="D1203" s="89">
        <v>1993</v>
      </c>
      <c r="E1203" s="11"/>
      <c r="F1203" s="89"/>
      <c r="G1203" s="90"/>
      <c r="H1203" s="90"/>
      <c r="I1203" s="90"/>
      <c r="J1203" s="91"/>
      <c r="K1203" s="11"/>
      <c r="L1203" s="11"/>
      <c r="M1203" s="14"/>
    </row>
    <row r="1204" spans="1:13" ht="15.75" hidden="1" customHeight="1" x14ac:dyDescent="0.3">
      <c r="A1204" s="11"/>
      <c r="B1204" s="87"/>
      <c r="C1204" s="87"/>
      <c r="D1204" s="89">
        <v>1994</v>
      </c>
      <c r="E1204" s="11"/>
      <c r="F1204" s="89"/>
      <c r="G1204" s="90"/>
      <c r="H1204" s="90"/>
      <c r="I1204" s="90"/>
      <c r="J1204" s="91"/>
      <c r="K1204" s="11"/>
      <c r="L1204" s="11"/>
      <c r="M1204" s="14"/>
    </row>
    <row r="1205" spans="1:13" ht="15.75" hidden="1" customHeight="1" x14ac:dyDescent="0.3">
      <c r="A1205" s="11"/>
      <c r="B1205" s="87"/>
      <c r="C1205" s="87"/>
      <c r="D1205" s="89">
        <v>1995</v>
      </c>
      <c r="E1205" s="11"/>
      <c r="F1205" s="89"/>
      <c r="G1205" s="90"/>
      <c r="H1205" s="90"/>
      <c r="I1205" s="90"/>
      <c r="J1205" s="91"/>
      <c r="K1205" s="11"/>
      <c r="L1205" s="11"/>
      <c r="M1205" s="14"/>
    </row>
    <row r="1206" spans="1:13" ht="15.75" hidden="1" customHeight="1" x14ac:dyDescent="0.3">
      <c r="A1206" s="11"/>
      <c r="B1206" s="87"/>
      <c r="C1206" s="87"/>
      <c r="D1206" s="89">
        <v>1996</v>
      </c>
      <c r="E1206" s="11"/>
      <c r="F1206" s="89"/>
      <c r="G1206" s="90"/>
      <c r="H1206" s="90"/>
      <c r="I1206" s="90"/>
      <c r="J1206" s="91"/>
      <c r="K1206" s="11"/>
      <c r="L1206" s="11"/>
      <c r="M1206" s="14"/>
    </row>
    <row r="1207" spans="1:13" ht="15.75" hidden="1" customHeight="1" x14ac:dyDescent="0.3">
      <c r="A1207" s="11"/>
      <c r="B1207" s="87"/>
      <c r="C1207" s="87"/>
      <c r="D1207" s="89">
        <v>1997</v>
      </c>
      <c r="E1207" s="11"/>
      <c r="F1207" s="89"/>
      <c r="G1207" s="90"/>
      <c r="H1207" s="90"/>
      <c r="I1207" s="90"/>
      <c r="J1207" s="91"/>
      <c r="K1207" s="11"/>
      <c r="L1207" s="11"/>
      <c r="M1207" s="14"/>
    </row>
    <row r="1208" spans="1:13" ht="15.75" hidden="1" customHeight="1" x14ac:dyDescent="0.3">
      <c r="A1208" s="11"/>
      <c r="B1208" s="87"/>
      <c r="C1208" s="87"/>
      <c r="D1208" s="89">
        <v>1998</v>
      </c>
      <c r="E1208" s="11"/>
      <c r="F1208" s="89"/>
      <c r="G1208" s="90"/>
      <c r="H1208" s="90"/>
      <c r="I1208" s="90"/>
      <c r="J1208" s="91"/>
      <c r="K1208" s="11"/>
      <c r="L1208" s="11"/>
      <c r="M1208" s="14"/>
    </row>
    <row r="1209" spans="1:13" ht="15.75" hidden="1" customHeight="1" x14ac:dyDescent="0.3">
      <c r="A1209" s="11"/>
      <c r="B1209" s="87"/>
      <c r="C1209" s="87"/>
      <c r="D1209" s="89">
        <v>1999</v>
      </c>
      <c r="E1209" s="11"/>
      <c r="F1209" s="89"/>
      <c r="G1209" s="90"/>
      <c r="H1209" s="90"/>
      <c r="I1209" s="90"/>
      <c r="J1209" s="91"/>
      <c r="K1209" s="11"/>
      <c r="L1209" s="11"/>
      <c r="M1209" s="14"/>
    </row>
    <row r="1210" spans="1:13" ht="15.75" hidden="1" customHeight="1" x14ac:dyDescent="0.3">
      <c r="A1210" s="11"/>
      <c r="B1210" s="87"/>
      <c r="C1210" s="87"/>
      <c r="D1210" s="89">
        <v>2000</v>
      </c>
      <c r="E1210" s="11"/>
      <c r="F1210" s="89"/>
      <c r="G1210" s="90"/>
      <c r="H1210" s="90"/>
      <c r="I1210" s="90"/>
      <c r="J1210" s="91"/>
      <c r="K1210" s="11"/>
      <c r="L1210" s="11"/>
      <c r="M1210" s="14"/>
    </row>
    <row r="1211" spans="1:13" ht="15.75" hidden="1" customHeight="1" x14ac:dyDescent="0.3">
      <c r="A1211" s="11"/>
      <c r="B1211" s="87"/>
      <c r="C1211" s="87"/>
      <c r="D1211" s="89">
        <v>2001</v>
      </c>
      <c r="E1211" s="11"/>
      <c r="F1211" s="89"/>
      <c r="G1211" s="90"/>
      <c r="H1211" s="90"/>
      <c r="I1211" s="90"/>
      <c r="J1211" s="91"/>
      <c r="K1211" s="11"/>
      <c r="L1211" s="11"/>
      <c r="M1211" s="14"/>
    </row>
    <row r="1212" spans="1:13" ht="15.75" hidden="1" customHeight="1" x14ac:dyDescent="0.3">
      <c r="A1212" s="11"/>
      <c r="B1212" s="87"/>
      <c r="C1212" s="87"/>
      <c r="D1212" s="89">
        <v>2002</v>
      </c>
      <c r="E1212" s="11"/>
      <c r="F1212" s="89"/>
      <c r="G1212" s="90"/>
      <c r="H1212" s="90"/>
      <c r="I1212" s="90"/>
      <c r="J1212" s="91"/>
      <c r="K1212" s="11"/>
      <c r="L1212" s="11"/>
      <c r="M1212" s="14"/>
    </row>
    <row r="1213" spans="1:13" ht="15.75" hidden="1" customHeight="1" x14ac:dyDescent="0.3">
      <c r="A1213" s="11"/>
      <c r="B1213" s="87"/>
      <c r="C1213" s="87"/>
      <c r="D1213" s="89">
        <v>2003</v>
      </c>
      <c r="E1213" s="11"/>
      <c r="F1213" s="89"/>
      <c r="G1213" s="90"/>
      <c r="H1213" s="90"/>
      <c r="I1213" s="90"/>
      <c r="J1213" s="91"/>
      <c r="K1213" s="11"/>
      <c r="L1213" s="11"/>
      <c r="M1213" s="14"/>
    </row>
    <row r="1214" spans="1:13" ht="15.75" hidden="1" customHeight="1" x14ac:dyDescent="0.3">
      <c r="A1214" s="11"/>
      <c r="B1214" s="87"/>
      <c r="C1214" s="87"/>
      <c r="D1214" s="89">
        <v>2004</v>
      </c>
      <c r="E1214" s="11"/>
      <c r="F1214" s="89"/>
      <c r="G1214" s="90"/>
      <c r="H1214" s="90"/>
      <c r="I1214" s="90"/>
      <c r="J1214" s="91"/>
      <c r="K1214" s="11"/>
      <c r="L1214" s="11"/>
      <c r="M1214" s="14"/>
    </row>
    <row r="1215" spans="1:13" ht="15.75" hidden="1" customHeight="1" x14ac:dyDescent="0.3">
      <c r="A1215" s="11"/>
      <c r="B1215" s="87"/>
      <c r="C1215" s="87"/>
      <c r="D1215" s="89">
        <v>2005</v>
      </c>
      <c r="E1215" s="11"/>
      <c r="F1215" s="89"/>
      <c r="G1215" s="90"/>
      <c r="H1215" s="90"/>
      <c r="I1215" s="90"/>
      <c r="J1215" s="91"/>
      <c r="K1215" s="11"/>
      <c r="L1215" s="11"/>
      <c r="M1215" s="14"/>
    </row>
    <row r="1216" spans="1:13" ht="15.75" hidden="1" customHeight="1" x14ac:dyDescent="0.3">
      <c r="A1216" s="11"/>
      <c r="B1216" s="87"/>
      <c r="C1216" s="87"/>
      <c r="D1216" s="89">
        <v>2006</v>
      </c>
      <c r="E1216" s="11"/>
      <c r="F1216" s="89"/>
      <c r="G1216" s="90"/>
      <c r="H1216" s="90"/>
      <c r="I1216" s="90"/>
      <c r="J1216" s="91"/>
      <c r="K1216" s="11"/>
      <c r="L1216" s="11"/>
      <c r="M1216" s="14"/>
    </row>
    <row r="1217" spans="1:13" ht="15.75" hidden="1" customHeight="1" x14ac:dyDescent="0.3">
      <c r="A1217" s="11"/>
      <c r="B1217" s="87"/>
      <c r="C1217" s="87"/>
      <c r="D1217" s="89">
        <v>2007</v>
      </c>
      <c r="E1217" s="11"/>
      <c r="F1217" s="89"/>
      <c r="G1217" s="90"/>
      <c r="H1217" s="90"/>
      <c r="I1217" s="90"/>
      <c r="J1217" s="91"/>
      <c r="K1217" s="11"/>
      <c r="L1217" s="11"/>
      <c r="M1217" s="14"/>
    </row>
    <row r="1218" spans="1:13" ht="15.75" hidden="1" customHeight="1" x14ac:dyDescent="0.3">
      <c r="A1218" s="11"/>
      <c r="B1218" s="87"/>
      <c r="C1218" s="87"/>
      <c r="D1218" s="89">
        <v>2008</v>
      </c>
      <c r="E1218" s="11"/>
      <c r="F1218" s="89"/>
      <c r="G1218" s="90"/>
      <c r="H1218" s="90"/>
      <c r="I1218" s="90"/>
      <c r="J1218" s="91"/>
      <c r="K1218" s="11"/>
      <c r="L1218" s="11"/>
      <c r="M1218" s="14"/>
    </row>
    <row r="1219" spans="1:13" ht="15.75" hidden="1" customHeight="1" x14ac:dyDescent="0.3">
      <c r="A1219" s="11"/>
      <c r="B1219" s="87"/>
      <c r="C1219" s="87"/>
      <c r="D1219" s="89">
        <v>2009</v>
      </c>
      <c r="E1219" s="11"/>
      <c r="F1219" s="89"/>
      <c r="G1219" s="90"/>
      <c r="H1219" s="90"/>
      <c r="I1219" s="90"/>
      <c r="J1219" s="91"/>
      <c r="K1219" s="11"/>
      <c r="L1219" s="11"/>
      <c r="M1219" s="14"/>
    </row>
    <row r="1220" spans="1:13" ht="15.75" hidden="1" customHeight="1" x14ac:dyDescent="0.3">
      <c r="A1220" s="11"/>
      <c r="B1220" s="87"/>
      <c r="C1220" s="87"/>
      <c r="D1220" s="89">
        <v>2010</v>
      </c>
      <c r="E1220" s="11"/>
      <c r="F1220" s="89"/>
      <c r="G1220" s="90"/>
      <c r="H1220" s="90"/>
      <c r="I1220" s="90"/>
      <c r="J1220" s="91"/>
      <c r="K1220" s="11"/>
      <c r="L1220" s="11"/>
      <c r="M1220" s="14"/>
    </row>
    <row r="1221" spans="1:13" ht="15.75" hidden="1" customHeight="1" x14ac:dyDescent="0.3">
      <c r="A1221" s="11"/>
      <c r="B1221" s="87"/>
      <c r="C1221" s="87"/>
      <c r="D1221" s="89">
        <v>2011</v>
      </c>
      <c r="E1221" s="11"/>
      <c r="F1221" s="89"/>
      <c r="G1221" s="90"/>
      <c r="H1221" s="90"/>
      <c r="I1221" s="90"/>
      <c r="J1221" s="91"/>
      <c r="K1221" s="11"/>
      <c r="L1221" s="11"/>
      <c r="M1221" s="14"/>
    </row>
    <row r="1222" spans="1:13" ht="15.75" hidden="1" customHeight="1" x14ac:dyDescent="0.3">
      <c r="A1222" s="11"/>
      <c r="B1222" s="87"/>
      <c r="C1222" s="87"/>
      <c r="D1222" s="89">
        <v>2012</v>
      </c>
      <c r="E1222" s="11"/>
      <c r="F1222" s="89"/>
      <c r="G1222" s="90"/>
      <c r="H1222" s="90"/>
      <c r="I1222" s="90"/>
      <c r="J1222" s="91"/>
      <c r="K1222" s="11"/>
      <c r="L1222" s="11"/>
      <c r="M1222" s="14"/>
    </row>
    <row r="1223" spans="1:13" ht="15.75" hidden="1" customHeight="1" x14ac:dyDescent="0.3">
      <c r="A1223" s="11"/>
      <c r="B1223" s="87"/>
      <c r="C1223" s="87"/>
      <c r="D1223" s="89">
        <v>2013</v>
      </c>
      <c r="E1223" s="11"/>
      <c r="F1223" s="89"/>
      <c r="G1223" s="90"/>
      <c r="H1223" s="90"/>
      <c r="I1223" s="90"/>
      <c r="J1223" s="91"/>
      <c r="K1223" s="11"/>
      <c r="L1223" s="11"/>
      <c r="M1223" s="14"/>
    </row>
    <row r="1224" spans="1:13" ht="15.75" hidden="1" customHeight="1" x14ac:dyDescent="0.3">
      <c r="A1224" s="11"/>
      <c r="B1224" s="87"/>
      <c r="C1224" s="87"/>
      <c r="D1224" s="89">
        <v>2014</v>
      </c>
      <c r="E1224" s="11"/>
      <c r="F1224" s="89"/>
      <c r="G1224" s="90"/>
      <c r="H1224" s="90"/>
      <c r="I1224" s="90"/>
      <c r="J1224" s="91"/>
      <c r="K1224" s="11"/>
      <c r="L1224" s="11"/>
      <c r="M1224" s="14"/>
    </row>
    <row r="1225" spans="1:13" ht="15.75" hidden="1" customHeight="1" x14ac:dyDescent="0.3">
      <c r="A1225" s="11"/>
      <c r="B1225" s="87"/>
      <c r="C1225" s="87"/>
      <c r="D1225" s="89">
        <v>2015</v>
      </c>
      <c r="E1225" s="11"/>
      <c r="F1225" s="89"/>
      <c r="G1225" s="90"/>
      <c r="H1225" s="90"/>
      <c r="I1225" s="90"/>
      <c r="J1225" s="91"/>
      <c r="K1225" s="11"/>
      <c r="L1225" s="11"/>
      <c r="M1225" s="14"/>
    </row>
    <row r="1226" spans="1:13" ht="15.75" hidden="1" customHeight="1" x14ac:dyDescent="0.3">
      <c r="A1226" s="11"/>
      <c r="B1226" s="87"/>
      <c r="C1226" s="87"/>
      <c r="D1226" s="89">
        <v>2016</v>
      </c>
      <c r="E1226" s="11"/>
      <c r="F1226" s="89"/>
      <c r="G1226" s="90"/>
      <c r="H1226" s="90"/>
      <c r="I1226" s="90"/>
      <c r="J1226" s="91"/>
      <c r="K1226" s="11"/>
      <c r="L1226" s="11"/>
      <c r="M1226" s="14"/>
    </row>
    <row r="1227" spans="1:13" ht="15.75" hidden="1" customHeight="1" x14ac:dyDescent="0.3">
      <c r="A1227" s="11"/>
      <c r="B1227" s="87"/>
      <c r="C1227" s="87"/>
      <c r="D1227" s="89">
        <v>2017</v>
      </c>
      <c r="E1227" s="11"/>
      <c r="F1227" s="89"/>
      <c r="G1227" s="90"/>
      <c r="H1227" s="90"/>
      <c r="I1227" s="90"/>
      <c r="J1227" s="91"/>
      <c r="K1227" s="11"/>
      <c r="L1227" s="11"/>
      <c r="M1227" s="14"/>
    </row>
    <row r="1228" spans="1:13" ht="15.75" hidden="1" customHeight="1" x14ac:dyDescent="0.3">
      <c r="A1228" s="11"/>
      <c r="B1228" s="87"/>
      <c r="C1228" s="87"/>
      <c r="D1228" s="89">
        <v>2018</v>
      </c>
      <c r="E1228" s="11"/>
      <c r="F1228" s="89"/>
      <c r="G1228" s="90"/>
      <c r="H1228" s="90"/>
      <c r="I1228" s="90"/>
      <c r="J1228" s="91"/>
      <c r="K1228" s="11"/>
      <c r="L1228" s="11"/>
      <c r="M1228" s="14"/>
    </row>
    <row r="1229" spans="1:13" ht="15.75" hidden="1" customHeight="1" x14ac:dyDescent="0.3">
      <c r="A1229" s="96"/>
      <c r="B1229" s="97"/>
      <c r="C1229" s="97"/>
      <c r="D1229" s="89">
        <v>2019</v>
      </c>
      <c r="E1229" s="96"/>
      <c r="F1229" s="98"/>
      <c r="G1229" s="99"/>
      <c r="H1229" s="99"/>
      <c r="I1229" s="99"/>
      <c r="J1229" s="100"/>
      <c r="K1229" s="96"/>
      <c r="L1229" s="96"/>
      <c r="M1229" s="14"/>
    </row>
  </sheetData>
  <sheetProtection algorithmName="SHA-512" hashValue="9KiQy2pRUTzrq3p2LQj8gipq2yCijTqYoMzzWWHFRHWvYKU4NYFFv+a7u2KOj4cmp9PHL2f5aFF+mhcKFojcsA==" saltValue="X6bPeUqjAKkuA/ZuyW6zlg==" spinCount="100000" sheet="1" objects="1" scenarios="1"/>
  <mergeCells count="29">
    <mergeCell ref="B2:L2"/>
    <mergeCell ref="C3:J3"/>
    <mergeCell ref="C4:K4"/>
    <mergeCell ref="C6:K6"/>
    <mergeCell ref="C8:K8"/>
    <mergeCell ref="C10:K10"/>
    <mergeCell ref="D11:J11"/>
    <mergeCell ref="D12:K12"/>
    <mergeCell ref="D13:J13"/>
    <mergeCell ref="C14:J14"/>
    <mergeCell ref="C16:K16"/>
    <mergeCell ref="C18:K18"/>
    <mergeCell ref="D22:J22"/>
    <mergeCell ref="D34:F34"/>
    <mergeCell ref="C17:J17"/>
    <mergeCell ref="I46:J46"/>
    <mergeCell ref="B50:L50"/>
    <mergeCell ref="D26:F26"/>
    <mergeCell ref="G26:J26"/>
    <mergeCell ref="D28:F28"/>
    <mergeCell ref="G28:J28"/>
    <mergeCell ref="G30:J30"/>
    <mergeCell ref="G32:J32"/>
    <mergeCell ref="G34:J34"/>
    <mergeCell ref="D36:G36"/>
    <mergeCell ref="I42:J42"/>
    <mergeCell ref="I43:J43"/>
    <mergeCell ref="I44:J44"/>
    <mergeCell ref="I45:J45"/>
  </mergeCells>
  <conditionalFormatting sqref="I46:J46">
    <cfRule type="notContainsBlanks" dxfId="10" priority="1">
      <formula>LEN(TRIM(I46))&gt;0</formula>
    </cfRule>
  </conditionalFormatting>
  <dataValidations count="5">
    <dataValidation type="list" allowBlank="1" showInputMessage="1" showErrorMessage="1" prompt="COMPULSORY" sqref="J36">
      <formula1>"Yes,No"</formula1>
    </dataValidation>
    <dataValidation type="list" allowBlank="1" showInputMessage="1" showErrorMessage="1" prompt="COMPULSORY - Select the country of registration." sqref="G34">
      <formula1>$C$882:$C$1108</formula1>
    </dataValidation>
    <dataValidation type="date" allowBlank="1" showDropDown="1" showInputMessage="1" showErrorMessage="1" prompt="DATE OF COMPLETION - DD/MM/YYYY" sqref="I46">
      <formula1>43506</formula1>
      <formula2>72686</formula2>
    </dataValidation>
    <dataValidation type="list" allowBlank="1" showInputMessage="1" showErrorMessage="1" prompt="COMPULSORY - Indicate if you are active or have been put on the non-communicating list" sqref="J39">
      <formula1>"Active,Non-communicating"</formula1>
    </dataValidation>
    <dataValidation type="date" allowBlank="1" showDropDown="1" showInputMessage="1" showErrorMessage="1" prompt="DATE  - DD/MM/YYYY" sqref="J38">
      <formula1>42005</formula1>
      <formula2>72686</formula2>
    </dataValidation>
  </dataValidations>
  <hyperlinks>
    <hyperlink ref="B50" r:id="rId1"/>
    <hyperlink ref="C17:J17" r:id="rId2" display="How we procure"/>
  </hyperlinks>
  <pageMargins left="0.25" right="0.25" top="0.75" bottom="0.75" header="0" footer="0"/>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pageSetUpPr fitToPage="1"/>
  </sheetPr>
  <dimension ref="A1:G73"/>
  <sheetViews>
    <sheetView showGridLines="0" zoomScale="70" zoomScaleNormal="70" workbookViewId="0">
      <pane ySplit="3" topLeftCell="A4" activePane="bottomLeft" state="frozen"/>
      <selection pane="bottomLeft" activeCell="C4" sqref="C4"/>
    </sheetView>
  </sheetViews>
  <sheetFormatPr defaultColWidth="0" defaultRowHeight="15" customHeight="1" zeroHeight="1" outlineLevelRow="1" x14ac:dyDescent="0.3"/>
  <cols>
    <col min="1" max="1" width="7.26953125" style="15" customWidth="1"/>
    <col min="2" max="2" width="27.7265625" style="15" customWidth="1"/>
    <col min="3" max="3" width="75.08984375" style="15" customWidth="1"/>
    <col min="4" max="4" width="10.54296875" style="15" customWidth="1"/>
    <col min="5" max="5" width="109.453125" style="15" customWidth="1"/>
    <col min="6" max="6" width="3.81640625" style="15" customWidth="1"/>
    <col min="7" max="7" width="5.6328125" style="144" hidden="1" customWidth="1"/>
    <col min="8" max="16384" width="0" style="144" hidden="1"/>
  </cols>
  <sheetData>
    <row r="1" spans="1:6" ht="35.25" customHeight="1" x14ac:dyDescent="0.3">
      <c r="A1" s="372" t="s">
        <v>855</v>
      </c>
      <c r="B1" s="373"/>
      <c r="C1" s="373"/>
      <c r="D1" s="373"/>
      <c r="E1" s="373"/>
      <c r="F1" s="373"/>
    </row>
    <row r="2" spans="1:6" ht="19.5" customHeight="1" x14ac:dyDescent="0.3">
      <c r="A2" s="360"/>
      <c r="B2" s="360"/>
      <c r="C2" s="360"/>
      <c r="D2" s="360"/>
      <c r="E2" s="360"/>
      <c r="F2" s="360"/>
    </row>
    <row r="3" spans="1:6" ht="62" x14ac:dyDescent="0.35">
      <c r="A3" s="113"/>
      <c r="B3" s="113" t="s">
        <v>277</v>
      </c>
      <c r="C3" s="113" t="s">
        <v>278</v>
      </c>
      <c r="D3" s="113" t="s">
        <v>279</v>
      </c>
      <c r="E3" s="114" t="s">
        <v>280</v>
      </c>
      <c r="F3" s="115"/>
    </row>
    <row r="4" spans="1:6" ht="46.5" customHeight="1" outlineLevel="1" x14ac:dyDescent="0.3">
      <c r="A4" s="116">
        <v>1</v>
      </c>
      <c r="B4" s="374"/>
      <c r="C4" s="117" t="str">
        <f>VLOOKUP($A4,QADATA!$D$9:$K$83,3,FALSE)</f>
        <v>Does your company have a Freedom of Association and Right to Collective Bargaining policy in place?</v>
      </c>
      <c r="D4" s="118" t="s">
        <v>281</v>
      </c>
      <c r="E4" s="250"/>
      <c r="F4" s="119"/>
    </row>
    <row r="5" spans="1:6" ht="46.5" customHeight="1" outlineLevel="1" x14ac:dyDescent="0.3">
      <c r="A5" s="116">
        <v>2</v>
      </c>
      <c r="B5" s="370"/>
      <c r="C5" s="112" t="str">
        <f>VLOOKUP($A5,QADATA!$D$9:$K$83,3,FALSE)</f>
        <v>Does your company have a Wages, Working Hours and Other Conditions of Work policy in place?</v>
      </c>
      <c r="D5" s="120" t="s">
        <v>281</v>
      </c>
      <c r="E5" s="251"/>
      <c r="F5" s="119"/>
    </row>
    <row r="6" spans="1:6" ht="46.5" customHeight="1" outlineLevel="1" x14ac:dyDescent="0.3">
      <c r="A6" s="116">
        <v>3</v>
      </c>
      <c r="B6" s="370"/>
      <c r="C6" s="112" t="str">
        <f>VLOOKUP($A6,QADATA!$D$9:$K$83,3,FALSE)</f>
        <v>Does your company have a Forced and Compulsory Labour policy in place?</v>
      </c>
      <c r="D6" s="120" t="s">
        <v>281</v>
      </c>
      <c r="E6" s="251"/>
      <c r="F6" s="119"/>
    </row>
    <row r="7" spans="1:6" ht="46.5" customHeight="1" outlineLevel="1" x14ac:dyDescent="0.3">
      <c r="A7" s="116">
        <v>4</v>
      </c>
      <c r="B7" s="370"/>
      <c r="C7" s="112" t="str">
        <f>VLOOKUP($A7,QADATA!$D$9:$K$83,3,FALSE)</f>
        <v>Does your company have a Child Labour policy in place?</v>
      </c>
      <c r="D7" s="120" t="s">
        <v>281</v>
      </c>
      <c r="E7" s="251"/>
      <c r="F7" s="119"/>
    </row>
    <row r="8" spans="1:6" ht="46.5" customHeight="1" outlineLevel="1" x14ac:dyDescent="0.3">
      <c r="A8" s="116">
        <v>5</v>
      </c>
      <c r="B8" s="370"/>
      <c r="C8" s="112" t="str">
        <f>VLOOKUP($A8,QADATA!$D$9:$K$83,3,FALSE)</f>
        <v>Does your company have an Anti Discrimination policy in place?</v>
      </c>
      <c r="D8" s="120" t="s">
        <v>281</v>
      </c>
      <c r="E8" s="251"/>
      <c r="F8" s="119"/>
    </row>
    <row r="9" spans="1:6" ht="46.5" customHeight="1" outlineLevel="1" x14ac:dyDescent="0.3">
      <c r="A9" s="116">
        <v>6</v>
      </c>
      <c r="B9" s="370"/>
      <c r="C9" s="112" t="str">
        <f>VLOOKUP($A9,QADATA!$D$9:$K$83,3,FALSE)</f>
        <v>Does your company have a Quality Management Policy in place?</v>
      </c>
      <c r="D9" s="120" t="s">
        <v>281</v>
      </c>
      <c r="E9" s="251"/>
      <c r="F9" s="119"/>
    </row>
    <row r="10" spans="1:6" ht="46.5" customHeight="1" outlineLevel="1" x14ac:dyDescent="0.3">
      <c r="A10" s="116">
        <v>7</v>
      </c>
      <c r="B10" s="370"/>
      <c r="C10" s="112" t="str">
        <f>VLOOKUP($A10,QADATA!$D$9:$K$83,3,FALSE)</f>
        <v>Does your company have an Environmental Policy in place?</v>
      </c>
      <c r="D10" s="120" t="s">
        <v>281</v>
      </c>
      <c r="E10" s="251"/>
      <c r="F10" s="119"/>
    </row>
    <row r="11" spans="1:6" ht="46.5" customHeight="1" outlineLevel="1" x14ac:dyDescent="0.3">
      <c r="A11" s="116">
        <v>8</v>
      </c>
      <c r="B11" s="370"/>
      <c r="C11" s="112" t="str">
        <f>VLOOKUP($A11,QADATA!$D$9:$K$83,3,FALSE)</f>
        <v>Does your company have a Health and Safety policy in place?</v>
      </c>
      <c r="D11" s="120" t="s">
        <v>281</v>
      </c>
      <c r="E11" s="251"/>
      <c r="F11" s="119"/>
    </row>
    <row r="12" spans="1:6" ht="46.5" customHeight="1" outlineLevel="1" x14ac:dyDescent="0.3">
      <c r="A12" s="116">
        <v>9</v>
      </c>
      <c r="B12" s="370"/>
      <c r="C12" s="112" t="str">
        <f>VLOOKUP($A12,QADATA!$D$9:$K$83,3,FALSE)</f>
        <v>Does your company have a Code of Conduct (or ethical conduct policy)?</v>
      </c>
      <c r="D12" s="120" t="s">
        <v>281</v>
      </c>
      <c r="E12" s="251"/>
      <c r="F12" s="119"/>
    </row>
    <row r="13" spans="1:6" ht="46.5" customHeight="1" outlineLevel="1" x14ac:dyDescent="0.3">
      <c r="A13" s="116">
        <v>10</v>
      </c>
      <c r="B13" s="370"/>
      <c r="C13" s="112" t="str">
        <f>VLOOKUP($A13,QADATA!$D$9:$K$83,3,FALSE)</f>
        <v>Does your company have a Corporate Social Responsibility policy?</v>
      </c>
      <c r="D13" s="120" t="s">
        <v>281</v>
      </c>
      <c r="E13" s="251"/>
      <c r="F13" s="119"/>
    </row>
    <row r="14" spans="1:6" ht="46.5" customHeight="1" outlineLevel="1" x14ac:dyDescent="0.3">
      <c r="A14" s="121">
        <v>11</v>
      </c>
      <c r="B14" s="371"/>
      <c r="C14" s="122" t="str">
        <f>VLOOKUP($A14,QADATA!$D$9:$K$83,3,FALSE)</f>
        <v>Does your company have a policy related to conflict minerals?</v>
      </c>
      <c r="D14" s="123" t="s">
        <v>281</v>
      </c>
      <c r="E14" s="252"/>
      <c r="F14" s="119"/>
    </row>
    <row r="15" spans="1:6" ht="46.5" customHeight="1" outlineLevel="1" x14ac:dyDescent="0.3">
      <c r="A15" s="124">
        <v>12</v>
      </c>
      <c r="B15" s="375"/>
      <c r="C15" s="125" t="str">
        <f>VLOOKUP($A15,QADATA!$D$9:$K$83,3,FALSE)</f>
        <v xml:space="preserve">Does your company have an up-to-date certified formal, documented Quality Management System? </v>
      </c>
      <c r="D15" s="118" t="s">
        <v>281</v>
      </c>
      <c r="E15" s="250"/>
      <c r="F15" s="119"/>
    </row>
    <row r="16" spans="1:6" ht="46.5" customHeight="1" outlineLevel="1" x14ac:dyDescent="0.3">
      <c r="A16" s="116">
        <v>13</v>
      </c>
      <c r="B16" s="370"/>
      <c r="C16" s="126" t="str">
        <f>VLOOKUP($A16,QADATA!$D$9:$K$83,3,FALSE)</f>
        <v xml:space="preserve">Does your company have an up-to-date certified formal, documented Environmental Management System? </v>
      </c>
      <c r="D16" s="120" t="s">
        <v>281</v>
      </c>
      <c r="E16" s="251"/>
      <c r="F16" s="127"/>
    </row>
    <row r="17" spans="1:6" ht="46.5" customHeight="1" outlineLevel="1" x14ac:dyDescent="0.3">
      <c r="A17" s="121">
        <v>14</v>
      </c>
      <c r="B17" s="371"/>
      <c r="C17" s="128" t="str">
        <f>VLOOKUP($A17,QADATA!$D$9:$K$83,3,FALSE)</f>
        <v xml:space="preserve">Does your company have an up-to-date certified formal, documented Health and Safety Management System? </v>
      </c>
      <c r="D17" s="123" t="s">
        <v>281</v>
      </c>
      <c r="E17" s="252"/>
      <c r="F17" s="127"/>
    </row>
    <row r="18" spans="1:6" ht="46.5" customHeight="1" outlineLevel="1" x14ac:dyDescent="0.3">
      <c r="A18" s="124">
        <v>15</v>
      </c>
      <c r="B18" s="369"/>
      <c r="C18" s="117" t="str">
        <f>VLOOKUP($A18,QADATA!$D$9:$K$83,3,FALSE)</f>
        <v>How does your company  integrate and operationalise the UN Guiding principles for Business &amp; Human Rights? (Corporate responsibility to respect)</v>
      </c>
      <c r="D18" s="118" t="s">
        <v>281</v>
      </c>
      <c r="E18" s="250"/>
      <c r="F18" s="119"/>
    </row>
    <row r="19" spans="1:6" ht="46.5" customHeight="1" outlineLevel="1" x14ac:dyDescent="0.3">
      <c r="A19" s="116">
        <v>16</v>
      </c>
      <c r="B19" s="370"/>
      <c r="C19" s="112" t="str">
        <f>VLOOKUP($A19,QADATA!$D$9:$K$83,3,FALSE)</f>
        <v>Does your company have a mechanism for preventing, reporting and investigating cases of Human Rights abuses?</v>
      </c>
      <c r="D19" s="120" t="s">
        <v>281</v>
      </c>
      <c r="E19" s="251"/>
      <c r="F19" s="119"/>
    </row>
    <row r="20" spans="1:6" ht="46.5" customHeight="1" outlineLevel="1" x14ac:dyDescent="0.3">
      <c r="A20" s="121">
        <v>17</v>
      </c>
      <c r="B20" s="371"/>
      <c r="C20" s="129" t="str">
        <f>VLOOKUP($A20,QADATA!$D$9:$K$83,3,FALSE)</f>
        <v>Does your company have a mechanism for preventing, reporting and investigating cases of Sexual Exploitation and Abuse?</v>
      </c>
      <c r="D20" s="123" t="s">
        <v>281</v>
      </c>
      <c r="E20" s="252"/>
      <c r="F20" s="119"/>
    </row>
    <row r="21" spans="1:6" ht="46.5" customHeight="1" outlineLevel="1" x14ac:dyDescent="0.3">
      <c r="A21" s="124">
        <v>18</v>
      </c>
      <c r="B21" s="369"/>
      <c r="C21" s="117" t="str">
        <f>VLOOKUP($A21,QADATA!$D$9:$K$83,3,FALSE)</f>
        <v>How does your company ensure that you pay minimum wage to your employees?</v>
      </c>
      <c r="D21" s="118" t="s">
        <v>281</v>
      </c>
      <c r="E21" s="250"/>
      <c r="F21" s="119"/>
    </row>
    <row r="22" spans="1:6" ht="46.5" customHeight="1" outlineLevel="1" x14ac:dyDescent="0.3">
      <c r="A22" s="116">
        <v>19</v>
      </c>
      <c r="B22" s="370"/>
      <c r="C22" s="130" t="str">
        <f>VLOOKUP($A22,QADATA!$D$9:$K$83,3,FALSE)</f>
        <v>How does your company ensure it pay its employees in a non-discriminatory manner (e.g. paying different working groups such as women, people with disabilities, etc… different pay for the same tasks)?</v>
      </c>
      <c r="D22" s="120" t="s">
        <v>281</v>
      </c>
      <c r="E22" s="251"/>
      <c r="F22" s="119"/>
    </row>
    <row r="23" spans="1:6" ht="46.5" customHeight="1" outlineLevel="1" x14ac:dyDescent="0.3">
      <c r="A23" s="116">
        <v>20</v>
      </c>
      <c r="B23" s="370"/>
      <c r="C23" s="130" t="str">
        <f>VLOOKUP($A23,QADATA!$D$9:$K$83,3,FALSE)</f>
        <v>Does your company have a complaints system in place to address concerns or issues from employees / workers / others?</v>
      </c>
      <c r="D23" s="120" t="s">
        <v>281</v>
      </c>
      <c r="E23" s="251"/>
      <c r="F23" s="119"/>
    </row>
    <row r="24" spans="1:6" ht="46.5" customHeight="1" outlineLevel="1" x14ac:dyDescent="0.3">
      <c r="A24" s="116">
        <v>21</v>
      </c>
      <c r="B24" s="370"/>
      <c r="C24" s="112" t="str">
        <f>VLOOKUP($A24,QADATA!$D$9:$K$83,3,FALSE)</f>
        <v>Does your company have an Overtime work policy in place or staff are not allowed to work overtime?</v>
      </c>
      <c r="D24" s="120" t="s">
        <v>281</v>
      </c>
      <c r="E24" s="251"/>
      <c r="F24" s="127"/>
    </row>
    <row r="25" spans="1:6" ht="46.5" customHeight="1" outlineLevel="1" x14ac:dyDescent="0.3">
      <c r="A25" s="116">
        <v>22</v>
      </c>
      <c r="B25" s="370"/>
      <c r="C25" s="130" t="str">
        <f>VLOOKUP($A25,QADATA!$D$9:$K$83,3,FALSE)</f>
        <v>What is the approach of your company regarding keeping original identification documents of your workers / employees?</v>
      </c>
      <c r="D25" s="120" t="s">
        <v>281</v>
      </c>
      <c r="E25" s="251"/>
      <c r="F25" s="127"/>
    </row>
    <row r="26" spans="1:6" ht="46.5" customHeight="1" outlineLevel="1" x14ac:dyDescent="0.3">
      <c r="A26" s="116">
        <v>23</v>
      </c>
      <c r="B26" s="370"/>
      <c r="C26" s="112" t="str">
        <f>VLOOKUP($A26,QADATA!$D$9:$K$83,3,FALSE)</f>
        <v>Do you have a procedure in place at time of employment to verify age of prospective employees?</v>
      </c>
      <c r="D26" s="120" t="s">
        <v>281</v>
      </c>
      <c r="E26" s="251"/>
      <c r="F26" s="127"/>
    </row>
    <row r="27" spans="1:6" ht="46.5" customHeight="1" outlineLevel="1" x14ac:dyDescent="0.3">
      <c r="A27" s="116">
        <v>24</v>
      </c>
      <c r="B27" s="370"/>
      <c r="C27" s="130" t="str">
        <f>VLOOKUP($A27,QADATA!$D$9:$K$83,3,FALSE)</f>
        <v>Are your employees selected based on gender, ethnicity, sexual orientation or political belief?</v>
      </c>
      <c r="D27" s="120" t="s">
        <v>281</v>
      </c>
      <c r="E27" s="251"/>
      <c r="F27" s="127"/>
    </row>
    <row r="28" spans="1:6" ht="46.5" customHeight="1" outlineLevel="1" x14ac:dyDescent="0.3">
      <c r="A28" s="116">
        <v>25</v>
      </c>
      <c r="B28" s="370"/>
      <c r="C28" s="130" t="str">
        <f>VLOOKUP($A28,QADATA!$D$9:$K$83,3,FALSE)</f>
        <v>Are terms of employment communicated and agreed upon with an employee, written and in a local language?</v>
      </c>
      <c r="D28" s="120" t="s">
        <v>281</v>
      </c>
      <c r="E28" s="251"/>
      <c r="F28" s="127"/>
    </row>
    <row r="29" spans="1:6" ht="46.5" customHeight="1" outlineLevel="1" x14ac:dyDescent="0.3">
      <c r="A29" s="116">
        <v>26</v>
      </c>
      <c r="B29" s="370"/>
      <c r="C29" s="130" t="str">
        <f>VLOOKUP($A29,QADATA!$D$9:$K$83,3,FALSE)</f>
        <v>Are payments of salary made according to the contract, directly to the employee and on a regular basis?</v>
      </c>
      <c r="D29" s="120" t="s">
        <v>281</v>
      </c>
      <c r="E29" s="251"/>
      <c r="F29" s="127"/>
    </row>
    <row r="30" spans="1:6" ht="46.5" customHeight="1" outlineLevel="1" x14ac:dyDescent="0.3">
      <c r="A30" s="116">
        <v>27</v>
      </c>
      <c r="B30" s="370"/>
      <c r="C30" s="130" t="str">
        <f>VLOOKUP($A30,QADATA!$D$9:$K$83,3,FALSE)</f>
        <v>Are employees made aware of deductions (e.g. welfare, tax, accommodation etc..) and agree to them?</v>
      </c>
      <c r="D30" s="120" t="s">
        <v>281</v>
      </c>
      <c r="E30" s="251"/>
      <c r="F30" s="127"/>
    </row>
    <row r="31" spans="1:6" ht="46.5" customHeight="1" outlineLevel="1" x14ac:dyDescent="0.3">
      <c r="A31" s="121">
        <v>28</v>
      </c>
      <c r="B31" s="371"/>
      <c r="C31" s="129" t="str">
        <f>VLOOKUP($A31,QADATA!$D$9:$K$83,3,FALSE)</f>
        <v>Are employee payments properly documented?</v>
      </c>
      <c r="D31" s="123" t="s">
        <v>281</v>
      </c>
      <c r="E31" s="252"/>
      <c r="F31" s="127"/>
    </row>
    <row r="32" spans="1:6" ht="46.5" customHeight="1" outlineLevel="1" x14ac:dyDescent="0.3">
      <c r="A32" s="124">
        <v>29</v>
      </c>
      <c r="B32" s="369"/>
      <c r="C32" s="131" t="str">
        <f>VLOOKUP($A32,QADATA!$D$9:$K$83,3,FALSE)</f>
        <v>Does your company have a mechanism in place for reporting, investigating and addressing harassment</v>
      </c>
      <c r="D32" s="118" t="s">
        <v>281</v>
      </c>
      <c r="E32" s="250"/>
      <c r="F32" s="127"/>
    </row>
    <row r="33" spans="1:6" ht="46.5" customHeight="1" outlineLevel="1" x14ac:dyDescent="0.3">
      <c r="A33" s="116">
        <v>30</v>
      </c>
      <c r="B33" s="370"/>
      <c r="C33" s="130" t="str">
        <f>VLOOKUP($A33,QADATA!$D$9:$K$83,3,FALSE)</f>
        <v>Does your company encourage diversity and inclusion in the workplace?</v>
      </c>
      <c r="D33" s="120" t="s">
        <v>281</v>
      </c>
      <c r="E33" s="251"/>
      <c r="F33" s="127"/>
    </row>
    <row r="34" spans="1:6" ht="46.5" customHeight="1" outlineLevel="1" x14ac:dyDescent="0.3">
      <c r="A34" s="116">
        <v>31</v>
      </c>
      <c r="B34" s="370"/>
      <c r="C34" s="130" t="str">
        <f>VLOOKUP($A34,QADATA!$D$9:$K$83,3,FALSE)</f>
        <v xml:space="preserve">What percentage (%) of current total staff are women? Please provide your best estimate. </v>
      </c>
      <c r="D34" s="120" t="s">
        <v>281</v>
      </c>
      <c r="E34" s="251"/>
      <c r="F34" s="127"/>
    </row>
    <row r="35" spans="1:6" ht="46.5" customHeight="1" outlineLevel="1" x14ac:dyDescent="0.3">
      <c r="A35" s="116">
        <v>32</v>
      </c>
      <c r="B35" s="370"/>
      <c r="C35" s="130" t="str">
        <f>VLOOKUP($A35,QADATA!$D$9:$K$83,3,FALSE)</f>
        <v xml:space="preserve">What percentage (%) of current key staff (leadership) are women? Please provide your best estimate. </v>
      </c>
      <c r="D35" s="120" t="s">
        <v>281</v>
      </c>
      <c r="E35" s="251"/>
      <c r="F35" s="127"/>
    </row>
    <row r="36" spans="1:6" ht="46.5" customHeight="1" outlineLevel="1" x14ac:dyDescent="0.3">
      <c r="A36" s="121">
        <v>33</v>
      </c>
      <c r="B36" s="371"/>
      <c r="C36" s="129" t="str">
        <f>VLOOKUP($A36,QADATA!$D$9:$K$83,3,FALSE)</f>
        <v>Does your company have a procedure in place to encourage the employment and inclusion of persons with disabilities in the workplace?</v>
      </c>
      <c r="D36" s="123" t="s">
        <v>281</v>
      </c>
      <c r="E36" s="252"/>
      <c r="F36" s="127"/>
    </row>
    <row r="37" spans="1:6" ht="46.5" customHeight="1" outlineLevel="1" x14ac:dyDescent="0.3">
      <c r="A37" s="124">
        <v>34</v>
      </c>
      <c r="B37" s="369"/>
      <c r="C37" s="117" t="str">
        <f>VLOOKUP($A37,QADATA!$D$9:$K$83,3,FALSE)</f>
        <v xml:space="preserve">Are quality inspections carried out on products / goods / services that your company provides? </v>
      </c>
      <c r="D37" s="118" t="s">
        <v>281</v>
      </c>
      <c r="E37" s="250"/>
      <c r="F37" s="119"/>
    </row>
    <row r="38" spans="1:6" ht="46.5" customHeight="1" outlineLevel="1" x14ac:dyDescent="0.3">
      <c r="A38" s="116">
        <v>35</v>
      </c>
      <c r="B38" s="370"/>
      <c r="C38" s="112" t="str">
        <f>VLOOKUP($A38,QADATA!$D$9:$K$83,3,FALSE)</f>
        <v xml:space="preserve">Is quality control/assurance reporting made on products / goods / services that your company provides? </v>
      </c>
      <c r="D38" s="120" t="s">
        <v>281</v>
      </c>
      <c r="E38" s="251"/>
      <c r="F38" s="119"/>
    </row>
    <row r="39" spans="1:6" ht="46.5" customHeight="1" outlineLevel="1" x14ac:dyDescent="0.3">
      <c r="A39" s="121">
        <v>36</v>
      </c>
      <c r="B39" s="371"/>
      <c r="C39" s="129" t="str">
        <f>VLOOKUP($A39,QADATA!$D$9:$K$83,3,FALSE)</f>
        <v>Does your company evaluate and improve the quality of your output (products / goods  / service) towards continuous improvement?</v>
      </c>
      <c r="D39" s="123" t="s">
        <v>281</v>
      </c>
      <c r="E39" s="252"/>
      <c r="F39" s="119"/>
    </row>
    <row r="40" spans="1:6" ht="46.5" customHeight="1" outlineLevel="1" x14ac:dyDescent="0.3">
      <c r="A40" s="124">
        <v>37</v>
      </c>
      <c r="B40" s="369"/>
      <c r="C40" s="117" t="str">
        <f>VLOOKUP($A40,QADATA!$D$9:$K$83,3,FALSE)</f>
        <v>Are environmental inspections carried out on products / goods / services that your company provides?</v>
      </c>
      <c r="D40" s="118" t="s">
        <v>281</v>
      </c>
      <c r="E40" s="250"/>
      <c r="F40" s="119"/>
    </row>
    <row r="41" spans="1:6" ht="46.5" customHeight="1" outlineLevel="1" x14ac:dyDescent="0.3">
      <c r="A41" s="116">
        <v>38</v>
      </c>
      <c r="B41" s="370"/>
      <c r="C41" s="130" t="str">
        <f>VLOOKUP($A41,QADATA!$D$9:$K$83,3,FALSE)</f>
        <v xml:space="preserve">Is reporting done on the impact of your company's products / goods / services on the environment? </v>
      </c>
      <c r="D41" s="120" t="s">
        <v>281</v>
      </c>
      <c r="E41" s="251"/>
      <c r="F41" s="119"/>
    </row>
    <row r="42" spans="1:6" ht="46.5" customHeight="1" outlineLevel="1" x14ac:dyDescent="0.3">
      <c r="A42" s="116">
        <v>39</v>
      </c>
      <c r="B42" s="370"/>
      <c r="C42" s="130" t="str">
        <f>VLOOKUP($A42,QADATA!$D$9:$K$83,3,FALSE)</f>
        <v>Is recycling (and or re-use) regularly practised by your company?</v>
      </c>
      <c r="D42" s="120" t="s">
        <v>281</v>
      </c>
      <c r="E42" s="251"/>
      <c r="F42" s="127"/>
    </row>
    <row r="43" spans="1:6" ht="46.5" customHeight="1" outlineLevel="1" x14ac:dyDescent="0.3">
      <c r="A43" s="116">
        <v>40</v>
      </c>
      <c r="B43" s="370"/>
      <c r="C43" s="130" t="str">
        <f>VLOOKUP($A43,QADATA!$D$9:$K$83,3,FALSE)</f>
        <v>Are hazardous materials and chemicals managed (monitored, handled, transported, stored, recycled, reused and/ or disposed appropriately)?</v>
      </c>
      <c r="D43" s="120" t="s">
        <v>281</v>
      </c>
      <c r="E43" s="251"/>
      <c r="F43" s="127"/>
    </row>
    <row r="44" spans="1:6" ht="46.5" customHeight="1" outlineLevel="1" x14ac:dyDescent="0.3">
      <c r="A44" s="116">
        <v>41</v>
      </c>
      <c r="B44" s="370"/>
      <c r="C44" s="130" t="str">
        <f>VLOOKUP($A44,QADATA!$D$9:$K$83,3,FALSE)</f>
        <v>Is solid waste (non-hazardous) monitored, handled, transported, stored, recycled, reused and/ or disposed appropriately?</v>
      </c>
      <c r="D44" s="120" t="s">
        <v>281</v>
      </c>
      <c r="E44" s="251"/>
      <c r="F44" s="127"/>
    </row>
    <row r="45" spans="1:6" ht="46.5" customHeight="1" outlineLevel="1" x14ac:dyDescent="0.3">
      <c r="A45" s="116">
        <v>42</v>
      </c>
      <c r="B45" s="370"/>
      <c r="C45" s="130" t="str">
        <f>VLOOKUP($A45,QADATA!$D$9:$K$83,3,FALSE)</f>
        <v>Is wastewater monitored, handled, transported and/ or treated for disposal or discharge appropriately?</v>
      </c>
      <c r="D45" s="120" t="s">
        <v>281</v>
      </c>
      <c r="E45" s="251"/>
      <c r="F45" s="127"/>
    </row>
    <row r="46" spans="1:6" ht="46.5" customHeight="1" outlineLevel="1" x14ac:dyDescent="0.3">
      <c r="A46" s="116">
        <v>43</v>
      </c>
      <c r="B46" s="370"/>
      <c r="C46" s="130" t="str">
        <f>VLOOKUP($A46,QADATA!$D$9:$K$83,3,FALSE)</f>
        <v>Is water consumption monitored and controlled as a resource appropriately?</v>
      </c>
      <c r="D46" s="120" t="s">
        <v>281</v>
      </c>
      <c r="E46" s="251"/>
      <c r="F46" s="127"/>
    </row>
    <row r="47" spans="1:6" ht="46.5" customHeight="1" outlineLevel="1" x14ac:dyDescent="0.3">
      <c r="A47" s="116">
        <v>44</v>
      </c>
      <c r="B47" s="370"/>
      <c r="C47" s="130" t="str">
        <f>VLOOKUP($A47,QADATA!$D$9:$K$83,3,FALSE)</f>
        <v>Is energy consumption recorded by your company?</v>
      </c>
      <c r="D47" s="120" t="s">
        <v>281</v>
      </c>
      <c r="E47" s="251"/>
      <c r="F47" s="127"/>
    </row>
    <row r="48" spans="1:6" ht="46.5" customHeight="1" outlineLevel="1" x14ac:dyDescent="0.3">
      <c r="A48" s="121">
        <v>45</v>
      </c>
      <c r="B48" s="371"/>
      <c r="C48" s="129" t="str">
        <f>VLOOKUP($A48,QADATA!$D$9:$K$83,3,FALSE)</f>
        <v>Does your company have documented targets to reduce its impact on the environment (this includes for example emissions and energy consumption)?</v>
      </c>
      <c r="D48" s="123" t="s">
        <v>281</v>
      </c>
      <c r="E48" s="252"/>
      <c r="F48" s="127"/>
    </row>
    <row r="49" spans="1:6" ht="46.5" customHeight="1" outlineLevel="1" x14ac:dyDescent="0.3">
      <c r="A49" s="124">
        <v>46</v>
      </c>
      <c r="B49" s="369"/>
      <c r="C49" s="131" t="str">
        <f>VLOOKUP($A49,QADATA!$D$9:$K$83,3,FALSE)</f>
        <v>Are Risk Assessments used by your company with regard to Health &amp; Safety?</v>
      </c>
      <c r="D49" s="118" t="s">
        <v>281</v>
      </c>
      <c r="E49" s="250"/>
      <c r="F49" s="119"/>
    </row>
    <row r="50" spans="1:6" ht="46.5" customHeight="1" outlineLevel="1" x14ac:dyDescent="0.3">
      <c r="A50" s="116">
        <v>47</v>
      </c>
      <c r="B50" s="370"/>
      <c r="C50" s="130" t="str">
        <f>VLOOKUP($A50,QADATA!$D$9:$K$83,3,FALSE)</f>
        <v>Is Health &amp; Safety training provided to your employees?</v>
      </c>
      <c r="D50" s="120" t="s">
        <v>281</v>
      </c>
      <c r="E50" s="251"/>
      <c r="F50" s="119"/>
    </row>
    <row r="51" spans="1:6" ht="46.5" customHeight="1" outlineLevel="1" x14ac:dyDescent="0.3">
      <c r="A51" s="116">
        <v>48</v>
      </c>
      <c r="B51" s="370"/>
      <c r="C51" s="130" t="str">
        <f>VLOOKUP($A51,QADATA!$D$9:$K$83,3,FALSE)</f>
        <v>Are internal inspections such as safety inspections / audits conducted by your company? This may include by a 3rd party.</v>
      </c>
      <c r="D51" s="120" t="s">
        <v>281</v>
      </c>
      <c r="E51" s="251"/>
      <c r="F51" s="119"/>
    </row>
    <row r="52" spans="1:6" ht="46.5" customHeight="1" outlineLevel="1" x14ac:dyDescent="0.3">
      <c r="A52" s="116">
        <v>49</v>
      </c>
      <c r="B52" s="370"/>
      <c r="C52" s="130" t="str">
        <f>VLOOKUP($A52,QADATA!$D$9:$K$83,3,FALSE)</f>
        <v>Does your company conduct accident / incident investigations?</v>
      </c>
      <c r="D52" s="120" t="s">
        <v>281</v>
      </c>
      <c r="E52" s="251"/>
      <c r="F52" s="119"/>
    </row>
    <row r="53" spans="1:6" ht="46.5" customHeight="1" outlineLevel="1" x14ac:dyDescent="0.3">
      <c r="A53" s="116">
        <v>50</v>
      </c>
      <c r="B53" s="370"/>
      <c r="C53" s="130" t="str">
        <f>VLOOKUP($A53,QADATA!$D$9:$K$83,3,FALSE)</f>
        <v>Is appropriate Personal Protective Equipment provided to employees (if applicable)?</v>
      </c>
      <c r="D53" s="120" t="s">
        <v>281</v>
      </c>
      <c r="E53" s="251"/>
      <c r="F53" s="127"/>
    </row>
    <row r="54" spans="1:6" ht="46.5" customHeight="1" outlineLevel="1" x14ac:dyDescent="0.3">
      <c r="A54" s="116">
        <v>51</v>
      </c>
      <c r="B54" s="370"/>
      <c r="C54" s="130" t="str">
        <f>VLOOKUP($A54,QADATA!$D$9:$K$83,3,FALSE)</f>
        <v>Does your company have any First Aid trained employees?</v>
      </c>
      <c r="D54" s="120" t="s">
        <v>281</v>
      </c>
      <c r="E54" s="251"/>
      <c r="F54" s="127"/>
    </row>
    <row r="55" spans="1:6" ht="46.5" customHeight="1" outlineLevel="1" x14ac:dyDescent="0.3">
      <c r="A55" s="116">
        <v>52</v>
      </c>
      <c r="B55" s="370"/>
      <c r="C55" s="130" t="str">
        <f>VLOOKUP($A55,QADATA!$D$9:$K$83,3,FALSE)</f>
        <v>Are First Aid boxes (equipment) available at your company?</v>
      </c>
      <c r="D55" s="120" t="s">
        <v>281</v>
      </c>
      <c r="E55" s="251"/>
      <c r="F55" s="127"/>
    </row>
    <row r="56" spans="1:6" ht="46.5" customHeight="1" outlineLevel="1" x14ac:dyDescent="0.3">
      <c r="A56" s="116">
        <v>53</v>
      </c>
      <c r="B56" s="370"/>
      <c r="C56" s="130" t="str">
        <f>VLOOKUP($A56,QADATA!$D$9:$K$83,3,FALSE)</f>
        <v>Are emergency evacuation drills and / or trainings conducted with all employees?</v>
      </c>
      <c r="D56" s="120" t="s">
        <v>281</v>
      </c>
      <c r="E56" s="251"/>
      <c r="F56" s="127"/>
    </row>
    <row r="57" spans="1:6" ht="46.5" customHeight="1" outlineLevel="1" x14ac:dyDescent="0.3">
      <c r="A57" s="121">
        <v>54</v>
      </c>
      <c r="B57" s="371"/>
      <c r="C57" s="129" t="str">
        <f>VLOOKUP($A57,QADATA!$D$9:$K$83,3,FALSE)</f>
        <v>Is fire fighting equipment available and maintained?</v>
      </c>
      <c r="D57" s="123" t="s">
        <v>281</v>
      </c>
      <c r="E57" s="252"/>
      <c r="F57" s="127"/>
    </row>
    <row r="58" spans="1:6" ht="46.5" customHeight="1" outlineLevel="1" x14ac:dyDescent="0.3">
      <c r="A58" s="124">
        <v>55</v>
      </c>
      <c r="B58" s="369"/>
      <c r="C58" s="131" t="str">
        <f>VLOOKUP($A58,QADATA!$D$9:$K$83,3,FALSE)</f>
        <v>To what extent does your company use contractors (e.g. component suppliers, cleaning, security, etc.)?</v>
      </c>
      <c r="D58" s="118" t="s">
        <v>281</v>
      </c>
      <c r="E58" s="250"/>
      <c r="F58" s="127"/>
    </row>
    <row r="59" spans="1:6" ht="46.5" customHeight="1" outlineLevel="1" x14ac:dyDescent="0.3">
      <c r="A59" s="116">
        <v>56</v>
      </c>
      <c r="B59" s="370"/>
      <c r="C59" s="130" t="str">
        <f>VLOOKUP($A59,QADATA!$D$9:$K$83,3,FALSE)</f>
        <v>Does your company do any form of supply chain mapping?</v>
      </c>
      <c r="D59" s="120" t="s">
        <v>281</v>
      </c>
      <c r="E59" s="251"/>
      <c r="F59" s="127"/>
    </row>
    <row r="60" spans="1:6" ht="46.5" customHeight="1" outlineLevel="1" x14ac:dyDescent="0.3">
      <c r="A60" s="116">
        <v>57</v>
      </c>
      <c r="B60" s="370"/>
      <c r="C60" s="130" t="str">
        <f>VLOOKUP($A60,QADATA!$D$9:$K$83,3,FALSE)</f>
        <v>Does your company have a documented procedure for the selection of contractors?</v>
      </c>
      <c r="D60" s="120" t="s">
        <v>281</v>
      </c>
      <c r="E60" s="251"/>
      <c r="F60" s="127"/>
    </row>
    <row r="61" spans="1:6" ht="46.5" customHeight="1" outlineLevel="1" x14ac:dyDescent="0.3">
      <c r="A61" s="116">
        <v>58</v>
      </c>
      <c r="B61" s="370"/>
      <c r="C61" s="130" t="str">
        <f>VLOOKUP($A61,QADATA!$D$9:$K$83,3,FALSE)</f>
        <v>Does your company usually sign written contracts with contractors?</v>
      </c>
      <c r="D61" s="120" t="s">
        <v>281</v>
      </c>
      <c r="E61" s="251"/>
      <c r="F61" s="127"/>
    </row>
    <row r="62" spans="1:6" ht="46.5" customHeight="1" outlineLevel="1" x14ac:dyDescent="0.3">
      <c r="A62" s="116">
        <v>59</v>
      </c>
      <c r="B62" s="370"/>
      <c r="C62" s="130" t="str">
        <f>VLOOKUP($A62,QADATA!$D$9:$K$83,3,FALSE)</f>
        <v>Does your company have a method to review your contractors ?</v>
      </c>
      <c r="D62" s="120" t="s">
        <v>281</v>
      </c>
      <c r="E62" s="251"/>
      <c r="F62" s="127"/>
    </row>
    <row r="63" spans="1:6" ht="46.5" customHeight="1" outlineLevel="1" x14ac:dyDescent="0.3">
      <c r="A63" s="121">
        <v>60</v>
      </c>
      <c r="B63" s="371"/>
      <c r="C63" s="129" t="str">
        <f>VLOOKUP($A63,QADATA!$D$9:$K$83,3,FALSE)</f>
        <v>Do you require your contractors to provide copies of relevant certificates or licenses for the contracted products / services?</v>
      </c>
      <c r="D63" s="123" t="s">
        <v>281</v>
      </c>
      <c r="E63" s="252"/>
      <c r="F63" s="127"/>
    </row>
    <row r="64" spans="1:6" ht="46.5" customHeight="1" outlineLevel="1" x14ac:dyDescent="0.3">
      <c r="A64" s="124">
        <v>61</v>
      </c>
      <c r="B64" s="369"/>
      <c r="C64" s="131" t="str">
        <f>VLOOKUP($A64,QADATA!$D$9:$K$83,3,FALSE)</f>
        <v>Does your company participate in Corporate Social Responsibility initiatives / activities?</v>
      </c>
      <c r="D64" s="118" t="s">
        <v>281</v>
      </c>
      <c r="E64" s="250"/>
      <c r="F64" s="119"/>
    </row>
    <row r="65" spans="1:6" ht="46.5" customHeight="1" outlineLevel="1" x14ac:dyDescent="0.3">
      <c r="A65" s="132">
        <v>62</v>
      </c>
      <c r="B65" s="370"/>
      <c r="C65" s="130" t="str">
        <f>VLOOKUP($A65,QADATA!$D$9:$K$83,3,FALSE)</f>
        <v>Does your company use gifts or hospitality as an accepted practice?</v>
      </c>
      <c r="D65" s="120" t="s">
        <v>281</v>
      </c>
      <c r="E65" s="251"/>
      <c r="F65" s="127"/>
    </row>
    <row r="66" spans="1:6" ht="46.5" customHeight="1" outlineLevel="1" x14ac:dyDescent="0.3">
      <c r="A66" s="132">
        <v>63</v>
      </c>
      <c r="B66" s="370"/>
      <c r="C66" s="130" t="str">
        <f>VLOOKUP($A66,QADATA!$D$9:$K$83,3,FALSE)</f>
        <v>Does your company prohibit conflicts of interest?</v>
      </c>
      <c r="D66" s="120" t="s">
        <v>281</v>
      </c>
      <c r="E66" s="251"/>
      <c r="F66" s="127"/>
    </row>
    <row r="67" spans="1:6" ht="46.5" customHeight="1" outlineLevel="1" x14ac:dyDescent="0.3">
      <c r="A67" s="132">
        <v>64</v>
      </c>
      <c r="B67" s="370"/>
      <c r="C67" s="130" t="str">
        <f>VLOOKUP($A67,QADATA!$D$9:$K$83,3,FALSE)</f>
        <v>Is your company ever forced or put in a position to make payments outside of the conventional channels to facilitate work or business relationships?</v>
      </c>
      <c r="D67" s="120" t="s">
        <v>281</v>
      </c>
      <c r="E67" s="251"/>
      <c r="F67" s="127"/>
    </row>
    <row r="68" spans="1:6" ht="46.5" customHeight="1" outlineLevel="1" x14ac:dyDescent="0.3">
      <c r="A68" s="132">
        <v>65</v>
      </c>
      <c r="B68" s="370"/>
      <c r="C68" s="130" t="str">
        <f>VLOOKUP($A68,QADATA!$D$9:$K$83,3,FALSE)</f>
        <v>Does your company engage in the sale or manufacture of anti-personnel mines or components utilised in the manufacture of anti-personnel mines?</v>
      </c>
      <c r="D68" s="120" t="s">
        <v>281</v>
      </c>
      <c r="E68" s="251"/>
      <c r="F68" s="127"/>
    </row>
    <row r="69" spans="1:6" ht="46.5" customHeight="1" outlineLevel="1" x14ac:dyDescent="0.3">
      <c r="A69" s="133">
        <v>66</v>
      </c>
      <c r="B69" s="376"/>
      <c r="C69" s="129" t="str">
        <f>VLOOKUP($A69,QADATA!$D$9:$K$83,3,FALSE)</f>
        <v>Does your company have a policy in place regarding the employment or contracting of current or former UNOPS/UN personnel for the preparation of bids or proposals for UNOPS?</v>
      </c>
      <c r="D69" s="123" t="s">
        <v>281</v>
      </c>
      <c r="E69" s="252"/>
      <c r="F69" s="127"/>
    </row>
    <row r="70" spans="1:6" ht="15.75" customHeight="1" x14ac:dyDescent="0.3">
      <c r="A70" s="134"/>
      <c r="B70" s="135"/>
      <c r="C70" s="134"/>
      <c r="D70" s="134"/>
      <c r="E70" s="134"/>
      <c r="F70" s="134"/>
    </row>
    <row r="71" spans="1:6" ht="66" customHeight="1" x14ac:dyDescent="0.3">
      <c r="A71" s="136" t="s">
        <v>306</v>
      </c>
      <c r="B71" s="377" t="s">
        <v>307</v>
      </c>
      <c r="C71" s="378"/>
      <c r="D71" s="137"/>
      <c r="E71" s="134"/>
      <c r="F71" s="138"/>
    </row>
    <row r="72" spans="1:6" ht="17.5" x14ac:dyDescent="0.35">
      <c r="A72" s="139">
        <f>HELP!B78</f>
        <v>0</v>
      </c>
      <c r="B72" s="140"/>
      <c r="C72" s="141"/>
      <c r="D72" s="142"/>
      <c r="E72" s="134"/>
      <c r="F72" s="143"/>
    </row>
    <row r="73" spans="1:6" ht="15" customHeight="1" x14ac:dyDescent="0.3"/>
  </sheetData>
  <sheetProtection algorithmName="SHA-512" hashValue="CUqPnQ3KfngtYEOC82cNUlr8aEVVDmT9UKOUi/zPuG90Sk67nYQH2aXGTYyF2zNazxp7BuUfmM/EXuDYbx6Vew==" saltValue="R0OXOlLWZzi9CVwy5YvWnw==" spinCount="100000" sheet="1" objects="1" scenarios="1"/>
  <protectedRanges>
    <protectedRange sqref="D71" name="Range2"/>
    <protectedRange sqref="E4:E69" name="Range1"/>
  </protectedRanges>
  <mergeCells count="12">
    <mergeCell ref="B40:B48"/>
    <mergeCell ref="B49:B57"/>
    <mergeCell ref="B58:B63"/>
    <mergeCell ref="B64:B69"/>
    <mergeCell ref="B71:C71"/>
    <mergeCell ref="B32:B36"/>
    <mergeCell ref="B37:B39"/>
    <mergeCell ref="A1:F2"/>
    <mergeCell ref="B4:B14"/>
    <mergeCell ref="B15:B17"/>
    <mergeCell ref="B18:B20"/>
    <mergeCell ref="B21:B31"/>
  </mergeCells>
  <conditionalFormatting sqref="E4:E69">
    <cfRule type="notContainsBlanks" dxfId="9" priority="1">
      <formula>LEN(TRIM(E4))&gt;0</formula>
    </cfRule>
  </conditionalFormatting>
  <dataValidations count="1">
    <dataValidation type="list" allowBlank="1" showInputMessage="1" prompt="Please select option from drop down" sqref="D71">
      <formula1>"YES,NO"</formula1>
    </dataValidation>
  </dataValidations>
  <hyperlinks>
    <hyperlink ref="D4" location="HELP!a3" display="?"/>
    <hyperlink ref="D5" location="HELP!a4" display="?"/>
    <hyperlink ref="D6" location="HELP!a5" display="?"/>
    <hyperlink ref="D7" location="HELP!a6" display="?"/>
    <hyperlink ref="D8" location="HELP!a7" display="?"/>
    <hyperlink ref="D9" location="HELP!a8" display="?"/>
    <hyperlink ref="D10" location="HELP!a9" display="?"/>
    <hyperlink ref="D11" location="HELP!a10" display="?"/>
    <hyperlink ref="D12" location="HELP!a11" display="?"/>
    <hyperlink ref="D13" location="HELP!a12" display="?"/>
    <hyperlink ref="D14" location="HELP!a13" display="?"/>
    <hyperlink ref="D15" location="HELP!a15" display="?"/>
    <hyperlink ref="D16" location="HELP!a16" display="?"/>
    <hyperlink ref="D17" location="HELP!a17" display="?"/>
    <hyperlink ref="D18" location="HELP!a19" display="?"/>
    <hyperlink ref="D19" location="HELP!a20" display="?"/>
    <hyperlink ref="D20" location="HELP!a21" display="?"/>
    <hyperlink ref="D21" location="HELP!a23" display="?"/>
    <hyperlink ref="D22" location="HELP!a24" display="?"/>
    <hyperlink ref="D23" location="HELP!a25" display="?"/>
    <hyperlink ref="D24" location="HELP!a26" display="?"/>
    <hyperlink ref="D25" location="HELP!a27" display="?"/>
    <hyperlink ref="D26" location="HELP!a28" display="?"/>
    <hyperlink ref="D27" location="HELP!a29" display="?"/>
    <hyperlink ref="D28" location="HELP!a30" display="?"/>
    <hyperlink ref="D29" location="HELP!a31" display="?"/>
    <hyperlink ref="D30" location="HELP!a32" display="?"/>
    <hyperlink ref="D31" location="HELP!a33" display="?"/>
    <hyperlink ref="D32" location="HELP!a35" display="?"/>
    <hyperlink ref="D33" location="HELP!a36" display="?"/>
    <hyperlink ref="D34" location="HELP!a37" display="?"/>
    <hyperlink ref="D35" location="HELP!a38" display="?"/>
    <hyperlink ref="D36" location="HELP!a39" display="?"/>
    <hyperlink ref="D37" location="HELP!a41" display="?"/>
    <hyperlink ref="D38" location="HELP!a42" display="?"/>
    <hyperlink ref="D39" location="HELP!a43" display="?"/>
    <hyperlink ref="D40" location="HELP!a45" display="?"/>
    <hyperlink ref="D41" location="HELP!a46" display="?"/>
    <hyperlink ref="D42" location="HELP!a47" display="?"/>
    <hyperlink ref="D43" location="HELP!a48" display="?"/>
    <hyperlink ref="D44" location="HELP!a49" display="?"/>
    <hyperlink ref="D45" location="HELP!a50" display="?"/>
    <hyperlink ref="D46" location="HELP!a51" display="?"/>
    <hyperlink ref="D47" location="HELP!a52" display="?"/>
    <hyperlink ref="D48" location="HELP!a53" display="?"/>
    <hyperlink ref="D49" location="HELP!a55" display="?"/>
    <hyperlink ref="D50" location="HELP!a56" display="?"/>
    <hyperlink ref="D51" location="HELP!a57" display="?"/>
    <hyperlink ref="D52" location="HELP!a58" display="?"/>
    <hyperlink ref="D53" location="HELP!a59" display="?"/>
    <hyperlink ref="D54" location="HELP!a60" display="?"/>
    <hyperlink ref="D55" location="HELP!a61" display="?"/>
    <hyperlink ref="D56" location="HELP!a62" display="?"/>
    <hyperlink ref="D57" location="HELP!a63" display="?"/>
    <hyperlink ref="D58" location="HELP!a65" display="?"/>
    <hyperlink ref="D59" location="HELP!a66" display="?"/>
    <hyperlink ref="D60" location="HELP!a67" display="?"/>
    <hyperlink ref="D61" location="HELP!a68" display="?"/>
    <hyperlink ref="D62" location="HELP!a69" display="?"/>
    <hyperlink ref="D63" location="HELP!a70" display="?"/>
    <hyperlink ref="D64" location="HELP!a72" display="?"/>
    <hyperlink ref="D65" location="HELP!a73" display="?"/>
    <hyperlink ref="D66" location="HELP!a74" display="?"/>
    <hyperlink ref="D67" location="HELP!a75" display="?"/>
    <hyperlink ref="D68" location="HELP!a76" display="?"/>
    <hyperlink ref="D69" location="HELP!a77" display="?"/>
  </hyperlinks>
  <pageMargins left="0" right="0.12515350718774834" top="0.21454886946471147" bottom="0.30394423174167456" header="0" footer="0"/>
  <pageSetup paperSize="9" fitToHeight="0" orientation="landscape"/>
  <drawing r:id="rId1"/>
  <extLst>
    <ext xmlns:x14="http://schemas.microsoft.com/office/spreadsheetml/2009/9/main" uri="{CCE6A557-97BC-4b89-ADB6-D9C93CAAB3DF}">
      <x14:dataValidations xmlns:xm="http://schemas.microsoft.com/office/excel/2006/main" count="66">
        <x14:dataValidation type="list" allowBlank="1" showErrorMessage="1">
          <x14:formula1>
            <xm:f>QADATA!$G$38:$K$38</xm:f>
          </x14:formula1>
          <xm:sqref>E30</xm:sqref>
        </x14:dataValidation>
        <x14:dataValidation type="list" allowBlank="1" showErrorMessage="1">
          <x14:formula1>
            <xm:f>QADATA!$G$72:$K$72</xm:f>
          </x14:formula1>
          <xm:sqref>E59</xm:sqref>
        </x14:dataValidation>
        <x14:dataValidation type="list" allowBlank="1" showErrorMessage="1">
          <x14:formula1>
            <xm:f>QADATA!$G$26:$K$26</xm:f>
          </x14:formula1>
          <xm:sqref>E19</xm:sqref>
        </x14:dataValidation>
        <x14:dataValidation type="list" allowBlank="1" showErrorMessage="1">
          <x14:formula1>
            <xm:f>QADATA!$G$67:$K$67</xm:f>
          </x14:formula1>
          <xm:sqref>E55</xm:sqref>
        </x14:dataValidation>
        <x14:dataValidation type="list" allowBlank="1" showErrorMessage="1">
          <x14:formula1>
            <xm:f>QADATA!$G$76:$K$76</xm:f>
          </x14:formula1>
          <xm:sqref>E63</xm:sqref>
        </x14:dataValidation>
        <x14:dataValidation type="list" allowBlank="1" showErrorMessage="1">
          <x14:formula1>
            <xm:f>QADATA!$G$34:$K$34</xm:f>
          </x14:formula1>
          <xm:sqref>E26</xm:sqref>
        </x14:dataValidation>
        <x14:dataValidation type="list" allowBlank="1" showErrorMessage="1">
          <x14:formula1>
            <xm:f>QADATA!$G$43:$K$43</xm:f>
          </x14:formula1>
          <xm:sqref>E34</xm:sqref>
        </x14:dataValidation>
        <x14:dataValidation type="list" allowBlank="1" showErrorMessage="1">
          <x14:formula1>
            <xm:f>QADATA!$G$59:$K$59</xm:f>
          </x14:formula1>
          <xm:sqref>E48</xm:sqref>
        </x14:dataValidation>
        <x14:dataValidation type="list" allowBlank="1" showErrorMessage="1">
          <x14:formula1>
            <xm:f>QADATA!$G$10:$K$10</xm:f>
          </x14:formula1>
          <xm:sqref>E5</xm:sqref>
        </x14:dataValidation>
        <x14:dataValidation type="list" allowBlank="1" showErrorMessage="1">
          <x14:formula1>
            <xm:f>QADATA!$G$22:$K$22</xm:f>
          </x14:formula1>
          <xm:sqref>E16</xm:sqref>
        </x14:dataValidation>
        <x14:dataValidation type="list" allowBlank="1" showErrorMessage="1">
          <x14:formula1>
            <xm:f>QADATA!$G$55:$K$55</xm:f>
          </x14:formula1>
          <xm:sqref>E44</xm:sqref>
        </x14:dataValidation>
        <x14:dataValidation type="list" allowBlank="1" showErrorMessage="1">
          <x14:formula1>
            <xm:f>QADATA!$G$79:$K$79</xm:f>
          </x14:formula1>
          <xm:sqref>E65</xm:sqref>
        </x14:dataValidation>
        <x14:dataValidation type="list" allowBlank="1" showErrorMessage="1">
          <x14:formula1>
            <xm:f>QADATA!$G$81:$K$81</xm:f>
          </x14:formula1>
          <xm:sqref>E67</xm:sqref>
        </x14:dataValidation>
        <x14:dataValidation type="list" allowBlank="1" showErrorMessage="1">
          <x14:formula1>
            <xm:f>QADATA!$G$13:$K$13</xm:f>
          </x14:formula1>
          <xm:sqref>E8</xm:sqref>
        </x14:dataValidation>
        <x14:dataValidation type="list" allowBlank="1" showErrorMessage="1">
          <x14:formula1>
            <xm:f>QADATA!$G$51:$K$51</xm:f>
          </x14:formula1>
          <xm:sqref>E40</xm:sqref>
        </x14:dataValidation>
        <x14:dataValidation type="list" allowBlank="1" showErrorMessage="1">
          <x14:formula1>
            <xm:f>QADATA!$G$58:$K$58</xm:f>
          </x14:formula1>
          <xm:sqref>E47</xm:sqref>
        </x14:dataValidation>
        <x14:dataValidation type="list" allowBlank="1" showErrorMessage="1">
          <x14:formula1>
            <xm:f>QADATA!$G$25:$K$25</xm:f>
          </x14:formula1>
          <xm:sqref>E18</xm:sqref>
        </x14:dataValidation>
        <x14:dataValidation type="list" allowBlank="1" showErrorMessage="1">
          <x14:formula1>
            <xm:f>QADATA!$G$39:$K$39</xm:f>
          </x14:formula1>
          <xm:sqref>E31</xm:sqref>
        </x14:dataValidation>
        <x14:dataValidation type="list" allowBlank="1" showErrorMessage="1">
          <x14:formula1>
            <xm:f>QADATA!$G$54:$K$54</xm:f>
          </x14:formula1>
          <xm:sqref>E43</xm:sqref>
        </x14:dataValidation>
        <x14:dataValidation type="list" allowBlank="1" showErrorMessage="1">
          <x14:formula1>
            <xm:f>QADATA!$G$18:$K$18</xm:f>
          </x14:formula1>
          <xm:sqref>E13</xm:sqref>
        </x14:dataValidation>
        <x14:dataValidation type="list" allowBlank="1" showErrorMessage="1">
          <x14:formula1>
            <xm:f>QADATA!$G$21:$K$21</xm:f>
          </x14:formula1>
          <xm:sqref>E15</xm:sqref>
        </x14:dataValidation>
        <x14:dataValidation type="list" allowBlank="1" showErrorMessage="1">
          <x14:formula1>
            <xm:f>QADATA!$G$71:$K$71</xm:f>
          </x14:formula1>
          <xm:sqref>E58</xm:sqref>
        </x14:dataValidation>
        <x14:dataValidation type="list" allowBlank="1" showErrorMessage="1">
          <x14:formula1>
            <xm:f>QADATA!$G$42:$K$42</xm:f>
          </x14:formula1>
          <xm:sqref>E33</xm:sqref>
        </x14:dataValidation>
        <x14:dataValidation type="list" allowBlank="1" showErrorMessage="1">
          <x14:formula1>
            <xm:f>QADATA!$G$83:$K$83</xm:f>
          </x14:formula1>
          <xm:sqref>E69</xm:sqref>
        </x14:dataValidation>
        <x14:dataValidation type="list" allowBlank="1" showErrorMessage="1">
          <x14:formula1>
            <xm:f>QADATA!$G$63:$K$63</xm:f>
          </x14:formula1>
          <xm:sqref>E51</xm:sqref>
        </x14:dataValidation>
        <x14:dataValidation type="list" allowBlank="1" showErrorMessage="1">
          <x14:formula1>
            <xm:f>QADATA!$G$27:$K$27</xm:f>
          </x14:formula1>
          <xm:sqref>E20</xm:sqref>
        </x14:dataValidation>
        <x14:dataValidation type="list" allowBlank="1" showErrorMessage="1">
          <x14:formula1>
            <xm:f>QADATA!$G$75:$K$75</xm:f>
          </x14:formula1>
          <xm:sqref>E62</xm:sqref>
        </x14:dataValidation>
        <x14:dataValidation type="list" allowBlank="1" showErrorMessage="1">
          <x14:formula1>
            <xm:f>QADATA!$G$9:$K$9</xm:f>
          </x14:formula1>
          <xm:sqref>E4</xm:sqref>
        </x14:dataValidation>
        <x14:dataValidation type="list" allowBlank="1" showErrorMessage="1">
          <x14:formula1>
            <xm:f>QADATA!$G$30:$K$30</xm:f>
          </x14:formula1>
          <xm:sqref>E22</xm:sqref>
        </x14:dataValidation>
        <x14:dataValidation type="list" allowBlank="1" showErrorMessage="1">
          <x14:formula1>
            <xm:f>QADATA!$G$15:$K$15</xm:f>
          </x14:formula1>
          <xm:sqref>E10</xm:sqref>
        </x14:dataValidation>
        <x14:dataValidation type="list" allowBlank="1" showErrorMessage="1">
          <x14:formula1>
            <xm:f>QADATA!$G$78:$K$78</xm:f>
          </x14:formula1>
          <xm:sqref>E64</xm:sqref>
        </x14:dataValidation>
        <x14:dataValidation type="list" allowBlank="1" showErrorMessage="1">
          <x14:formula1>
            <xm:f>QADATA!$G$33:$K$33</xm:f>
          </x14:formula1>
          <xm:sqref>E25</xm:sqref>
        </x14:dataValidation>
        <x14:dataValidation type="list" allowBlank="1" showErrorMessage="1">
          <x14:formula1>
            <xm:f>QADATA!$G$48:$K$48</xm:f>
          </x14:formula1>
          <xm:sqref>E38</xm:sqref>
        </x14:dataValidation>
        <x14:dataValidation type="list" allowBlank="1" showErrorMessage="1">
          <x14:formula1>
            <xm:f>QADATA!$G$66:$K$66</xm:f>
          </x14:formula1>
          <xm:sqref>E54</xm:sqref>
        </x14:dataValidation>
        <x14:dataValidation type="list" allowBlank="1" showErrorMessage="1">
          <x14:formula1>
            <xm:f>QADATA!$G$12:$K$12</xm:f>
          </x14:formula1>
          <xm:sqref>E7</xm:sqref>
        </x14:dataValidation>
        <x14:dataValidation type="list" allowBlank="1" showErrorMessage="1">
          <x14:formula1>
            <xm:f>QADATA!$G$45:$K$45</xm:f>
          </x14:formula1>
          <xm:sqref>E36</xm:sqref>
        </x14:dataValidation>
        <x14:dataValidation type="list" allowBlank="1" showErrorMessage="1">
          <x14:formula1>
            <xm:f>QADATA!$G$80:$K$80</xm:f>
          </x14:formula1>
          <xm:sqref>E66</xm:sqref>
        </x14:dataValidation>
        <x14:dataValidation type="list" allowBlank="1" showErrorMessage="1">
          <x14:formula1>
            <xm:f>QADATA!$G$57:$K$57</xm:f>
          </x14:formula1>
          <xm:sqref>E46</xm:sqref>
        </x14:dataValidation>
        <x14:dataValidation type="list" allowBlank="1" showErrorMessage="1">
          <x14:formula1>
            <xm:f>QADATA!$G$41:$K$41</xm:f>
          </x14:formula1>
          <xm:sqref>E32</xm:sqref>
        </x14:dataValidation>
        <x14:dataValidation type="list" allowBlank="1" showErrorMessage="1">
          <x14:formula1>
            <xm:f>QADATA!$G$69:$K$69</xm:f>
          </x14:formula1>
          <xm:sqref>E57</xm:sqref>
        </x14:dataValidation>
        <x14:dataValidation type="list" allowBlank="1" showErrorMessage="1">
          <x14:formula1>
            <xm:f>QADATA!$G$36:$K$36</xm:f>
          </x14:formula1>
          <xm:sqref>E28</xm:sqref>
        </x14:dataValidation>
        <x14:dataValidation type="list" allowBlank="1" showErrorMessage="1">
          <x14:formula1>
            <xm:f>QADATA!$G$74:$K$74</xm:f>
          </x14:formula1>
          <xm:sqref>E61</xm:sqref>
        </x14:dataValidation>
        <x14:dataValidation type="list" allowBlank="1" showErrorMessage="1">
          <x14:formula1>
            <xm:f>QADATA!$G$62:$K$62</xm:f>
          </x14:formula1>
          <xm:sqref>E50</xm:sqref>
        </x14:dataValidation>
        <x14:dataValidation type="list" allowBlank="1" showErrorMessage="1">
          <x14:formula1>
            <xm:f>QADATA!$G$19:$K$19</xm:f>
          </x14:formula1>
          <xm:sqref>E14</xm:sqref>
        </x14:dataValidation>
        <x14:dataValidation type="list" allowBlank="1" showErrorMessage="1">
          <x14:formula1>
            <xm:f>QADATA!$G$32:$K$32</xm:f>
          </x14:formula1>
          <xm:sqref>E24</xm:sqref>
        </x14:dataValidation>
        <x14:dataValidation type="list" allowBlank="1" showErrorMessage="1">
          <x14:formula1>
            <xm:f>QADATA!$G$16:$K$16</xm:f>
          </x14:formula1>
          <xm:sqref>E11</xm:sqref>
        </x14:dataValidation>
        <x14:dataValidation type="list" allowBlank="1" showErrorMessage="1">
          <x14:formula1>
            <xm:f>QADATA!$G$44:$K$44</xm:f>
          </x14:formula1>
          <xm:sqref>E35</xm:sqref>
        </x14:dataValidation>
        <x14:dataValidation type="list" allowBlank="1" showErrorMessage="1">
          <x14:formula1>
            <xm:f>QADATA!$G$53:$K$53</xm:f>
          </x14:formula1>
          <xm:sqref>E42</xm:sqref>
        </x14:dataValidation>
        <x14:dataValidation type="list" allowBlank="1" showErrorMessage="1">
          <x14:formula1>
            <xm:f>QADATA!$G$49:$K$49</xm:f>
          </x14:formula1>
          <xm:sqref>E39</xm:sqref>
        </x14:dataValidation>
        <x14:dataValidation type="list" allowBlank="1" showErrorMessage="1">
          <x14:formula1>
            <xm:f>QADATA!$G$37:$K$37</xm:f>
          </x14:formula1>
          <xm:sqref>E29</xm:sqref>
        </x14:dataValidation>
        <x14:dataValidation type="list" allowBlank="1" showErrorMessage="1">
          <x14:formula1>
            <xm:f>QADATA!$G$65:$K$65</xm:f>
          </x14:formula1>
          <xm:sqref>E53</xm:sqref>
        </x14:dataValidation>
        <x14:dataValidation type="list" allowBlank="1" showErrorMessage="1">
          <x14:formula1>
            <xm:f>QADATA!$G$23:$K$23</xm:f>
          </x14:formula1>
          <xm:sqref>E17</xm:sqref>
        </x14:dataValidation>
        <x14:dataValidation type="list" allowBlank="1" showErrorMessage="1">
          <x14:formula1>
            <xm:f>QADATA!$G$73:$K$73</xm:f>
          </x14:formula1>
          <xm:sqref>E60</xm:sqref>
        </x14:dataValidation>
        <x14:dataValidation type="list" allowBlank="1" showErrorMessage="1">
          <x14:formula1>
            <xm:f>QADATA!$G$56:$K$56</xm:f>
          </x14:formula1>
          <xm:sqref>E45</xm:sqref>
        </x14:dataValidation>
        <x14:dataValidation type="list" allowBlank="1" showErrorMessage="1">
          <x14:formula1>
            <xm:f>QADATA!$G$11:$K$11</xm:f>
          </x14:formula1>
          <xm:sqref>E6</xm:sqref>
        </x14:dataValidation>
        <x14:dataValidation type="list" allowBlank="1" showErrorMessage="1">
          <x14:formula1>
            <xm:f>QADATA!$G$35:$K$35</xm:f>
          </x14:formula1>
          <xm:sqref>E27</xm:sqref>
        </x14:dataValidation>
        <x14:dataValidation type="list" allowBlank="1" showErrorMessage="1">
          <x14:formula1>
            <xm:f>QADATA!$G$68:$K$68</xm:f>
          </x14:formula1>
          <xm:sqref>E56</xm:sqref>
        </x14:dataValidation>
        <x14:dataValidation type="list" allowBlank="1" showErrorMessage="1">
          <x14:formula1>
            <xm:f>QADATA!$G$29:$K$29</xm:f>
          </x14:formula1>
          <xm:sqref>E21</xm:sqref>
        </x14:dataValidation>
        <x14:dataValidation type="list" allowBlank="1" showErrorMessage="1">
          <x14:formula1>
            <xm:f>QADATA!$G$64:$K$64</xm:f>
          </x14:formula1>
          <xm:sqref>E52</xm:sqref>
        </x14:dataValidation>
        <x14:dataValidation type="list" allowBlank="1" showErrorMessage="1">
          <x14:formula1>
            <xm:f>QADATA!$G$47:$K$47</xm:f>
          </x14:formula1>
          <xm:sqref>E37</xm:sqref>
        </x14:dataValidation>
        <x14:dataValidation type="list" allowBlank="1" showErrorMessage="1">
          <x14:formula1>
            <xm:f>QADATA!$G$82:$K$82</xm:f>
          </x14:formula1>
          <xm:sqref>E68</xm:sqref>
        </x14:dataValidation>
        <x14:dataValidation type="list" allowBlank="1" showErrorMessage="1">
          <x14:formula1>
            <xm:f>QADATA!$G$14:$K$14</xm:f>
          </x14:formula1>
          <xm:sqref>E9</xm:sqref>
        </x14:dataValidation>
        <x14:dataValidation type="list" allowBlank="1" showErrorMessage="1">
          <x14:formula1>
            <xm:f>QADATA!$G$31:$K$31</xm:f>
          </x14:formula1>
          <xm:sqref>E23</xm:sqref>
        </x14:dataValidation>
        <x14:dataValidation type="list" allowBlank="1" showErrorMessage="1">
          <x14:formula1>
            <xm:f>QADATA!$G$61:$K$61</xm:f>
          </x14:formula1>
          <xm:sqref>E49</xm:sqref>
        </x14:dataValidation>
        <x14:dataValidation type="list" allowBlank="1" showErrorMessage="1">
          <x14:formula1>
            <xm:f>QADATA!$G$52:$K$52</xm:f>
          </x14:formula1>
          <xm:sqref>E41</xm:sqref>
        </x14:dataValidation>
        <x14:dataValidation type="list" allowBlank="1" showErrorMessage="1">
          <x14:formula1>
            <xm:f>QADATA!$G$17:$K$17</xm:f>
          </x14:formula1>
          <xm:sqref>E12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outlinePr summaryBelow="0" summaryRight="0"/>
  </sheetPr>
  <dimension ref="A1:X124"/>
  <sheetViews>
    <sheetView showGridLines="0" zoomScale="77" zoomScaleNormal="77" workbookViewId="0">
      <pane ySplit="1" topLeftCell="A6" activePane="bottomLeft" state="frozen"/>
      <selection pane="bottomLeft" activeCell="A6" sqref="A6"/>
    </sheetView>
  </sheetViews>
  <sheetFormatPr defaultColWidth="0" defaultRowHeight="0" customHeight="1" zeroHeight="1" x14ac:dyDescent="0.3"/>
  <cols>
    <col min="1" max="1" width="3.453125" style="15" customWidth="1"/>
    <col min="2" max="2" width="3.453125" style="263" customWidth="1"/>
    <col min="3" max="3" width="46.7265625" style="15" customWidth="1"/>
    <col min="4" max="4" width="157.81640625" style="15" customWidth="1"/>
    <col min="5" max="5" width="5" style="15" customWidth="1"/>
    <col min="6" max="6" width="2.7265625" style="15" hidden="1" customWidth="1"/>
    <col min="7" max="7" width="14.453125" style="15" hidden="1" customWidth="1"/>
    <col min="8" max="8" width="5" style="15" hidden="1" customWidth="1"/>
    <col min="9" max="24" width="0" style="15" hidden="1" customWidth="1"/>
    <col min="25" max="16384" width="14.453125" style="15" hidden="1"/>
  </cols>
  <sheetData>
    <row r="1" spans="1:24" ht="14" x14ac:dyDescent="0.3">
      <c r="A1" s="145"/>
      <c r="B1" s="146"/>
      <c r="C1" s="147" t="s">
        <v>308</v>
      </c>
      <c r="D1" s="147" t="s">
        <v>309</v>
      </c>
      <c r="E1" s="148"/>
      <c r="F1" s="148"/>
      <c r="G1" s="149" t="s">
        <v>310</v>
      </c>
      <c r="H1" s="148"/>
      <c r="I1" s="148"/>
      <c r="J1" s="148"/>
      <c r="K1" s="148"/>
      <c r="L1" s="148"/>
      <c r="M1" s="148"/>
      <c r="N1" s="148"/>
      <c r="O1" s="148"/>
      <c r="P1" s="148"/>
      <c r="Q1" s="148"/>
      <c r="R1" s="148"/>
      <c r="S1" s="148"/>
      <c r="T1" s="148"/>
      <c r="U1" s="148"/>
      <c r="V1" s="148"/>
      <c r="W1" s="148"/>
      <c r="X1" s="148"/>
    </row>
    <row r="2" spans="1:24" ht="14" x14ac:dyDescent="0.3">
      <c r="A2" s="150"/>
      <c r="B2" s="151" t="s">
        <v>311</v>
      </c>
      <c r="C2" s="383" t="str">
        <f>QADATA!F8</f>
        <v>POLICY</v>
      </c>
      <c r="D2" s="384"/>
      <c r="E2" s="138"/>
      <c r="F2" s="138"/>
      <c r="G2" s="152" t="s">
        <v>312</v>
      </c>
      <c r="H2" s="138"/>
      <c r="I2" s="138"/>
      <c r="J2" s="138"/>
      <c r="K2" s="138"/>
      <c r="L2" s="138"/>
      <c r="M2" s="138"/>
      <c r="N2" s="138"/>
      <c r="O2" s="138"/>
      <c r="P2" s="138"/>
      <c r="Q2" s="138"/>
      <c r="R2" s="138"/>
      <c r="S2" s="138"/>
      <c r="T2" s="138"/>
      <c r="U2" s="138"/>
      <c r="V2" s="138"/>
      <c r="W2" s="138"/>
      <c r="X2" s="138"/>
    </row>
    <row r="3" spans="1:24" ht="56.25" customHeight="1" x14ac:dyDescent="0.3">
      <c r="A3" s="153"/>
      <c r="B3" s="154">
        <v>1</v>
      </c>
      <c r="C3" s="155" t="str">
        <f>QADATA!F9</f>
        <v>Does your company have a Freedom of Association and Right to Collective Bargaining policy in place?</v>
      </c>
      <c r="D3" s="156" t="s">
        <v>313</v>
      </c>
      <c r="E3" s="138"/>
      <c r="F3" s="157"/>
      <c r="G3" s="158" t="str">
        <f t="shared" ref="G3:G77" si="0">"#gid=1312646253&amp;range=a"&amp;ROW(C3)</f>
        <v>#gid=1312646253&amp;range=a3</v>
      </c>
      <c r="H3" s="157"/>
      <c r="I3" s="157"/>
      <c r="J3" s="157"/>
      <c r="K3" s="157"/>
      <c r="L3" s="157"/>
      <c r="M3" s="157"/>
      <c r="N3" s="157"/>
      <c r="O3" s="157"/>
      <c r="P3" s="157"/>
      <c r="Q3" s="157"/>
      <c r="R3" s="157"/>
      <c r="S3" s="157"/>
      <c r="T3" s="157"/>
      <c r="U3" s="157"/>
      <c r="V3" s="157"/>
      <c r="W3" s="157"/>
      <c r="X3" s="157"/>
    </row>
    <row r="4" spans="1:24" ht="56.25" customHeight="1" x14ac:dyDescent="0.3">
      <c r="A4" s="153"/>
      <c r="B4" s="159">
        <v>2</v>
      </c>
      <c r="C4" s="160" t="str">
        <f>QADATA!F10</f>
        <v>Does your company have a Wages, Working Hours and Other Conditions of Work policy in place?</v>
      </c>
      <c r="D4" s="161" t="s">
        <v>314</v>
      </c>
      <c r="E4" s="138"/>
      <c r="F4" s="138"/>
      <c r="G4" s="162" t="str">
        <f t="shared" si="0"/>
        <v>#gid=1312646253&amp;range=a4</v>
      </c>
      <c r="H4" s="138"/>
      <c r="I4" s="138"/>
      <c r="J4" s="138"/>
      <c r="K4" s="138"/>
      <c r="L4" s="138"/>
      <c r="M4" s="138"/>
      <c r="N4" s="138"/>
      <c r="O4" s="138"/>
      <c r="P4" s="138"/>
      <c r="Q4" s="138"/>
      <c r="R4" s="138"/>
      <c r="S4" s="138"/>
      <c r="T4" s="138"/>
      <c r="U4" s="138"/>
      <c r="V4" s="138"/>
      <c r="W4" s="138"/>
      <c r="X4" s="138"/>
    </row>
    <row r="5" spans="1:24" ht="56.25" customHeight="1" x14ac:dyDescent="0.3">
      <c r="A5" s="153"/>
      <c r="B5" s="154">
        <v>3</v>
      </c>
      <c r="C5" s="155" t="str">
        <f>QADATA!F11</f>
        <v>Does your company have a Forced and Compulsory Labour policy in place?</v>
      </c>
      <c r="D5" s="156" t="s">
        <v>315</v>
      </c>
      <c r="E5" s="138"/>
      <c r="F5" s="157"/>
      <c r="G5" s="158" t="str">
        <f t="shared" si="0"/>
        <v>#gid=1312646253&amp;range=a5</v>
      </c>
      <c r="H5" s="157"/>
      <c r="I5" s="157"/>
      <c r="J5" s="157"/>
      <c r="K5" s="157"/>
      <c r="L5" s="157"/>
      <c r="M5" s="157"/>
      <c r="N5" s="157"/>
      <c r="O5" s="157"/>
      <c r="P5" s="157"/>
      <c r="Q5" s="157"/>
      <c r="R5" s="157"/>
      <c r="S5" s="157"/>
      <c r="T5" s="157"/>
      <c r="U5" s="157"/>
      <c r="V5" s="157"/>
      <c r="W5" s="157"/>
      <c r="X5" s="157"/>
    </row>
    <row r="6" spans="1:24" ht="56.25" customHeight="1" x14ac:dyDescent="0.3">
      <c r="A6" s="153"/>
      <c r="B6" s="159">
        <v>4</v>
      </c>
      <c r="C6" s="160" t="str">
        <f>QADATA!F12</f>
        <v>Does your company have a Child Labour policy in place?</v>
      </c>
      <c r="D6" s="161" t="s">
        <v>316</v>
      </c>
      <c r="E6" s="138"/>
      <c r="F6" s="138"/>
      <c r="G6" s="162" t="str">
        <f t="shared" si="0"/>
        <v>#gid=1312646253&amp;range=a6</v>
      </c>
      <c r="H6" s="138"/>
      <c r="I6" s="138"/>
      <c r="J6" s="138"/>
      <c r="K6" s="138"/>
      <c r="L6" s="138"/>
      <c r="M6" s="138"/>
      <c r="N6" s="138"/>
      <c r="O6" s="138"/>
      <c r="P6" s="138"/>
      <c r="Q6" s="138"/>
      <c r="R6" s="138"/>
      <c r="S6" s="138"/>
      <c r="T6" s="138"/>
      <c r="U6" s="138"/>
      <c r="V6" s="138"/>
      <c r="W6" s="138"/>
      <c r="X6" s="138"/>
    </row>
    <row r="7" spans="1:24" ht="97" customHeight="1" x14ac:dyDescent="0.3">
      <c r="A7" s="153"/>
      <c r="B7" s="154">
        <v>5</v>
      </c>
      <c r="C7" s="155" t="str">
        <f>QADATA!F13</f>
        <v>Does your company have an Anti Discrimination policy in place?</v>
      </c>
      <c r="D7" s="156" t="s">
        <v>317</v>
      </c>
      <c r="E7" s="138"/>
      <c r="F7" s="157"/>
      <c r="G7" s="158" t="str">
        <f t="shared" si="0"/>
        <v>#gid=1312646253&amp;range=a7</v>
      </c>
      <c r="H7" s="157"/>
      <c r="I7" s="157"/>
      <c r="J7" s="157"/>
      <c r="K7" s="157"/>
      <c r="L7" s="157"/>
      <c r="M7" s="157"/>
      <c r="N7" s="157"/>
      <c r="O7" s="157"/>
      <c r="P7" s="157"/>
      <c r="Q7" s="157"/>
      <c r="R7" s="157"/>
      <c r="S7" s="157"/>
      <c r="T7" s="157"/>
      <c r="U7" s="157"/>
      <c r="V7" s="157"/>
      <c r="W7" s="157"/>
      <c r="X7" s="157"/>
    </row>
    <row r="8" spans="1:24" ht="56.25" customHeight="1" x14ac:dyDescent="0.3">
      <c r="A8" s="153"/>
      <c r="B8" s="159">
        <v>6</v>
      </c>
      <c r="C8" s="160" t="str">
        <f>QADATA!F14</f>
        <v>Does your company have a Quality Management Policy in place?</v>
      </c>
      <c r="D8" s="161" t="s">
        <v>318</v>
      </c>
      <c r="E8" s="138"/>
      <c r="F8" s="138"/>
      <c r="G8" s="162" t="str">
        <f t="shared" si="0"/>
        <v>#gid=1312646253&amp;range=a8</v>
      </c>
      <c r="H8" s="138"/>
      <c r="I8" s="138"/>
      <c r="J8" s="138"/>
      <c r="K8" s="138"/>
      <c r="L8" s="138"/>
      <c r="M8" s="138"/>
      <c r="N8" s="138"/>
      <c r="O8" s="138"/>
      <c r="P8" s="138"/>
      <c r="Q8" s="138"/>
      <c r="R8" s="138"/>
      <c r="S8" s="138"/>
      <c r="T8" s="138"/>
      <c r="U8" s="138"/>
      <c r="V8" s="138"/>
      <c r="W8" s="138"/>
      <c r="X8" s="138"/>
    </row>
    <row r="9" spans="1:24" ht="56.25" customHeight="1" x14ac:dyDescent="0.3">
      <c r="A9" s="153"/>
      <c r="B9" s="154">
        <v>7</v>
      </c>
      <c r="C9" s="155" t="str">
        <f>QADATA!F15</f>
        <v>Does your company have an Environmental Policy in place?</v>
      </c>
      <c r="D9" s="156" t="s">
        <v>319</v>
      </c>
      <c r="E9" s="138"/>
      <c r="F9" s="157"/>
      <c r="G9" s="158" t="str">
        <f t="shared" si="0"/>
        <v>#gid=1312646253&amp;range=a9</v>
      </c>
      <c r="H9" s="157"/>
      <c r="I9" s="157"/>
      <c r="J9" s="157"/>
      <c r="K9" s="157"/>
      <c r="L9" s="157"/>
      <c r="M9" s="157"/>
      <c r="N9" s="157"/>
      <c r="O9" s="157"/>
      <c r="P9" s="157"/>
      <c r="Q9" s="157"/>
      <c r="R9" s="157"/>
      <c r="S9" s="157"/>
      <c r="T9" s="157"/>
      <c r="U9" s="157"/>
      <c r="V9" s="157"/>
      <c r="W9" s="157"/>
      <c r="X9" s="157"/>
    </row>
    <row r="10" spans="1:24" ht="64" customHeight="1" x14ac:dyDescent="0.3">
      <c r="A10" s="153"/>
      <c r="B10" s="159">
        <v>8</v>
      </c>
      <c r="C10" s="160" t="str">
        <f>QADATA!F16</f>
        <v>Does your company have a Health and Safety policy in place?</v>
      </c>
      <c r="D10" s="161" t="s">
        <v>320</v>
      </c>
      <c r="E10" s="138"/>
      <c r="F10" s="138"/>
      <c r="G10" s="162" t="str">
        <f t="shared" si="0"/>
        <v>#gid=1312646253&amp;range=a10</v>
      </c>
      <c r="H10" s="138"/>
      <c r="I10" s="138"/>
      <c r="J10" s="138"/>
      <c r="K10" s="138"/>
      <c r="L10" s="138"/>
      <c r="M10" s="138"/>
      <c r="N10" s="138"/>
      <c r="O10" s="138"/>
      <c r="P10" s="138"/>
      <c r="Q10" s="138"/>
      <c r="R10" s="138"/>
      <c r="S10" s="138"/>
      <c r="T10" s="138"/>
      <c r="U10" s="138"/>
      <c r="V10" s="138"/>
      <c r="W10" s="138"/>
      <c r="X10" s="138"/>
    </row>
    <row r="11" spans="1:24" ht="56.25" customHeight="1" x14ac:dyDescent="0.3">
      <c r="A11" s="153"/>
      <c r="B11" s="154">
        <v>9</v>
      </c>
      <c r="C11" s="155" t="str">
        <f>QADATA!F17</f>
        <v>Does your company have a Code of Conduct (or ethical conduct policy)?</v>
      </c>
      <c r="D11" s="156" t="s">
        <v>321</v>
      </c>
      <c r="E11" s="138"/>
      <c r="F11" s="157"/>
      <c r="G11" s="158" t="str">
        <f t="shared" si="0"/>
        <v>#gid=1312646253&amp;range=a11</v>
      </c>
      <c r="H11" s="157"/>
      <c r="I11" s="157"/>
      <c r="J11" s="157"/>
      <c r="K11" s="157"/>
      <c r="L11" s="157"/>
      <c r="M11" s="157"/>
      <c r="N11" s="157"/>
      <c r="O11" s="157"/>
      <c r="P11" s="157"/>
      <c r="Q11" s="157"/>
      <c r="R11" s="157"/>
      <c r="S11" s="157"/>
      <c r="T11" s="157"/>
      <c r="U11" s="157"/>
      <c r="V11" s="157"/>
      <c r="W11" s="157"/>
      <c r="X11" s="157"/>
    </row>
    <row r="12" spans="1:24" ht="56.25" customHeight="1" x14ac:dyDescent="0.3">
      <c r="A12" s="153"/>
      <c r="B12" s="159">
        <v>10</v>
      </c>
      <c r="C12" s="160" t="str">
        <f>QADATA!F18</f>
        <v>Does your company have a Corporate Social Responsibility policy?</v>
      </c>
      <c r="D12" s="161" t="s">
        <v>322</v>
      </c>
      <c r="E12" s="138"/>
      <c r="F12" s="138"/>
      <c r="G12" s="162" t="str">
        <f t="shared" si="0"/>
        <v>#gid=1312646253&amp;range=a12</v>
      </c>
      <c r="H12" s="138"/>
      <c r="I12" s="138"/>
      <c r="J12" s="138"/>
      <c r="K12" s="138"/>
      <c r="L12" s="138"/>
      <c r="M12" s="138"/>
      <c r="N12" s="138"/>
      <c r="O12" s="138"/>
      <c r="P12" s="138"/>
      <c r="Q12" s="138"/>
      <c r="R12" s="138"/>
      <c r="S12" s="138"/>
      <c r="T12" s="138"/>
      <c r="U12" s="138"/>
      <c r="V12" s="138"/>
      <c r="W12" s="138"/>
      <c r="X12" s="138"/>
    </row>
    <row r="13" spans="1:24" ht="56.25" customHeight="1" x14ac:dyDescent="0.3">
      <c r="A13" s="163"/>
      <c r="B13" s="169">
        <v>11</v>
      </c>
      <c r="C13" s="164" t="str">
        <f>QADATA!F19</f>
        <v>Does your company have a policy related to conflict minerals?</v>
      </c>
      <c r="D13" s="165" t="s">
        <v>323</v>
      </c>
      <c r="E13" s="138"/>
      <c r="F13" s="157"/>
      <c r="G13" s="158" t="str">
        <f t="shared" si="0"/>
        <v>#gid=1312646253&amp;range=a13</v>
      </c>
      <c r="H13" s="157"/>
      <c r="I13" s="157"/>
      <c r="J13" s="157"/>
      <c r="K13" s="157"/>
      <c r="L13" s="157"/>
      <c r="M13" s="157"/>
      <c r="N13" s="157"/>
      <c r="O13" s="157"/>
      <c r="P13" s="157"/>
      <c r="Q13" s="157"/>
      <c r="R13" s="157"/>
      <c r="S13" s="157"/>
      <c r="T13" s="157"/>
      <c r="U13" s="157"/>
      <c r="V13" s="157"/>
      <c r="W13" s="157"/>
      <c r="X13" s="157"/>
    </row>
    <row r="14" spans="1:24" ht="14" x14ac:dyDescent="0.3">
      <c r="A14" s="150"/>
      <c r="B14" s="256" t="s">
        <v>324</v>
      </c>
      <c r="C14" s="379" t="str">
        <f>QADATA!F20</f>
        <v>MANAGEMENT SYSTEMS</v>
      </c>
      <c r="D14" s="380"/>
      <c r="E14" s="138"/>
      <c r="F14" s="138"/>
      <c r="G14" s="162" t="str">
        <f t="shared" si="0"/>
        <v>#gid=1312646253&amp;range=a14</v>
      </c>
      <c r="H14" s="138"/>
      <c r="I14" s="138"/>
      <c r="J14" s="138"/>
      <c r="K14" s="138"/>
      <c r="L14" s="138"/>
      <c r="M14" s="138"/>
      <c r="N14" s="138"/>
      <c r="O14" s="138"/>
      <c r="P14" s="138"/>
      <c r="Q14" s="138"/>
      <c r="R14" s="138"/>
      <c r="S14" s="138"/>
      <c r="T14" s="138"/>
      <c r="U14" s="138"/>
      <c r="V14" s="138"/>
      <c r="W14" s="138"/>
      <c r="X14" s="138"/>
    </row>
    <row r="15" spans="1:24" ht="56.25" customHeight="1" x14ac:dyDescent="0.3">
      <c r="A15" s="153"/>
      <c r="B15" s="166">
        <v>12</v>
      </c>
      <c r="C15" s="167" t="str">
        <f>QADATA!F21</f>
        <v xml:space="preserve">Does your company have an up-to-date certified formal, documented Quality Management System? </v>
      </c>
      <c r="D15" s="168" t="s">
        <v>325</v>
      </c>
      <c r="E15" s="138"/>
      <c r="F15" s="157"/>
      <c r="G15" s="158" t="str">
        <f t="shared" si="0"/>
        <v>#gid=1312646253&amp;range=a15</v>
      </c>
      <c r="H15" s="157"/>
      <c r="I15" s="157"/>
      <c r="J15" s="157"/>
      <c r="K15" s="157"/>
      <c r="L15" s="157"/>
      <c r="M15" s="157"/>
      <c r="N15" s="157"/>
      <c r="O15" s="157"/>
      <c r="P15" s="157"/>
      <c r="Q15" s="157"/>
      <c r="R15" s="157"/>
      <c r="S15" s="157"/>
      <c r="T15" s="157"/>
      <c r="U15" s="157"/>
      <c r="V15" s="157"/>
      <c r="W15" s="157"/>
      <c r="X15" s="157"/>
    </row>
    <row r="16" spans="1:24" ht="56.25" customHeight="1" x14ac:dyDescent="0.3">
      <c r="A16" s="153"/>
      <c r="B16" s="159">
        <v>13</v>
      </c>
      <c r="C16" s="160" t="str">
        <f>QADATA!F22</f>
        <v xml:space="preserve">Does your company have an up-to-date certified formal, documented Environmental Management System? </v>
      </c>
      <c r="D16" s="161" t="s">
        <v>325</v>
      </c>
      <c r="E16" s="138"/>
      <c r="F16" s="138"/>
      <c r="G16" s="162" t="str">
        <f t="shared" si="0"/>
        <v>#gid=1312646253&amp;range=a16</v>
      </c>
      <c r="H16" s="138"/>
      <c r="I16" s="138"/>
      <c r="J16" s="138"/>
      <c r="K16" s="138"/>
      <c r="L16" s="138"/>
      <c r="M16" s="138"/>
      <c r="N16" s="138"/>
      <c r="O16" s="138"/>
      <c r="P16" s="138"/>
      <c r="Q16" s="138"/>
      <c r="R16" s="138"/>
      <c r="S16" s="138"/>
      <c r="T16" s="138"/>
      <c r="U16" s="138"/>
      <c r="V16" s="138"/>
      <c r="W16" s="138"/>
      <c r="X16" s="138"/>
    </row>
    <row r="17" spans="1:24" ht="56.25" customHeight="1" x14ac:dyDescent="0.3">
      <c r="A17" s="153"/>
      <c r="B17" s="169">
        <v>14</v>
      </c>
      <c r="C17" s="164" t="str">
        <f>QADATA!F23</f>
        <v xml:space="preserve">Does your company have an up-to-date certified formal, documented Health and Safety Management System? </v>
      </c>
      <c r="D17" s="165" t="s">
        <v>325</v>
      </c>
      <c r="E17" s="138"/>
      <c r="F17" s="157"/>
      <c r="G17" s="158" t="str">
        <f t="shared" si="0"/>
        <v>#gid=1312646253&amp;range=a17</v>
      </c>
      <c r="H17" s="157"/>
      <c r="I17" s="157"/>
      <c r="J17" s="157"/>
      <c r="K17" s="157"/>
      <c r="L17" s="157"/>
      <c r="M17" s="157"/>
      <c r="N17" s="157"/>
      <c r="O17" s="157"/>
      <c r="P17" s="157"/>
      <c r="Q17" s="157"/>
      <c r="R17" s="157"/>
      <c r="S17" s="157"/>
      <c r="T17" s="157"/>
      <c r="U17" s="157"/>
      <c r="V17" s="157"/>
      <c r="W17" s="157"/>
      <c r="X17" s="157"/>
    </row>
    <row r="18" spans="1:24" ht="19.5" customHeight="1" x14ac:dyDescent="0.3">
      <c r="A18" s="150"/>
      <c r="B18" s="256" t="s">
        <v>326</v>
      </c>
      <c r="C18" s="379" t="str">
        <f>QADATA!F24</f>
        <v>HUMAN RIGHTS</v>
      </c>
      <c r="D18" s="380"/>
      <c r="E18" s="138"/>
      <c r="F18" s="138"/>
      <c r="G18" s="162" t="str">
        <f t="shared" si="0"/>
        <v>#gid=1312646253&amp;range=a18</v>
      </c>
      <c r="H18" s="138"/>
      <c r="I18" s="138"/>
      <c r="J18" s="138"/>
      <c r="K18" s="138"/>
      <c r="L18" s="138"/>
      <c r="M18" s="138"/>
      <c r="N18" s="138"/>
      <c r="O18" s="138"/>
      <c r="P18" s="138"/>
      <c r="Q18" s="138"/>
      <c r="R18" s="138"/>
      <c r="S18" s="138"/>
      <c r="T18" s="138"/>
      <c r="U18" s="138"/>
      <c r="V18" s="138"/>
      <c r="W18" s="138"/>
      <c r="X18" s="138"/>
    </row>
    <row r="19" spans="1:24" ht="56.25" customHeight="1" x14ac:dyDescent="0.3">
      <c r="A19" s="153"/>
      <c r="B19" s="166">
        <v>15</v>
      </c>
      <c r="C19" s="167" t="str">
        <f>QADATA!F25</f>
        <v>How does your company  integrate and operationalise the UN Guiding principles for Business &amp; Human Rights? (Corporate responsibility to respect)</v>
      </c>
      <c r="D19" s="168" t="s">
        <v>327</v>
      </c>
      <c r="E19" s="138"/>
      <c r="F19" s="157"/>
      <c r="G19" s="158" t="str">
        <f t="shared" si="0"/>
        <v>#gid=1312646253&amp;range=a19</v>
      </c>
      <c r="H19" s="157"/>
      <c r="I19" s="157"/>
      <c r="J19" s="157"/>
      <c r="K19" s="157"/>
      <c r="L19" s="157"/>
      <c r="M19" s="157"/>
      <c r="N19" s="157"/>
      <c r="O19" s="157"/>
      <c r="P19" s="157"/>
      <c r="Q19" s="157"/>
      <c r="R19" s="157"/>
      <c r="S19" s="157"/>
      <c r="T19" s="157"/>
      <c r="U19" s="157"/>
      <c r="V19" s="157"/>
      <c r="W19" s="157"/>
      <c r="X19" s="157"/>
    </row>
    <row r="20" spans="1:24" ht="85" customHeight="1" x14ac:dyDescent="0.3">
      <c r="A20" s="153"/>
      <c r="B20" s="159">
        <v>16</v>
      </c>
      <c r="C20" s="160" t="str">
        <f>QADATA!F26</f>
        <v>Does your company have a mechanism for preventing, reporting and investigating cases of Human Rights abuses?</v>
      </c>
      <c r="D20" s="161" t="s">
        <v>884</v>
      </c>
      <c r="E20" s="138"/>
      <c r="F20" s="138"/>
      <c r="G20" s="162" t="str">
        <f t="shared" si="0"/>
        <v>#gid=1312646253&amp;range=a20</v>
      </c>
      <c r="H20" s="138"/>
      <c r="I20" s="138"/>
      <c r="J20" s="138"/>
      <c r="K20" s="138"/>
      <c r="L20" s="138"/>
      <c r="M20" s="138"/>
      <c r="N20" s="138"/>
      <c r="O20" s="138"/>
      <c r="P20" s="138"/>
      <c r="Q20" s="138"/>
      <c r="R20" s="138"/>
      <c r="S20" s="138"/>
      <c r="T20" s="138"/>
      <c r="U20" s="138"/>
      <c r="V20" s="138"/>
      <c r="W20" s="138"/>
      <c r="X20" s="138"/>
    </row>
    <row r="21" spans="1:24" ht="164" customHeight="1" x14ac:dyDescent="0.3">
      <c r="A21" s="153"/>
      <c r="B21" s="169">
        <v>17</v>
      </c>
      <c r="C21" s="164" t="str">
        <f>QADATA!F27</f>
        <v>Does your company have a mechanism for preventing, reporting and investigating cases of Sexual Exploitation and Abuse?</v>
      </c>
      <c r="D21" s="165" t="s">
        <v>885</v>
      </c>
      <c r="E21" s="138"/>
      <c r="F21" s="157"/>
      <c r="G21" s="158" t="str">
        <f t="shared" si="0"/>
        <v>#gid=1312646253&amp;range=a21</v>
      </c>
      <c r="H21" s="157"/>
      <c r="I21" s="157"/>
      <c r="J21" s="157"/>
      <c r="K21" s="157"/>
      <c r="L21" s="157"/>
      <c r="M21" s="157"/>
      <c r="N21" s="157"/>
      <c r="O21" s="157"/>
      <c r="P21" s="157"/>
      <c r="Q21" s="157"/>
      <c r="R21" s="157"/>
      <c r="S21" s="157"/>
      <c r="T21" s="157"/>
      <c r="U21" s="157"/>
      <c r="V21" s="157"/>
      <c r="W21" s="157"/>
      <c r="X21" s="157"/>
    </row>
    <row r="22" spans="1:24" ht="16" customHeight="1" x14ac:dyDescent="0.3">
      <c r="A22" s="150"/>
      <c r="B22" s="256" t="s">
        <v>328</v>
      </c>
      <c r="C22" s="379" t="str">
        <f>QADATA!F28</f>
        <v>LABOUR STANDARDS</v>
      </c>
      <c r="D22" s="380"/>
      <c r="E22" s="138"/>
      <c r="F22" s="138"/>
      <c r="G22" s="162" t="str">
        <f t="shared" si="0"/>
        <v>#gid=1312646253&amp;range=a22</v>
      </c>
      <c r="H22" s="138"/>
      <c r="I22" s="138"/>
      <c r="J22" s="138"/>
      <c r="K22" s="138"/>
      <c r="L22" s="138"/>
      <c r="M22" s="138"/>
      <c r="N22" s="138"/>
      <c r="O22" s="138"/>
      <c r="P22" s="138"/>
      <c r="Q22" s="138"/>
      <c r="R22" s="138"/>
      <c r="S22" s="138"/>
      <c r="T22" s="138"/>
      <c r="U22" s="138"/>
      <c r="V22" s="138"/>
      <c r="W22" s="138"/>
      <c r="X22" s="138"/>
    </row>
    <row r="23" spans="1:24" ht="56.25" customHeight="1" x14ac:dyDescent="0.3">
      <c r="A23" s="153"/>
      <c r="B23" s="166">
        <v>18</v>
      </c>
      <c r="C23" s="167" t="str">
        <f>QADATA!F29</f>
        <v>How does your company ensure that you pay minimum wage to your employees?</v>
      </c>
      <c r="D23" s="168" t="s">
        <v>329</v>
      </c>
      <c r="E23" s="138"/>
      <c r="F23" s="157"/>
      <c r="G23" s="158" t="str">
        <f t="shared" si="0"/>
        <v>#gid=1312646253&amp;range=a23</v>
      </c>
      <c r="H23" s="157"/>
      <c r="I23" s="157"/>
      <c r="J23" s="157"/>
      <c r="K23" s="157"/>
      <c r="L23" s="157"/>
      <c r="M23" s="157"/>
      <c r="N23" s="157"/>
      <c r="O23" s="157"/>
      <c r="P23" s="157"/>
      <c r="Q23" s="157"/>
      <c r="R23" s="157"/>
      <c r="S23" s="157"/>
      <c r="T23" s="157"/>
      <c r="U23" s="157"/>
      <c r="V23" s="157"/>
      <c r="W23" s="157"/>
      <c r="X23" s="157"/>
    </row>
    <row r="24" spans="1:24" ht="56.25" customHeight="1" x14ac:dyDescent="0.3">
      <c r="A24" s="153"/>
      <c r="B24" s="159">
        <v>19</v>
      </c>
      <c r="C24" s="160" t="str">
        <f>QADATA!F30</f>
        <v>How does your company ensure it pay its employees in a non-discriminatory manner (e.g. paying different working groups such as women, people with disabilities, etc… different pay for the same tasks)?</v>
      </c>
      <c r="D24" s="161" t="s">
        <v>330</v>
      </c>
      <c r="E24" s="138"/>
      <c r="F24" s="138"/>
      <c r="G24" s="162" t="str">
        <f t="shared" si="0"/>
        <v>#gid=1312646253&amp;range=a24</v>
      </c>
      <c r="H24" s="138"/>
      <c r="I24" s="138"/>
      <c r="J24" s="138"/>
      <c r="K24" s="138"/>
      <c r="L24" s="138"/>
      <c r="M24" s="138"/>
      <c r="N24" s="138"/>
      <c r="O24" s="138"/>
      <c r="P24" s="138"/>
      <c r="Q24" s="138"/>
      <c r="R24" s="138"/>
      <c r="S24" s="138"/>
      <c r="T24" s="138"/>
      <c r="U24" s="138"/>
      <c r="V24" s="138"/>
      <c r="W24" s="138"/>
      <c r="X24" s="138"/>
    </row>
    <row r="25" spans="1:24" ht="56.25" customHeight="1" x14ac:dyDescent="0.3">
      <c r="A25" s="153"/>
      <c r="B25" s="154">
        <v>20</v>
      </c>
      <c r="C25" s="155" t="str">
        <f>QADATA!F31</f>
        <v>Does your company have a complaints system in place to address concerns or issues from employees / workers / others?</v>
      </c>
      <c r="D25" s="156" t="s">
        <v>331</v>
      </c>
      <c r="E25" s="138"/>
      <c r="F25" s="157"/>
      <c r="G25" s="158" t="str">
        <f t="shared" si="0"/>
        <v>#gid=1312646253&amp;range=a25</v>
      </c>
      <c r="H25" s="157"/>
      <c r="I25" s="157"/>
      <c r="J25" s="157"/>
      <c r="K25" s="157"/>
      <c r="L25" s="157"/>
      <c r="M25" s="157"/>
      <c r="N25" s="157"/>
      <c r="O25" s="157"/>
      <c r="P25" s="157"/>
      <c r="Q25" s="157"/>
      <c r="R25" s="157"/>
      <c r="S25" s="157"/>
      <c r="T25" s="157"/>
      <c r="U25" s="157"/>
      <c r="V25" s="157"/>
      <c r="W25" s="157"/>
      <c r="X25" s="157"/>
    </row>
    <row r="26" spans="1:24" ht="56.25" customHeight="1" x14ac:dyDescent="0.3">
      <c r="A26" s="153"/>
      <c r="B26" s="159">
        <v>21</v>
      </c>
      <c r="C26" s="160" t="str">
        <f>QADATA!F32</f>
        <v>Does your company have an Overtime work policy in place or staff are not allowed to work overtime?</v>
      </c>
      <c r="D26" s="161" t="s">
        <v>332</v>
      </c>
      <c r="E26" s="138"/>
      <c r="F26" s="138"/>
      <c r="G26" s="162" t="str">
        <f t="shared" si="0"/>
        <v>#gid=1312646253&amp;range=a26</v>
      </c>
      <c r="H26" s="138"/>
      <c r="I26" s="138"/>
      <c r="J26" s="138"/>
      <c r="K26" s="138"/>
      <c r="L26" s="138"/>
      <c r="M26" s="138"/>
      <c r="N26" s="138"/>
      <c r="O26" s="138"/>
      <c r="P26" s="138"/>
      <c r="Q26" s="138"/>
      <c r="R26" s="138"/>
      <c r="S26" s="138"/>
      <c r="T26" s="138"/>
      <c r="U26" s="138"/>
      <c r="V26" s="138"/>
      <c r="W26" s="138"/>
      <c r="X26" s="138"/>
    </row>
    <row r="27" spans="1:24" ht="56.25" customHeight="1" x14ac:dyDescent="0.3">
      <c r="A27" s="153"/>
      <c r="B27" s="154">
        <v>22</v>
      </c>
      <c r="C27" s="155" t="str">
        <f>QADATA!F33</f>
        <v>What is the approach of your company regarding keeping original identification documents of your workers / employees?</v>
      </c>
      <c r="D27" s="156" t="s">
        <v>333</v>
      </c>
      <c r="E27" s="138"/>
      <c r="F27" s="157"/>
      <c r="G27" s="158" t="str">
        <f t="shared" si="0"/>
        <v>#gid=1312646253&amp;range=a27</v>
      </c>
      <c r="H27" s="157"/>
      <c r="I27" s="157"/>
      <c r="J27" s="157"/>
      <c r="K27" s="157"/>
      <c r="L27" s="157"/>
      <c r="M27" s="157"/>
      <c r="N27" s="157"/>
      <c r="O27" s="157"/>
      <c r="P27" s="157"/>
      <c r="Q27" s="157"/>
      <c r="R27" s="157"/>
      <c r="S27" s="157"/>
      <c r="T27" s="157"/>
      <c r="U27" s="157"/>
      <c r="V27" s="157"/>
      <c r="W27" s="157"/>
      <c r="X27" s="157"/>
    </row>
    <row r="28" spans="1:24" ht="56.25" customHeight="1" x14ac:dyDescent="0.3">
      <c r="A28" s="153"/>
      <c r="B28" s="159">
        <v>23</v>
      </c>
      <c r="C28" s="160" t="str">
        <f>QADATA!F34</f>
        <v>Do you have a procedure in place at time of employment to verify age of prospective employees?</v>
      </c>
      <c r="D28" s="161" t="s">
        <v>857</v>
      </c>
      <c r="E28" s="138"/>
      <c r="F28" s="138"/>
      <c r="G28" s="162" t="str">
        <f t="shared" si="0"/>
        <v>#gid=1312646253&amp;range=a28</v>
      </c>
      <c r="H28" s="138"/>
      <c r="I28" s="138"/>
      <c r="J28" s="138"/>
      <c r="K28" s="138"/>
      <c r="L28" s="138"/>
      <c r="M28" s="138"/>
      <c r="N28" s="138"/>
      <c r="O28" s="138"/>
      <c r="P28" s="138"/>
      <c r="Q28" s="138"/>
      <c r="R28" s="138"/>
      <c r="S28" s="138"/>
      <c r="T28" s="138"/>
      <c r="U28" s="138"/>
      <c r="V28" s="138"/>
      <c r="W28" s="138"/>
      <c r="X28" s="138"/>
    </row>
    <row r="29" spans="1:24" ht="69" customHeight="1" x14ac:dyDescent="0.3">
      <c r="A29" s="153"/>
      <c r="B29" s="154">
        <v>24</v>
      </c>
      <c r="C29" s="155" t="str">
        <f>QADATA!F35</f>
        <v>Are your employees selected based on gender, ethnicity, sexual orientation or political belief?</v>
      </c>
      <c r="D29" s="156" t="s">
        <v>334</v>
      </c>
      <c r="E29" s="138"/>
      <c r="F29" s="157"/>
      <c r="G29" s="158" t="str">
        <f t="shared" si="0"/>
        <v>#gid=1312646253&amp;range=a29</v>
      </c>
      <c r="H29" s="157"/>
      <c r="I29" s="157"/>
      <c r="J29" s="157"/>
      <c r="K29" s="157"/>
      <c r="L29" s="157"/>
      <c r="M29" s="157"/>
      <c r="N29" s="157"/>
      <c r="O29" s="157"/>
      <c r="P29" s="157"/>
      <c r="Q29" s="157"/>
      <c r="R29" s="157"/>
      <c r="S29" s="157"/>
      <c r="T29" s="157"/>
      <c r="U29" s="157"/>
      <c r="V29" s="157"/>
      <c r="W29" s="157"/>
      <c r="X29" s="157"/>
    </row>
    <row r="30" spans="1:24" ht="56.25" customHeight="1" x14ac:dyDescent="0.3">
      <c r="A30" s="153"/>
      <c r="B30" s="159">
        <v>25</v>
      </c>
      <c r="C30" s="160" t="str">
        <f>QADATA!F36</f>
        <v>Are terms of employment communicated and agreed upon with an employee, written and in a local language?</v>
      </c>
      <c r="D30" s="161" t="s">
        <v>335</v>
      </c>
      <c r="E30" s="138"/>
      <c r="F30" s="138"/>
      <c r="G30" s="162" t="str">
        <f t="shared" si="0"/>
        <v>#gid=1312646253&amp;range=a30</v>
      </c>
      <c r="H30" s="138"/>
      <c r="I30" s="138"/>
      <c r="J30" s="138"/>
      <c r="K30" s="138"/>
      <c r="L30" s="138"/>
      <c r="M30" s="138"/>
      <c r="N30" s="138"/>
      <c r="O30" s="138"/>
      <c r="P30" s="138"/>
      <c r="Q30" s="138"/>
      <c r="R30" s="138"/>
      <c r="S30" s="138"/>
      <c r="T30" s="138"/>
      <c r="U30" s="138"/>
      <c r="V30" s="138"/>
      <c r="W30" s="138"/>
      <c r="X30" s="138"/>
    </row>
    <row r="31" spans="1:24" ht="56.25" customHeight="1" x14ac:dyDescent="0.3">
      <c r="A31" s="153"/>
      <c r="B31" s="154">
        <v>26</v>
      </c>
      <c r="C31" s="155" t="str">
        <f>QADATA!F37</f>
        <v>Are payments of salary made according to the contract, directly to the employee and on a regular basis?</v>
      </c>
      <c r="D31" s="156" t="s">
        <v>336</v>
      </c>
      <c r="E31" s="138"/>
      <c r="F31" s="157"/>
      <c r="G31" s="158" t="str">
        <f t="shared" si="0"/>
        <v>#gid=1312646253&amp;range=a31</v>
      </c>
      <c r="H31" s="157"/>
      <c r="I31" s="157"/>
      <c r="J31" s="157"/>
      <c r="K31" s="157"/>
      <c r="L31" s="157"/>
      <c r="M31" s="157"/>
      <c r="N31" s="157"/>
      <c r="O31" s="157"/>
      <c r="P31" s="157"/>
      <c r="Q31" s="157"/>
      <c r="R31" s="157"/>
      <c r="S31" s="157"/>
      <c r="T31" s="157"/>
      <c r="U31" s="157"/>
      <c r="V31" s="157"/>
      <c r="W31" s="157"/>
      <c r="X31" s="157"/>
    </row>
    <row r="32" spans="1:24" ht="56.25" customHeight="1" x14ac:dyDescent="0.3">
      <c r="A32" s="153"/>
      <c r="B32" s="159">
        <v>27</v>
      </c>
      <c r="C32" s="160" t="str">
        <f>QADATA!F38</f>
        <v>Are employees made aware of deductions (e.g. welfare, tax, accommodation etc..) and agree to them?</v>
      </c>
      <c r="D32" s="161" t="s">
        <v>337</v>
      </c>
      <c r="E32" s="138"/>
      <c r="F32" s="138"/>
      <c r="G32" s="162" t="str">
        <f t="shared" si="0"/>
        <v>#gid=1312646253&amp;range=a32</v>
      </c>
      <c r="H32" s="138"/>
      <c r="I32" s="138"/>
      <c r="J32" s="138"/>
      <c r="K32" s="138"/>
      <c r="L32" s="138"/>
      <c r="M32" s="138"/>
      <c r="N32" s="138"/>
      <c r="O32" s="138"/>
      <c r="P32" s="138"/>
      <c r="Q32" s="138"/>
      <c r="R32" s="138"/>
      <c r="S32" s="138"/>
      <c r="T32" s="138"/>
      <c r="U32" s="138"/>
      <c r="V32" s="138"/>
      <c r="W32" s="138"/>
      <c r="X32" s="138"/>
    </row>
    <row r="33" spans="1:24" ht="56.25" customHeight="1" x14ac:dyDescent="0.3">
      <c r="A33" s="153"/>
      <c r="B33" s="169">
        <v>28</v>
      </c>
      <c r="C33" s="164" t="str">
        <f>QADATA!F39</f>
        <v>Are employee payments properly documented?</v>
      </c>
      <c r="D33" s="165" t="s">
        <v>338</v>
      </c>
      <c r="E33" s="138"/>
      <c r="F33" s="157"/>
      <c r="G33" s="158" t="str">
        <f t="shared" si="0"/>
        <v>#gid=1312646253&amp;range=a33</v>
      </c>
      <c r="H33" s="157"/>
      <c r="I33" s="157"/>
      <c r="J33" s="157"/>
      <c r="K33" s="157"/>
      <c r="L33" s="157"/>
      <c r="M33" s="157"/>
      <c r="N33" s="157"/>
      <c r="O33" s="157"/>
      <c r="P33" s="157"/>
      <c r="Q33" s="157"/>
      <c r="R33" s="157"/>
      <c r="S33" s="157"/>
      <c r="T33" s="157"/>
      <c r="U33" s="157"/>
      <c r="V33" s="157"/>
      <c r="W33" s="157"/>
      <c r="X33" s="157"/>
    </row>
    <row r="34" spans="1:24" ht="17.5" customHeight="1" x14ac:dyDescent="0.3">
      <c r="A34" s="150"/>
      <c r="B34" s="256" t="s">
        <v>339</v>
      </c>
      <c r="C34" s="379" t="str">
        <f>QADATA!F40</f>
        <v xml:space="preserve">EQUAL OPPORTUNITY </v>
      </c>
      <c r="D34" s="380"/>
      <c r="E34" s="138"/>
      <c r="F34" s="138"/>
      <c r="G34" s="162" t="str">
        <f t="shared" si="0"/>
        <v>#gid=1312646253&amp;range=a34</v>
      </c>
      <c r="H34" s="138"/>
      <c r="I34" s="138"/>
      <c r="J34" s="138"/>
      <c r="K34" s="138"/>
      <c r="L34" s="138"/>
      <c r="M34" s="138"/>
      <c r="N34" s="138"/>
      <c r="O34" s="138"/>
      <c r="P34" s="138"/>
      <c r="Q34" s="138"/>
      <c r="R34" s="138"/>
      <c r="S34" s="138"/>
      <c r="T34" s="138"/>
      <c r="U34" s="138"/>
      <c r="V34" s="138"/>
      <c r="W34" s="138"/>
      <c r="X34" s="138"/>
    </row>
    <row r="35" spans="1:24" ht="123" customHeight="1" x14ac:dyDescent="0.3">
      <c r="A35" s="153"/>
      <c r="B35" s="166">
        <v>29</v>
      </c>
      <c r="C35" s="167" t="str">
        <f>QADATA!F41</f>
        <v>Does your company have a mechanism in place for reporting, investigating and addressing harassment</v>
      </c>
      <c r="D35" s="168" t="s">
        <v>340</v>
      </c>
      <c r="E35" s="138"/>
      <c r="F35" s="157"/>
      <c r="G35" s="158" t="str">
        <f t="shared" si="0"/>
        <v>#gid=1312646253&amp;range=a35</v>
      </c>
      <c r="H35" s="157"/>
      <c r="I35" s="157"/>
      <c r="J35" s="157"/>
      <c r="K35" s="157"/>
      <c r="L35" s="157"/>
      <c r="M35" s="157"/>
      <c r="N35" s="157"/>
      <c r="O35" s="157"/>
      <c r="P35" s="157"/>
      <c r="Q35" s="157"/>
      <c r="R35" s="157"/>
      <c r="S35" s="157"/>
      <c r="T35" s="157"/>
      <c r="U35" s="157"/>
      <c r="V35" s="157"/>
      <c r="W35" s="157"/>
      <c r="X35" s="157"/>
    </row>
    <row r="36" spans="1:24" ht="92.5" customHeight="1" x14ac:dyDescent="0.3">
      <c r="A36" s="153"/>
      <c r="B36" s="159">
        <v>30</v>
      </c>
      <c r="C36" s="160" t="str">
        <f>QADATA!F42</f>
        <v>Does your company encourage diversity and inclusion in the workplace?</v>
      </c>
      <c r="D36" s="161" t="s">
        <v>341</v>
      </c>
      <c r="E36" s="170"/>
      <c r="F36" s="170"/>
      <c r="G36" s="162" t="str">
        <f t="shared" si="0"/>
        <v>#gid=1312646253&amp;range=a36</v>
      </c>
      <c r="H36" s="138"/>
      <c r="I36" s="138"/>
      <c r="J36" s="138"/>
      <c r="K36" s="138"/>
      <c r="L36" s="138"/>
      <c r="M36" s="138"/>
      <c r="N36" s="138"/>
      <c r="O36" s="138"/>
      <c r="P36" s="138"/>
      <c r="Q36" s="138"/>
      <c r="R36" s="138"/>
      <c r="S36" s="138"/>
      <c r="T36" s="138"/>
      <c r="U36" s="138"/>
      <c r="V36" s="138"/>
      <c r="W36" s="138"/>
      <c r="X36" s="138"/>
    </row>
    <row r="37" spans="1:24" ht="56.25" customHeight="1" x14ac:dyDescent="0.3">
      <c r="A37" s="153"/>
      <c r="B37" s="154">
        <v>31</v>
      </c>
      <c r="C37" s="155" t="str">
        <f>QADATA!F43</f>
        <v xml:space="preserve">What percentage (%) of current total staff are women? Please provide your best estimate. </v>
      </c>
      <c r="D37" s="156" t="s">
        <v>342</v>
      </c>
      <c r="E37" s="138"/>
      <c r="F37" s="157"/>
      <c r="G37" s="158" t="str">
        <f t="shared" si="0"/>
        <v>#gid=1312646253&amp;range=a37</v>
      </c>
      <c r="H37" s="157"/>
      <c r="I37" s="157"/>
      <c r="J37" s="157"/>
      <c r="K37" s="157"/>
      <c r="L37" s="157"/>
      <c r="M37" s="157"/>
      <c r="N37" s="157"/>
      <c r="O37" s="157"/>
      <c r="P37" s="157"/>
      <c r="Q37" s="157"/>
      <c r="R37" s="157"/>
      <c r="S37" s="157"/>
      <c r="T37" s="157"/>
      <c r="U37" s="157"/>
      <c r="V37" s="157"/>
      <c r="W37" s="157"/>
      <c r="X37" s="157"/>
    </row>
    <row r="38" spans="1:24" ht="56.25" customHeight="1" x14ac:dyDescent="0.3">
      <c r="A38" s="153"/>
      <c r="B38" s="159">
        <v>32</v>
      </c>
      <c r="C38" s="160" t="str">
        <f>QADATA!F44</f>
        <v xml:space="preserve">What percentage (%) of current key staff (leadership) are women? Please provide your best estimate. </v>
      </c>
      <c r="D38" s="161" t="s">
        <v>342</v>
      </c>
      <c r="E38" s="138"/>
      <c r="F38" s="138"/>
      <c r="G38" s="162" t="str">
        <f t="shared" si="0"/>
        <v>#gid=1312646253&amp;range=a38</v>
      </c>
      <c r="H38" s="138"/>
      <c r="I38" s="138"/>
      <c r="J38" s="138"/>
      <c r="K38" s="138"/>
      <c r="L38" s="138"/>
      <c r="M38" s="138"/>
      <c r="N38" s="138"/>
      <c r="O38" s="138"/>
      <c r="P38" s="138"/>
      <c r="Q38" s="138"/>
      <c r="R38" s="138"/>
      <c r="S38" s="138"/>
      <c r="T38" s="138"/>
      <c r="U38" s="138"/>
      <c r="V38" s="138"/>
      <c r="W38" s="138"/>
      <c r="X38" s="138"/>
    </row>
    <row r="39" spans="1:24" ht="56.25" customHeight="1" x14ac:dyDescent="0.3">
      <c r="A39" s="153"/>
      <c r="B39" s="169">
        <v>33</v>
      </c>
      <c r="C39" s="164" t="str">
        <f>QADATA!F45</f>
        <v>Does your company have a procedure in place to encourage the employment and inclusion of persons with disabilities in the workplace?</v>
      </c>
      <c r="D39" s="156" t="s">
        <v>343</v>
      </c>
      <c r="E39" s="138"/>
      <c r="F39" s="157"/>
      <c r="G39" s="158" t="str">
        <f t="shared" si="0"/>
        <v>#gid=1312646253&amp;range=a39</v>
      </c>
      <c r="H39" s="157"/>
      <c r="I39" s="157"/>
      <c r="J39" s="157"/>
      <c r="K39" s="157"/>
      <c r="L39" s="157"/>
      <c r="M39" s="157"/>
      <c r="N39" s="157"/>
      <c r="O39" s="157"/>
      <c r="P39" s="157"/>
      <c r="Q39" s="157"/>
      <c r="R39" s="157"/>
      <c r="S39" s="157"/>
      <c r="T39" s="157"/>
      <c r="U39" s="157"/>
      <c r="V39" s="157"/>
      <c r="W39" s="157"/>
      <c r="X39" s="157"/>
    </row>
    <row r="40" spans="1:24" ht="22" customHeight="1" x14ac:dyDescent="0.3">
      <c r="A40" s="150"/>
      <c r="B40" s="256" t="s">
        <v>344</v>
      </c>
      <c r="C40" s="379" t="str">
        <f>QADATA!F46</f>
        <v>QUALITY MANAGEMENT</v>
      </c>
      <c r="D40" s="380"/>
      <c r="E40" s="138"/>
      <c r="F40" s="138"/>
      <c r="G40" s="162" t="str">
        <f t="shared" si="0"/>
        <v>#gid=1312646253&amp;range=a40</v>
      </c>
      <c r="H40" s="138"/>
      <c r="I40" s="138"/>
      <c r="J40" s="138"/>
      <c r="K40" s="138"/>
      <c r="L40" s="138"/>
      <c r="M40" s="138"/>
      <c r="N40" s="138"/>
      <c r="O40" s="138"/>
      <c r="P40" s="138"/>
      <c r="Q40" s="138"/>
      <c r="R40" s="138"/>
      <c r="S40" s="138"/>
      <c r="T40" s="138"/>
      <c r="U40" s="138"/>
      <c r="V40" s="138"/>
      <c r="W40" s="138"/>
      <c r="X40" s="138"/>
    </row>
    <row r="41" spans="1:24" ht="56.25" customHeight="1" x14ac:dyDescent="0.3">
      <c r="A41" s="163"/>
      <c r="B41" s="166">
        <v>34</v>
      </c>
      <c r="C41" s="167" t="str">
        <f>QADATA!F47</f>
        <v xml:space="preserve">Are quality inspections carried out on products / goods / services that your company provides? </v>
      </c>
      <c r="D41" s="168" t="s">
        <v>345</v>
      </c>
      <c r="E41" s="138"/>
      <c r="F41" s="157"/>
      <c r="G41" s="158" t="str">
        <f t="shared" si="0"/>
        <v>#gid=1312646253&amp;range=a41</v>
      </c>
      <c r="H41" s="157"/>
      <c r="I41" s="157"/>
      <c r="J41" s="157"/>
      <c r="K41" s="157"/>
      <c r="L41" s="157"/>
      <c r="M41" s="157"/>
      <c r="N41" s="157"/>
      <c r="O41" s="157"/>
      <c r="P41" s="157"/>
      <c r="Q41" s="157"/>
      <c r="R41" s="157"/>
      <c r="S41" s="157"/>
      <c r="T41" s="157"/>
      <c r="U41" s="157"/>
      <c r="V41" s="157"/>
      <c r="W41" s="157"/>
      <c r="X41" s="157"/>
    </row>
    <row r="42" spans="1:24" ht="56.25" customHeight="1" x14ac:dyDescent="0.3">
      <c r="A42" s="163"/>
      <c r="B42" s="159">
        <v>35</v>
      </c>
      <c r="C42" s="160" t="str">
        <f>QADATA!F48</f>
        <v xml:space="preserve">Is quality control/assurance reporting made on products / goods / services that your company provides? </v>
      </c>
      <c r="D42" s="161" t="s">
        <v>346</v>
      </c>
      <c r="E42" s="138"/>
      <c r="F42" s="138"/>
      <c r="G42" s="162" t="str">
        <f t="shared" si="0"/>
        <v>#gid=1312646253&amp;range=a42</v>
      </c>
      <c r="H42" s="138"/>
      <c r="I42" s="138"/>
      <c r="J42" s="138"/>
      <c r="K42" s="138"/>
      <c r="L42" s="138"/>
      <c r="M42" s="138"/>
      <c r="N42" s="138"/>
      <c r="O42" s="138"/>
      <c r="P42" s="138"/>
      <c r="Q42" s="138"/>
      <c r="R42" s="138"/>
      <c r="S42" s="138"/>
      <c r="T42" s="138"/>
      <c r="U42" s="138"/>
      <c r="V42" s="138"/>
      <c r="W42" s="138"/>
      <c r="X42" s="138"/>
    </row>
    <row r="43" spans="1:24" ht="56.25" customHeight="1" x14ac:dyDescent="0.3">
      <c r="A43" s="153"/>
      <c r="B43" s="169">
        <v>36</v>
      </c>
      <c r="C43" s="164" t="str">
        <f>QADATA!F49</f>
        <v>Does your company evaluate and improve the quality of your output (products / goods  / service) towards continuous improvement?</v>
      </c>
      <c r="D43" s="165" t="s">
        <v>347</v>
      </c>
      <c r="E43" s="138"/>
      <c r="F43" s="157"/>
      <c r="G43" s="158" t="str">
        <f t="shared" si="0"/>
        <v>#gid=1312646253&amp;range=a43</v>
      </c>
      <c r="H43" s="157"/>
      <c r="I43" s="157"/>
      <c r="J43" s="157"/>
      <c r="K43" s="157"/>
      <c r="L43" s="157"/>
      <c r="M43" s="157"/>
      <c r="N43" s="157"/>
      <c r="O43" s="157"/>
      <c r="P43" s="157"/>
      <c r="Q43" s="157"/>
      <c r="R43" s="157"/>
      <c r="S43" s="157"/>
      <c r="T43" s="157"/>
      <c r="U43" s="157"/>
      <c r="V43" s="157"/>
      <c r="W43" s="157"/>
      <c r="X43" s="157"/>
    </row>
    <row r="44" spans="1:24" ht="19" customHeight="1" x14ac:dyDescent="0.3">
      <c r="A44" s="150"/>
      <c r="B44" s="256" t="s">
        <v>348</v>
      </c>
      <c r="C44" s="379" t="str">
        <f>QADATA!F50</f>
        <v>ENVIRONMENTAL MANAGEMENT</v>
      </c>
      <c r="D44" s="380"/>
      <c r="E44" s="138"/>
      <c r="F44" s="138"/>
      <c r="G44" s="162" t="str">
        <f t="shared" si="0"/>
        <v>#gid=1312646253&amp;range=a44</v>
      </c>
      <c r="H44" s="138"/>
      <c r="I44" s="138"/>
      <c r="J44" s="138"/>
      <c r="K44" s="138"/>
      <c r="L44" s="138"/>
      <c r="M44" s="138"/>
      <c r="N44" s="138"/>
      <c r="O44" s="138"/>
      <c r="P44" s="138"/>
      <c r="Q44" s="138"/>
      <c r="R44" s="138"/>
      <c r="S44" s="138"/>
      <c r="T44" s="138"/>
      <c r="U44" s="138"/>
      <c r="V44" s="138"/>
      <c r="W44" s="138"/>
      <c r="X44" s="138"/>
    </row>
    <row r="45" spans="1:24" ht="56.25" customHeight="1" x14ac:dyDescent="0.3">
      <c r="A45" s="163"/>
      <c r="B45" s="166">
        <v>37</v>
      </c>
      <c r="C45" s="167" t="str">
        <f>QADATA!F51</f>
        <v>Are environmental inspections carried out on products / goods / services that your company provides?</v>
      </c>
      <c r="D45" s="168" t="s">
        <v>345</v>
      </c>
      <c r="E45" s="138"/>
      <c r="F45" s="157"/>
      <c r="G45" s="158" t="str">
        <f t="shared" si="0"/>
        <v>#gid=1312646253&amp;range=a45</v>
      </c>
      <c r="H45" s="157"/>
      <c r="I45" s="157"/>
      <c r="J45" s="157"/>
      <c r="K45" s="157"/>
      <c r="L45" s="157"/>
      <c r="M45" s="157"/>
      <c r="N45" s="157"/>
      <c r="O45" s="157"/>
      <c r="P45" s="157"/>
      <c r="Q45" s="157"/>
      <c r="R45" s="157"/>
      <c r="S45" s="157"/>
      <c r="T45" s="157"/>
      <c r="U45" s="157"/>
      <c r="V45" s="157"/>
      <c r="W45" s="157"/>
      <c r="X45" s="157"/>
    </row>
    <row r="46" spans="1:24" ht="56.25" customHeight="1" x14ac:dyDescent="0.3">
      <c r="A46" s="163"/>
      <c r="B46" s="159">
        <v>38</v>
      </c>
      <c r="C46" s="160" t="str">
        <f>QADATA!F52</f>
        <v xml:space="preserve">Is reporting done on the impact of your company's products / goods / services on the environment? </v>
      </c>
      <c r="D46" s="161" t="s">
        <v>349</v>
      </c>
      <c r="E46" s="138"/>
      <c r="F46" s="138"/>
      <c r="G46" s="162" t="str">
        <f t="shared" si="0"/>
        <v>#gid=1312646253&amp;range=a46</v>
      </c>
      <c r="H46" s="138"/>
      <c r="I46" s="138"/>
      <c r="J46" s="138"/>
      <c r="K46" s="138"/>
      <c r="L46" s="138"/>
      <c r="M46" s="138"/>
      <c r="N46" s="138"/>
      <c r="O46" s="138"/>
      <c r="P46" s="138"/>
      <c r="Q46" s="138"/>
      <c r="R46" s="138"/>
      <c r="S46" s="138"/>
      <c r="T46" s="138"/>
      <c r="U46" s="138"/>
      <c r="V46" s="138"/>
      <c r="W46" s="138"/>
      <c r="X46" s="138"/>
    </row>
    <row r="47" spans="1:24" ht="56.25" customHeight="1" x14ac:dyDescent="0.3">
      <c r="A47" s="153"/>
      <c r="B47" s="154">
        <v>39</v>
      </c>
      <c r="C47" s="155" t="str">
        <f>QADATA!F53</f>
        <v>Is recycling (and or re-use) regularly practised by your company?</v>
      </c>
      <c r="D47" s="156" t="s">
        <v>350</v>
      </c>
      <c r="E47" s="138"/>
      <c r="F47" s="157"/>
      <c r="G47" s="158" t="str">
        <f t="shared" si="0"/>
        <v>#gid=1312646253&amp;range=a47</v>
      </c>
      <c r="H47" s="157"/>
      <c r="I47" s="157"/>
      <c r="J47" s="157"/>
      <c r="K47" s="157"/>
      <c r="L47" s="157"/>
      <c r="M47" s="157"/>
      <c r="N47" s="157"/>
      <c r="O47" s="157"/>
      <c r="P47" s="157"/>
      <c r="Q47" s="157"/>
      <c r="R47" s="157"/>
      <c r="S47" s="157"/>
      <c r="T47" s="157"/>
      <c r="U47" s="157"/>
      <c r="V47" s="157"/>
      <c r="W47" s="157"/>
      <c r="X47" s="157"/>
    </row>
    <row r="48" spans="1:24" ht="56.25" customHeight="1" x14ac:dyDescent="0.3">
      <c r="A48" s="153"/>
      <c r="B48" s="159">
        <v>40</v>
      </c>
      <c r="C48" s="160" t="str">
        <f>QADATA!F54</f>
        <v>Are hazardous materials and chemicals managed (monitored, handled, transported, stored, recycled, reused and/ or disposed appropriately)?</v>
      </c>
      <c r="D48" s="161" t="s">
        <v>351</v>
      </c>
      <c r="E48" s="138"/>
      <c r="F48" s="138"/>
      <c r="G48" s="162" t="str">
        <f t="shared" si="0"/>
        <v>#gid=1312646253&amp;range=a48</v>
      </c>
      <c r="H48" s="138"/>
      <c r="I48" s="138"/>
      <c r="J48" s="138"/>
      <c r="K48" s="138"/>
      <c r="L48" s="138"/>
      <c r="M48" s="138"/>
      <c r="N48" s="138"/>
      <c r="O48" s="138"/>
      <c r="P48" s="138"/>
      <c r="Q48" s="138"/>
      <c r="R48" s="138"/>
      <c r="S48" s="138"/>
      <c r="T48" s="138"/>
      <c r="U48" s="138"/>
      <c r="V48" s="138"/>
      <c r="W48" s="138"/>
      <c r="X48" s="138"/>
    </row>
    <row r="49" spans="1:24" ht="68" customHeight="1" x14ac:dyDescent="0.3">
      <c r="A49" s="153"/>
      <c r="B49" s="154">
        <v>41</v>
      </c>
      <c r="C49" s="155" t="str">
        <f>QADATA!F55</f>
        <v>Is solid waste (non-hazardous) monitored, handled, transported, stored, recycled, reused and/ or disposed appropriately?</v>
      </c>
      <c r="D49" s="156" t="s">
        <v>352</v>
      </c>
      <c r="E49" s="138"/>
      <c r="F49" s="157"/>
      <c r="G49" s="158" t="str">
        <f t="shared" si="0"/>
        <v>#gid=1312646253&amp;range=a49</v>
      </c>
      <c r="H49" s="157"/>
      <c r="I49" s="157"/>
      <c r="J49" s="157"/>
      <c r="K49" s="157"/>
      <c r="L49" s="157"/>
      <c r="M49" s="157"/>
      <c r="N49" s="157"/>
      <c r="O49" s="157"/>
      <c r="P49" s="157"/>
      <c r="Q49" s="157"/>
      <c r="R49" s="157"/>
      <c r="S49" s="157"/>
      <c r="T49" s="157"/>
      <c r="U49" s="157"/>
      <c r="V49" s="157"/>
      <c r="W49" s="157"/>
      <c r="X49" s="157"/>
    </row>
    <row r="50" spans="1:24" ht="56.25" customHeight="1" x14ac:dyDescent="0.3">
      <c r="A50" s="153"/>
      <c r="B50" s="159">
        <v>42</v>
      </c>
      <c r="C50" s="160" t="str">
        <f>QADATA!F56</f>
        <v>Is wastewater monitored, handled, transported and/ or treated for disposal or discharge appropriately?</v>
      </c>
      <c r="D50" s="161" t="s">
        <v>353</v>
      </c>
      <c r="E50" s="138"/>
      <c r="F50" s="138"/>
      <c r="G50" s="162" t="str">
        <f t="shared" si="0"/>
        <v>#gid=1312646253&amp;range=a50</v>
      </c>
      <c r="H50" s="138"/>
      <c r="I50" s="138"/>
      <c r="J50" s="138"/>
      <c r="K50" s="138"/>
      <c r="L50" s="138"/>
      <c r="M50" s="138"/>
      <c r="N50" s="138"/>
      <c r="O50" s="138"/>
      <c r="P50" s="138"/>
      <c r="Q50" s="138"/>
      <c r="R50" s="138"/>
      <c r="S50" s="138"/>
      <c r="T50" s="138"/>
      <c r="U50" s="138"/>
      <c r="V50" s="138"/>
      <c r="W50" s="138"/>
      <c r="X50" s="138"/>
    </row>
    <row r="51" spans="1:24" ht="56.25" customHeight="1" x14ac:dyDescent="0.3">
      <c r="A51" s="153"/>
      <c r="B51" s="154">
        <v>43</v>
      </c>
      <c r="C51" s="155" t="str">
        <f>QADATA!F57</f>
        <v>Is water consumption monitored and controlled as a resource appropriately?</v>
      </c>
      <c r="D51" s="156" t="s">
        <v>354</v>
      </c>
      <c r="E51" s="138"/>
      <c r="F51" s="157"/>
      <c r="G51" s="158" t="str">
        <f t="shared" si="0"/>
        <v>#gid=1312646253&amp;range=a51</v>
      </c>
      <c r="H51" s="157"/>
      <c r="I51" s="157"/>
      <c r="J51" s="157"/>
      <c r="K51" s="157"/>
      <c r="L51" s="157"/>
      <c r="M51" s="157"/>
      <c r="N51" s="157"/>
      <c r="O51" s="157"/>
      <c r="P51" s="157"/>
      <c r="Q51" s="157"/>
      <c r="R51" s="157"/>
      <c r="S51" s="157"/>
      <c r="T51" s="157"/>
      <c r="U51" s="157"/>
      <c r="V51" s="157"/>
      <c r="W51" s="157"/>
      <c r="X51" s="157"/>
    </row>
    <row r="52" spans="1:24" ht="56.25" customHeight="1" x14ac:dyDescent="0.3">
      <c r="A52" s="153"/>
      <c r="B52" s="159">
        <v>44</v>
      </c>
      <c r="C52" s="160" t="str">
        <f>QADATA!F58</f>
        <v>Is energy consumption recorded by your company?</v>
      </c>
      <c r="D52" s="161" t="s">
        <v>355</v>
      </c>
      <c r="E52" s="138"/>
      <c r="F52" s="138"/>
      <c r="G52" s="162" t="str">
        <f t="shared" si="0"/>
        <v>#gid=1312646253&amp;range=a52</v>
      </c>
      <c r="H52" s="138"/>
      <c r="I52" s="138"/>
      <c r="J52" s="138"/>
      <c r="K52" s="138"/>
      <c r="L52" s="138"/>
      <c r="M52" s="138"/>
      <c r="N52" s="138"/>
      <c r="O52" s="138"/>
      <c r="P52" s="138"/>
      <c r="Q52" s="138"/>
      <c r="R52" s="138"/>
      <c r="S52" s="138"/>
      <c r="T52" s="138"/>
      <c r="U52" s="138"/>
      <c r="V52" s="138"/>
      <c r="W52" s="138"/>
      <c r="X52" s="138"/>
    </row>
    <row r="53" spans="1:24" ht="56.25" customHeight="1" x14ac:dyDescent="0.3">
      <c r="A53" s="153"/>
      <c r="B53" s="169">
        <v>45</v>
      </c>
      <c r="C53" s="164" t="str">
        <f>QADATA!F59</f>
        <v>Does your company have documented targets to reduce its impact on the environment (this includes for example emissions and energy consumption)?</v>
      </c>
      <c r="D53" s="165" t="s">
        <v>356</v>
      </c>
      <c r="E53" s="138"/>
      <c r="F53" s="157"/>
      <c r="G53" s="158" t="str">
        <f t="shared" si="0"/>
        <v>#gid=1312646253&amp;range=a53</v>
      </c>
      <c r="H53" s="157"/>
      <c r="I53" s="157"/>
      <c r="J53" s="157"/>
      <c r="K53" s="157"/>
      <c r="L53" s="157"/>
      <c r="M53" s="157"/>
      <c r="N53" s="157"/>
      <c r="O53" s="157"/>
      <c r="P53" s="157"/>
      <c r="Q53" s="157"/>
      <c r="R53" s="157"/>
      <c r="S53" s="157"/>
      <c r="T53" s="157"/>
      <c r="U53" s="157"/>
      <c r="V53" s="157"/>
      <c r="W53" s="157"/>
      <c r="X53" s="157"/>
    </row>
    <row r="54" spans="1:24" ht="17.5" customHeight="1" x14ac:dyDescent="0.3">
      <c r="A54" s="150"/>
      <c r="B54" s="256" t="s">
        <v>357</v>
      </c>
      <c r="C54" s="379" t="str">
        <f>QADATA!F60</f>
        <v>HEALTH &amp; SAFETY</v>
      </c>
      <c r="D54" s="380"/>
      <c r="E54" s="138"/>
      <c r="F54" s="138"/>
      <c r="G54" s="162" t="str">
        <f t="shared" si="0"/>
        <v>#gid=1312646253&amp;range=a54</v>
      </c>
      <c r="H54" s="138"/>
      <c r="I54" s="138"/>
      <c r="J54" s="138"/>
      <c r="K54" s="138"/>
      <c r="L54" s="138"/>
      <c r="M54" s="138"/>
      <c r="N54" s="138"/>
      <c r="O54" s="138"/>
      <c r="P54" s="138"/>
      <c r="Q54" s="138"/>
      <c r="R54" s="138"/>
      <c r="S54" s="138"/>
      <c r="T54" s="138"/>
      <c r="U54" s="138"/>
      <c r="V54" s="138"/>
      <c r="W54" s="138"/>
      <c r="X54" s="138"/>
    </row>
    <row r="55" spans="1:24" ht="96" customHeight="1" x14ac:dyDescent="0.3">
      <c r="A55" s="163"/>
      <c r="B55" s="166">
        <v>46</v>
      </c>
      <c r="C55" s="167" t="str">
        <f>QADATA!F61</f>
        <v>Are Risk Assessments used by your company with regard to Health &amp; Safety?</v>
      </c>
      <c r="D55" s="168" t="s">
        <v>358</v>
      </c>
      <c r="E55" s="138"/>
      <c r="F55" s="157"/>
      <c r="G55" s="158" t="str">
        <f t="shared" si="0"/>
        <v>#gid=1312646253&amp;range=a55</v>
      </c>
      <c r="H55" s="157"/>
      <c r="I55" s="157"/>
      <c r="J55" s="157"/>
      <c r="K55" s="157"/>
      <c r="L55" s="157"/>
      <c r="M55" s="157"/>
      <c r="N55" s="157"/>
      <c r="O55" s="157"/>
      <c r="P55" s="157"/>
      <c r="Q55" s="157"/>
      <c r="R55" s="157"/>
      <c r="S55" s="157"/>
      <c r="T55" s="157"/>
      <c r="U55" s="157"/>
      <c r="V55" s="157"/>
      <c r="W55" s="157"/>
      <c r="X55" s="157"/>
    </row>
    <row r="56" spans="1:24" ht="56.25" customHeight="1" x14ac:dyDescent="0.3">
      <c r="A56" s="163"/>
      <c r="B56" s="159">
        <v>47</v>
      </c>
      <c r="C56" s="160" t="str">
        <f>QADATA!F62</f>
        <v>Is Health &amp; Safety training provided to your employees?</v>
      </c>
      <c r="D56" s="161" t="s">
        <v>359</v>
      </c>
      <c r="E56" s="138"/>
      <c r="F56" s="138"/>
      <c r="G56" s="162" t="str">
        <f t="shared" si="0"/>
        <v>#gid=1312646253&amp;range=a56</v>
      </c>
      <c r="H56" s="138"/>
      <c r="I56" s="138"/>
      <c r="J56" s="138"/>
      <c r="K56" s="138"/>
      <c r="L56" s="138"/>
      <c r="M56" s="138"/>
      <c r="N56" s="138"/>
      <c r="O56" s="138"/>
      <c r="P56" s="138"/>
      <c r="Q56" s="138"/>
      <c r="R56" s="138"/>
      <c r="S56" s="138"/>
      <c r="T56" s="138"/>
      <c r="U56" s="138"/>
      <c r="V56" s="138"/>
      <c r="W56" s="138"/>
      <c r="X56" s="138"/>
    </row>
    <row r="57" spans="1:24" ht="56.25" customHeight="1" x14ac:dyDescent="0.3">
      <c r="A57" s="153"/>
      <c r="B57" s="154">
        <v>48</v>
      </c>
      <c r="C57" s="155" t="str">
        <f>QADATA!F63</f>
        <v>Are internal inspections such as safety inspections / audits conducted by your company? This may include by a 3rd party.</v>
      </c>
      <c r="D57" s="156" t="s">
        <v>345</v>
      </c>
      <c r="E57" s="138"/>
      <c r="F57" s="157"/>
      <c r="G57" s="158" t="str">
        <f t="shared" si="0"/>
        <v>#gid=1312646253&amp;range=a57</v>
      </c>
      <c r="H57" s="157"/>
      <c r="I57" s="157"/>
      <c r="J57" s="157"/>
      <c r="K57" s="157"/>
      <c r="L57" s="157"/>
      <c r="M57" s="157"/>
      <c r="N57" s="157"/>
      <c r="O57" s="157"/>
      <c r="P57" s="157"/>
      <c r="Q57" s="157"/>
      <c r="R57" s="157"/>
      <c r="S57" s="157"/>
      <c r="T57" s="157"/>
      <c r="U57" s="157"/>
      <c r="V57" s="157"/>
      <c r="W57" s="157"/>
      <c r="X57" s="157"/>
    </row>
    <row r="58" spans="1:24" ht="56.25" customHeight="1" x14ac:dyDescent="0.3">
      <c r="A58" s="163"/>
      <c r="B58" s="159">
        <v>49</v>
      </c>
      <c r="C58" s="160" t="str">
        <f>QADATA!F64</f>
        <v>Does your company conduct accident / incident investigations?</v>
      </c>
      <c r="D58" s="161" t="s">
        <v>360</v>
      </c>
      <c r="E58" s="138"/>
      <c r="F58" s="138"/>
      <c r="G58" s="162" t="str">
        <f t="shared" si="0"/>
        <v>#gid=1312646253&amp;range=a58</v>
      </c>
      <c r="H58" s="138"/>
      <c r="I58" s="138"/>
      <c r="J58" s="138"/>
      <c r="K58" s="138"/>
      <c r="L58" s="138"/>
      <c r="M58" s="138"/>
      <c r="N58" s="138"/>
      <c r="O58" s="138"/>
      <c r="P58" s="138"/>
      <c r="Q58" s="138"/>
      <c r="R58" s="138"/>
      <c r="S58" s="138"/>
      <c r="T58" s="138"/>
      <c r="U58" s="138"/>
      <c r="V58" s="138"/>
      <c r="W58" s="138"/>
      <c r="X58" s="138"/>
    </row>
    <row r="59" spans="1:24" ht="56.25" customHeight="1" x14ac:dyDescent="0.3">
      <c r="A59" s="153"/>
      <c r="B59" s="154">
        <v>50</v>
      </c>
      <c r="C59" s="155" t="str">
        <f>QADATA!F65</f>
        <v>Is appropriate Personal Protective Equipment provided to employees (if applicable)?</v>
      </c>
      <c r="D59" s="156" t="s">
        <v>361</v>
      </c>
      <c r="E59" s="138"/>
      <c r="F59" s="157"/>
      <c r="G59" s="158" t="str">
        <f t="shared" si="0"/>
        <v>#gid=1312646253&amp;range=a59</v>
      </c>
      <c r="H59" s="157"/>
      <c r="I59" s="157"/>
      <c r="J59" s="157"/>
      <c r="K59" s="157"/>
      <c r="L59" s="157"/>
      <c r="M59" s="157"/>
      <c r="N59" s="157"/>
      <c r="O59" s="157"/>
      <c r="P59" s="157"/>
      <c r="Q59" s="157"/>
      <c r="R59" s="157"/>
      <c r="S59" s="157"/>
      <c r="T59" s="157"/>
      <c r="U59" s="157"/>
      <c r="V59" s="157"/>
      <c r="W59" s="157"/>
      <c r="X59" s="157"/>
    </row>
    <row r="60" spans="1:24" ht="56.25" customHeight="1" x14ac:dyDescent="0.3">
      <c r="A60" s="153"/>
      <c r="B60" s="159">
        <v>51</v>
      </c>
      <c r="C60" s="160" t="str">
        <f>QADATA!F66</f>
        <v>Does your company have any First Aid trained employees?</v>
      </c>
      <c r="D60" s="161" t="s">
        <v>362</v>
      </c>
      <c r="E60" s="138"/>
      <c r="F60" s="138"/>
      <c r="G60" s="162" t="str">
        <f t="shared" si="0"/>
        <v>#gid=1312646253&amp;range=a60</v>
      </c>
      <c r="H60" s="138"/>
      <c r="I60" s="138"/>
      <c r="J60" s="138"/>
      <c r="K60" s="138"/>
      <c r="L60" s="138"/>
      <c r="M60" s="138"/>
      <c r="N60" s="138"/>
      <c r="O60" s="138"/>
      <c r="P60" s="138"/>
      <c r="Q60" s="138"/>
      <c r="R60" s="138"/>
      <c r="S60" s="138"/>
      <c r="T60" s="138"/>
      <c r="U60" s="138"/>
      <c r="V60" s="138"/>
      <c r="W60" s="138"/>
      <c r="X60" s="138"/>
    </row>
    <row r="61" spans="1:24" ht="56.25" customHeight="1" x14ac:dyDescent="0.3">
      <c r="A61" s="153"/>
      <c r="B61" s="154">
        <v>52</v>
      </c>
      <c r="C61" s="155" t="str">
        <f>QADATA!F67</f>
        <v>Are First Aid boxes (equipment) available at your company?</v>
      </c>
      <c r="D61" s="156" t="s">
        <v>363</v>
      </c>
      <c r="E61" s="138"/>
      <c r="F61" s="157"/>
      <c r="G61" s="158" t="str">
        <f t="shared" si="0"/>
        <v>#gid=1312646253&amp;range=a61</v>
      </c>
      <c r="H61" s="157"/>
      <c r="I61" s="157"/>
      <c r="J61" s="157"/>
      <c r="K61" s="157"/>
      <c r="L61" s="157"/>
      <c r="M61" s="157"/>
      <c r="N61" s="157"/>
      <c r="O61" s="157"/>
      <c r="P61" s="157"/>
      <c r="Q61" s="157"/>
      <c r="R61" s="157"/>
      <c r="S61" s="157"/>
      <c r="T61" s="157"/>
      <c r="U61" s="157"/>
      <c r="V61" s="157"/>
      <c r="W61" s="157"/>
      <c r="X61" s="157"/>
    </row>
    <row r="62" spans="1:24" ht="56.25" customHeight="1" x14ac:dyDescent="0.3">
      <c r="A62" s="153"/>
      <c r="B62" s="159">
        <v>53</v>
      </c>
      <c r="C62" s="160" t="str">
        <f>QADATA!F68</f>
        <v>Are emergency evacuation drills and / or trainings conducted with all employees?</v>
      </c>
      <c r="D62" s="161" t="s">
        <v>364</v>
      </c>
      <c r="E62" s="138"/>
      <c r="F62" s="138"/>
      <c r="G62" s="162" t="str">
        <f t="shared" si="0"/>
        <v>#gid=1312646253&amp;range=a62</v>
      </c>
      <c r="H62" s="138"/>
      <c r="I62" s="138"/>
      <c r="J62" s="138"/>
      <c r="K62" s="138"/>
      <c r="L62" s="138"/>
      <c r="M62" s="138"/>
      <c r="N62" s="138"/>
      <c r="O62" s="138"/>
      <c r="P62" s="138"/>
      <c r="Q62" s="138"/>
      <c r="R62" s="138"/>
      <c r="S62" s="138"/>
      <c r="T62" s="138"/>
      <c r="U62" s="138"/>
      <c r="V62" s="138"/>
      <c r="W62" s="138"/>
      <c r="X62" s="138"/>
    </row>
    <row r="63" spans="1:24" ht="56.25" customHeight="1" x14ac:dyDescent="0.3">
      <c r="A63" s="153"/>
      <c r="B63" s="169">
        <v>54</v>
      </c>
      <c r="C63" s="164" t="str">
        <f>QADATA!F69</f>
        <v>Is fire fighting equipment available and maintained?</v>
      </c>
      <c r="D63" s="165" t="s">
        <v>365</v>
      </c>
      <c r="E63" s="138"/>
      <c r="F63" s="157"/>
      <c r="G63" s="158" t="str">
        <f t="shared" si="0"/>
        <v>#gid=1312646253&amp;range=a63</v>
      </c>
      <c r="H63" s="157"/>
      <c r="I63" s="157"/>
      <c r="J63" s="157"/>
      <c r="K63" s="157"/>
      <c r="L63" s="157"/>
      <c r="M63" s="157"/>
      <c r="N63" s="157"/>
      <c r="O63" s="157"/>
      <c r="P63" s="157"/>
      <c r="Q63" s="157"/>
      <c r="R63" s="157"/>
      <c r="S63" s="157"/>
      <c r="T63" s="157"/>
      <c r="U63" s="157"/>
      <c r="V63" s="157"/>
      <c r="W63" s="157"/>
      <c r="X63" s="157"/>
    </row>
    <row r="64" spans="1:24" ht="21.5" customHeight="1" x14ac:dyDescent="0.3">
      <c r="A64" s="150"/>
      <c r="B64" s="256" t="s">
        <v>366</v>
      </c>
      <c r="C64" s="379" t="str">
        <f>QADATA!F70</f>
        <v>CONTRACTORS (INCLUDING SUBCONTRACTORS/3RD PARTY/OUTSOURCED WORK)</v>
      </c>
      <c r="D64" s="380"/>
      <c r="E64" s="138"/>
      <c r="F64" s="138"/>
      <c r="G64" s="162" t="str">
        <f t="shared" si="0"/>
        <v>#gid=1312646253&amp;range=a64</v>
      </c>
      <c r="H64" s="138"/>
      <c r="I64" s="138"/>
      <c r="J64" s="138"/>
      <c r="K64" s="138"/>
      <c r="L64" s="138"/>
      <c r="M64" s="138"/>
      <c r="N64" s="138"/>
      <c r="O64" s="138"/>
      <c r="P64" s="138"/>
      <c r="Q64" s="138"/>
      <c r="R64" s="138"/>
      <c r="S64" s="138"/>
      <c r="T64" s="138"/>
      <c r="U64" s="138"/>
      <c r="V64" s="138"/>
      <c r="W64" s="138"/>
      <c r="X64" s="138"/>
    </row>
    <row r="65" spans="1:24" ht="56.25" customHeight="1" x14ac:dyDescent="0.3">
      <c r="A65" s="153"/>
      <c r="B65" s="166">
        <v>55</v>
      </c>
      <c r="C65" s="167" t="str">
        <f>QADATA!F71</f>
        <v>To what extent does your company use contractors (e.g. component suppliers, cleaning, security, etc.)?</v>
      </c>
      <c r="D65" s="168" t="s">
        <v>367</v>
      </c>
      <c r="E65" s="138"/>
      <c r="F65" s="157"/>
      <c r="G65" s="158" t="str">
        <f t="shared" si="0"/>
        <v>#gid=1312646253&amp;range=a65</v>
      </c>
      <c r="H65" s="157"/>
      <c r="I65" s="157"/>
      <c r="J65" s="157"/>
      <c r="K65" s="157"/>
      <c r="L65" s="157"/>
      <c r="M65" s="157"/>
      <c r="N65" s="157"/>
      <c r="O65" s="157"/>
      <c r="P65" s="157"/>
      <c r="Q65" s="157"/>
      <c r="R65" s="157"/>
      <c r="S65" s="157"/>
      <c r="T65" s="157"/>
      <c r="U65" s="157"/>
      <c r="V65" s="157"/>
      <c r="W65" s="157"/>
      <c r="X65" s="157"/>
    </row>
    <row r="66" spans="1:24" ht="76.5" customHeight="1" x14ac:dyDescent="0.3">
      <c r="A66" s="153"/>
      <c r="B66" s="159">
        <v>56</v>
      </c>
      <c r="C66" s="160" t="str">
        <f>QADATA!F72</f>
        <v>Does your company do any form of supply chain mapping?</v>
      </c>
      <c r="D66" s="161" t="s">
        <v>368</v>
      </c>
      <c r="E66" s="138"/>
      <c r="F66" s="138"/>
      <c r="G66" s="162" t="str">
        <f t="shared" si="0"/>
        <v>#gid=1312646253&amp;range=a66</v>
      </c>
      <c r="H66" s="138"/>
      <c r="I66" s="138"/>
      <c r="J66" s="138"/>
      <c r="K66" s="138"/>
      <c r="L66" s="138"/>
      <c r="M66" s="138"/>
      <c r="N66" s="138"/>
      <c r="O66" s="138"/>
      <c r="P66" s="138"/>
      <c r="Q66" s="138"/>
      <c r="R66" s="138"/>
      <c r="S66" s="138"/>
      <c r="T66" s="138"/>
      <c r="U66" s="138"/>
      <c r="V66" s="138"/>
      <c r="W66" s="138"/>
      <c r="X66" s="138"/>
    </row>
    <row r="67" spans="1:24" ht="56.25" customHeight="1" x14ac:dyDescent="0.3">
      <c r="A67" s="153"/>
      <c r="B67" s="154">
        <v>57</v>
      </c>
      <c r="C67" s="155" t="str">
        <f>QADATA!F73</f>
        <v>Does your company have a documented procedure for the selection of contractors?</v>
      </c>
      <c r="D67" s="156" t="s">
        <v>369</v>
      </c>
      <c r="E67" s="138"/>
      <c r="F67" s="157"/>
      <c r="G67" s="158" t="str">
        <f t="shared" si="0"/>
        <v>#gid=1312646253&amp;range=a67</v>
      </c>
      <c r="H67" s="157"/>
      <c r="I67" s="157"/>
      <c r="J67" s="157"/>
      <c r="K67" s="157"/>
      <c r="L67" s="157"/>
      <c r="M67" s="157"/>
      <c r="N67" s="157"/>
      <c r="O67" s="157"/>
      <c r="P67" s="157"/>
      <c r="Q67" s="157"/>
      <c r="R67" s="157"/>
      <c r="S67" s="157"/>
      <c r="T67" s="157"/>
      <c r="U67" s="157"/>
      <c r="V67" s="157"/>
      <c r="W67" s="157"/>
      <c r="X67" s="157"/>
    </row>
    <row r="68" spans="1:24" ht="56.25" customHeight="1" x14ac:dyDescent="0.3">
      <c r="A68" s="153"/>
      <c r="B68" s="159">
        <v>58</v>
      </c>
      <c r="C68" s="160" t="str">
        <f>QADATA!F74</f>
        <v>Does your company usually sign written contracts with contractors?</v>
      </c>
      <c r="D68" s="161" t="s">
        <v>370</v>
      </c>
      <c r="E68" s="138"/>
      <c r="F68" s="138"/>
      <c r="G68" s="162" t="str">
        <f t="shared" si="0"/>
        <v>#gid=1312646253&amp;range=a68</v>
      </c>
      <c r="H68" s="138"/>
      <c r="I68" s="138"/>
      <c r="J68" s="138"/>
      <c r="K68" s="138"/>
      <c r="L68" s="138"/>
      <c r="M68" s="138"/>
      <c r="N68" s="138"/>
      <c r="O68" s="138"/>
      <c r="P68" s="138"/>
      <c r="Q68" s="138"/>
      <c r="R68" s="138"/>
      <c r="S68" s="138"/>
      <c r="T68" s="138"/>
      <c r="U68" s="138"/>
      <c r="V68" s="138"/>
      <c r="W68" s="138"/>
      <c r="X68" s="138"/>
    </row>
    <row r="69" spans="1:24" ht="56.25" customHeight="1" x14ac:dyDescent="0.3">
      <c r="A69" s="153"/>
      <c r="B69" s="154">
        <v>59</v>
      </c>
      <c r="C69" s="155" t="str">
        <f>QADATA!F75</f>
        <v>Does your company have a method to review your contractors ?</v>
      </c>
      <c r="D69" s="156" t="s">
        <v>370</v>
      </c>
      <c r="E69" s="138"/>
      <c r="F69" s="157"/>
      <c r="G69" s="158" t="str">
        <f t="shared" si="0"/>
        <v>#gid=1312646253&amp;range=a69</v>
      </c>
      <c r="H69" s="157"/>
      <c r="I69" s="157"/>
      <c r="J69" s="157"/>
      <c r="K69" s="157"/>
      <c r="L69" s="157"/>
      <c r="M69" s="157"/>
      <c r="N69" s="157"/>
      <c r="O69" s="157"/>
      <c r="P69" s="157"/>
      <c r="Q69" s="157"/>
      <c r="R69" s="157"/>
      <c r="S69" s="157"/>
      <c r="T69" s="157"/>
      <c r="U69" s="157"/>
      <c r="V69" s="157"/>
      <c r="W69" s="157"/>
      <c r="X69" s="157"/>
    </row>
    <row r="70" spans="1:24" ht="56.25" customHeight="1" x14ac:dyDescent="0.3">
      <c r="A70" s="153"/>
      <c r="B70" s="171">
        <v>60</v>
      </c>
      <c r="C70" s="172" t="str">
        <f>QADATA!F76</f>
        <v>Do you require your contractors to provide copies of relevant certificates or licenses for the contracted products / services?</v>
      </c>
      <c r="D70" s="173" t="s">
        <v>370</v>
      </c>
      <c r="E70" s="138"/>
      <c r="F70" s="138"/>
      <c r="G70" s="162" t="str">
        <f t="shared" si="0"/>
        <v>#gid=1312646253&amp;range=a70</v>
      </c>
      <c r="H70" s="138"/>
      <c r="I70" s="138"/>
      <c r="J70" s="138"/>
      <c r="K70" s="138"/>
      <c r="L70" s="138"/>
      <c r="M70" s="138"/>
      <c r="N70" s="138"/>
      <c r="O70" s="138"/>
      <c r="P70" s="138"/>
      <c r="Q70" s="138"/>
      <c r="R70" s="138"/>
      <c r="S70" s="138"/>
      <c r="T70" s="138"/>
      <c r="U70" s="138"/>
      <c r="V70" s="138"/>
      <c r="W70" s="138"/>
      <c r="X70" s="138"/>
    </row>
    <row r="71" spans="1:24" ht="18" customHeight="1" x14ac:dyDescent="0.3">
      <c r="A71" s="150"/>
      <c r="B71" s="257" t="s">
        <v>371</v>
      </c>
      <c r="C71" s="381" t="str">
        <f>QADATA!F77</f>
        <v>COMPANY CONDUCT</v>
      </c>
      <c r="D71" s="382"/>
      <c r="E71" s="138"/>
      <c r="F71" s="157"/>
      <c r="G71" s="158" t="str">
        <f t="shared" si="0"/>
        <v>#gid=1312646253&amp;range=a71</v>
      </c>
      <c r="H71" s="157"/>
      <c r="I71" s="157"/>
      <c r="J71" s="157"/>
      <c r="K71" s="157"/>
      <c r="L71" s="157"/>
      <c r="M71" s="157"/>
      <c r="N71" s="157"/>
      <c r="O71" s="157"/>
      <c r="P71" s="157"/>
      <c r="Q71" s="157"/>
      <c r="R71" s="157"/>
      <c r="S71" s="157"/>
      <c r="T71" s="157"/>
      <c r="U71" s="157"/>
      <c r="V71" s="157"/>
      <c r="W71" s="157"/>
      <c r="X71" s="157"/>
    </row>
    <row r="72" spans="1:24" ht="56.25" customHeight="1" x14ac:dyDescent="0.3">
      <c r="A72" s="153"/>
      <c r="B72" s="174">
        <v>61</v>
      </c>
      <c r="C72" s="175" t="str">
        <f>QADATA!F78</f>
        <v>Does your company participate in Corporate Social Responsibility initiatives / activities?</v>
      </c>
      <c r="D72" s="176" t="s">
        <v>372</v>
      </c>
      <c r="E72" s="138"/>
      <c r="F72" s="138"/>
      <c r="G72" s="162" t="str">
        <f t="shared" si="0"/>
        <v>#gid=1312646253&amp;range=a72</v>
      </c>
      <c r="H72" s="138"/>
      <c r="I72" s="138"/>
      <c r="J72" s="138"/>
      <c r="K72" s="138"/>
      <c r="L72" s="138"/>
      <c r="M72" s="138"/>
      <c r="N72" s="138"/>
      <c r="O72" s="138"/>
      <c r="P72" s="138"/>
      <c r="Q72" s="138"/>
      <c r="R72" s="138"/>
      <c r="S72" s="138"/>
      <c r="T72" s="138"/>
      <c r="U72" s="138"/>
      <c r="V72" s="138"/>
      <c r="W72" s="138"/>
      <c r="X72" s="138"/>
    </row>
    <row r="73" spans="1:24" ht="56.25" customHeight="1" x14ac:dyDescent="0.3">
      <c r="A73" s="153"/>
      <c r="B73" s="154">
        <v>62</v>
      </c>
      <c r="C73" s="155" t="str">
        <f>QADATA!F79</f>
        <v>Does your company use gifts or hospitality as an accepted practice?</v>
      </c>
      <c r="D73" s="156" t="s">
        <v>373</v>
      </c>
      <c r="E73" s="138"/>
      <c r="F73" s="157"/>
      <c r="G73" s="158" t="str">
        <f t="shared" si="0"/>
        <v>#gid=1312646253&amp;range=a73</v>
      </c>
      <c r="H73" s="157"/>
      <c r="I73" s="157"/>
      <c r="J73" s="157"/>
      <c r="K73" s="157"/>
      <c r="L73" s="157"/>
      <c r="M73" s="157"/>
      <c r="N73" s="157"/>
      <c r="O73" s="157"/>
      <c r="P73" s="157"/>
      <c r="Q73" s="157"/>
      <c r="R73" s="157"/>
      <c r="S73" s="157"/>
      <c r="T73" s="157"/>
      <c r="U73" s="157"/>
      <c r="V73" s="157"/>
      <c r="W73" s="157"/>
      <c r="X73" s="157"/>
    </row>
    <row r="74" spans="1:24" ht="56.25" customHeight="1" x14ac:dyDescent="0.3">
      <c r="A74" s="153"/>
      <c r="B74" s="159">
        <v>63</v>
      </c>
      <c r="C74" s="160" t="s">
        <v>374</v>
      </c>
      <c r="D74" s="161" t="s">
        <v>375</v>
      </c>
      <c r="E74" s="138"/>
      <c r="F74" s="138"/>
      <c r="G74" s="162" t="str">
        <f t="shared" si="0"/>
        <v>#gid=1312646253&amp;range=a74</v>
      </c>
      <c r="H74" s="138"/>
      <c r="I74" s="138"/>
      <c r="J74" s="138"/>
      <c r="K74" s="138"/>
      <c r="L74" s="138"/>
      <c r="M74" s="138"/>
      <c r="N74" s="138"/>
      <c r="O74" s="138"/>
      <c r="P74" s="138"/>
      <c r="Q74" s="138"/>
      <c r="R74" s="138"/>
      <c r="S74" s="138"/>
      <c r="T74" s="138"/>
      <c r="U74" s="138"/>
      <c r="V74" s="138"/>
      <c r="W74" s="138"/>
      <c r="X74" s="138"/>
    </row>
    <row r="75" spans="1:24" ht="56.25" customHeight="1" x14ac:dyDescent="0.3">
      <c r="A75" s="153"/>
      <c r="B75" s="154">
        <v>64</v>
      </c>
      <c r="C75" s="155" t="str">
        <f>QADATA!F81</f>
        <v>Is your company ever forced or put in a position to make payments outside of the conventional channels to facilitate work or business relationships?</v>
      </c>
      <c r="D75" s="156" t="s">
        <v>376</v>
      </c>
      <c r="E75" s="138"/>
      <c r="F75" s="157"/>
      <c r="G75" s="158" t="str">
        <f t="shared" si="0"/>
        <v>#gid=1312646253&amp;range=a75</v>
      </c>
      <c r="H75" s="157"/>
      <c r="I75" s="157"/>
      <c r="J75" s="157"/>
      <c r="K75" s="157"/>
      <c r="L75" s="157"/>
      <c r="M75" s="157"/>
      <c r="N75" s="157"/>
      <c r="O75" s="157"/>
      <c r="P75" s="157"/>
      <c r="Q75" s="157"/>
      <c r="R75" s="157"/>
      <c r="S75" s="157"/>
      <c r="T75" s="157"/>
      <c r="U75" s="157"/>
      <c r="V75" s="157"/>
      <c r="W75" s="157"/>
      <c r="X75" s="157"/>
    </row>
    <row r="76" spans="1:24" ht="56.25" customHeight="1" x14ac:dyDescent="0.3">
      <c r="A76" s="153"/>
      <c r="B76" s="159">
        <v>65</v>
      </c>
      <c r="C76" s="160" t="str">
        <f>QADATA!F82</f>
        <v>Does your company engage in the sale or manufacture of anti-personnel mines or components utilised in the manufacture of anti-personnel mines?</v>
      </c>
      <c r="D76" s="161" t="s">
        <v>377</v>
      </c>
      <c r="E76" s="138"/>
      <c r="F76" s="138"/>
      <c r="G76" s="162" t="str">
        <f t="shared" si="0"/>
        <v>#gid=1312646253&amp;range=a76</v>
      </c>
      <c r="H76" s="138"/>
      <c r="I76" s="138"/>
      <c r="J76" s="138"/>
      <c r="K76" s="138"/>
      <c r="L76" s="138"/>
      <c r="M76" s="138"/>
      <c r="N76" s="138"/>
      <c r="O76" s="138"/>
      <c r="P76" s="138"/>
      <c r="Q76" s="138"/>
      <c r="R76" s="138"/>
      <c r="S76" s="138"/>
      <c r="T76" s="138"/>
      <c r="U76" s="138"/>
      <c r="V76" s="138"/>
      <c r="W76" s="138"/>
      <c r="X76" s="138"/>
    </row>
    <row r="77" spans="1:24" ht="59" customHeight="1" x14ac:dyDescent="0.3">
      <c r="A77" s="153"/>
      <c r="B77" s="177">
        <v>66</v>
      </c>
      <c r="C77" s="178" t="str">
        <f>QADATA!F83</f>
        <v>Does your company have a policy in place regarding the employment or contracting of current or former UNOPS/UN personnel for the preparation of bids or proposals for UNOPS?</v>
      </c>
      <c r="D77" s="179" t="s">
        <v>378</v>
      </c>
      <c r="E77" s="138"/>
      <c r="F77" s="157"/>
      <c r="G77" s="158" t="str">
        <f t="shared" si="0"/>
        <v>#gid=1312646253&amp;range=a77</v>
      </c>
      <c r="H77" s="157"/>
      <c r="I77" s="157"/>
      <c r="J77" s="157"/>
      <c r="K77" s="157"/>
      <c r="L77" s="157"/>
      <c r="M77" s="157"/>
      <c r="N77" s="157"/>
      <c r="O77" s="157"/>
      <c r="P77" s="157"/>
      <c r="Q77" s="157"/>
      <c r="R77" s="157"/>
      <c r="S77" s="157"/>
      <c r="T77" s="157"/>
      <c r="U77" s="157"/>
      <c r="V77" s="157"/>
      <c r="W77" s="157"/>
      <c r="X77" s="157"/>
    </row>
    <row r="78" spans="1:24" ht="56.25" customHeight="1" x14ac:dyDescent="0.3">
      <c r="A78" s="141"/>
      <c r="B78" s="259"/>
      <c r="C78" s="180"/>
      <c r="D78" s="181"/>
      <c r="E78" s="138"/>
      <c r="F78" s="138"/>
      <c r="G78" s="162"/>
      <c r="H78" s="138"/>
      <c r="I78" s="138"/>
      <c r="J78" s="138"/>
      <c r="K78" s="138"/>
      <c r="L78" s="138"/>
      <c r="M78" s="138"/>
      <c r="N78" s="138"/>
      <c r="O78" s="138"/>
      <c r="P78" s="138"/>
      <c r="Q78" s="138"/>
      <c r="R78" s="138"/>
      <c r="S78" s="138"/>
      <c r="T78" s="138"/>
      <c r="U78" s="138"/>
      <c r="V78" s="138"/>
      <c r="W78" s="138"/>
      <c r="X78" s="138"/>
    </row>
    <row r="79" spans="1:24" ht="56.25" customHeight="1" x14ac:dyDescent="0.3">
      <c r="A79" s="141"/>
      <c r="B79" s="153"/>
      <c r="C79" s="141"/>
      <c r="D79" s="163"/>
      <c r="E79" s="138"/>
      <c r="F79" s="138"/>
      <c r="G79" s="162"/>
      <c r="H79" s="138"/>
      <c r="I79" s="138"/>
      <c r="J79" s="138"/>
      <c r="K79" s="138"/>
      <c r="L79" s="138"/>
      <c r="M79" s="138"/>
      <c r="N79" s="138"/>
      <c r="O79" s="138"/>
      <c r="P79" s="138"/>
      <c r="Q79" s="138"/>
      <c r="R79" s="138"/>
      <c r="S79" s="138"/>
      <c r="T79" s="138"/>
      <c r="U79" s="138"/>
      <c r="V79" s="138"/>
      <c r="W79" s="138"/>
      <c r="X79" s="138"/>
    </row>
    <row r="80" spans="1:24" ht="29" customHeight="1" x14ac:dyDescent="0.3">
      <c r="A80" s="150"/>
      <c r="B80" s="150"/>
      <c r="C80" s="379" t="s">
        <v>379</v>
      </c>
      <c r="D80" s="380"/>
      <c r="E80" s="138"/>
      <c r="F80" s="138"/>
      <c r="G80" s="152"/>
      <c r="H80" s="138"/>
      <c r="I80" s="138"/>
      <c r="J80" s="138"/>
      <c r="K80" s="138"/>
      <c r="L80" s="138"/>
      <c r="M80" s="138"/>
      <c r="N80" s="138"/>
      <c r="O80" s="138"/>
      <c r="P80" s="138"/>
      <c r="Q80" s="138"/>
      <c r="R80" s="138"/>
      <c r="S80" s="138"/>
      <c r="T80" s="138"/>
      <c r="U80" s="138"/>
      <c r="V80" s="138"/>
      <c r="W80" s="138"/>
      <c r="X80" s="138"/>
    </row>
    <row r="81" spans="1:24" ht="63" customHeight="1" x14ac:dyDescent="0.3">
      <c r="A81" s="163"/>
      <c r="B81" s="153"/>
      <c r="C81" s="182" t="str">
        <f>HYPERLINK("http://www.un.org/Depts/mine/UNDocs/ban_trty.htm","Antipersonnel mines")</f>
        <v>Antipersonnel mines</v>
      </c>
      <c r="D81" s="183" t="s">
        <v>380</v>
      </c>
      <c r="E81" s="138"/>
      <c r="F81" s="157"/>
      <c r="G81" s="158"/>
      <c r="H81" s="157"/>
      <c r="I81" s="157"/>
      <c r="J81" s="157"/>
      <c r="K81" s="157"/>
      <c r="L81" s="157"/>
      <c r="M81" s="157"/>
      <c r="N81" s="157"/>
      <c r="O81" s="157"/>
      <c r="P81" s="157"/>
      <c r="Q81" s="157"/>
      <c r="R81" s="157"/>
      <c r="S81" s="157"/>
      <c r="T81" s="157"/>
      <c r="U81" s="157"/>
      <c r="V81" s="157"/>
      <c r="W81" s="157"/>
      <c r="X81" s="157"/>
    </row>
    <row r="82" spans="1:24" ht="20.5" customHeight="1" x14ac:dyDescent="0.3">
      <c r="A82" s="163"/>
      <c r="B82" s="153"/>
      <c r="C82" s="184" t="s">
        <v>381</v>
      </c>
      <c r="D82" s="185" t="s">
        <v>382</v>
      </c>
      <c r="E82" s="138"/>
      <c r="F82" s="138"/>
      <c r="G82" s="162"/>
      <c r="H82" s="138"/>
      <c r="I82" s="138"/>
      <c r="J82" s="138"/>
      <c r="K82" s="138"/>
      <c r="L82" s="138"/>
      <c r="M82" s="138"/>
      <c r="N82" s="138"/>
      <c r="O82" s="138"/>
      <c r="P82" s="138"/>
      <c r="Q82" s="138"/>
      <c r="R82" s="138"/>
      <c r="S82" s="138"/>
      <c r="T82" s="138"/>
      <c r="U82" s="138"/>
      <c r="V82" s="138"/>
      <c r="W82" s="138"/>
      <c r="X82" s="138"/>
    </row>
    <row r="83" spans="1:24" ht="32.5" customHeight="1" x14ac:dyDescent="0.3">
      <c r="A83" s="163"/>
      <c r="B83" s="153"/>
      <c r="C83" s="186" t="str">
        <f>HYPERLINK("https://www.ilo.org/ipec/facts/lang--en/index.htm","Child Labour ")</f>
        <v xml:space="preserve">Child Labour </v>
      </c>
      <c r="D83" s="187" t="s">
        <v>383</v>
      </c>
      <c r="E83" s="138"/>
      <c r="F83" s="157"/>
      <c r="G83" s="158"/>
      <c r="H83" s="157"/>
      <c r="I83" s="157"/>
      <c r="J83" s="157"/>
      <c r="K83" s="157"/>
      <c r="L83" s="157"/>
      <c r="M83" s="157"/>
      <c r="N83" s="157"/>
      <c r="O83" s="157"/>
      <c r="P83" s="157"/>
      <c r="Q83" s="157"/>
      <c r="R83" s="157"/>
      <c r="S83" s="157"/>
      <c r="T83" s="157"/>
      <c r="U83" s="157"/>
      <c r="V83" s="157"/>
      <c r="W83" s="157"/>
      <c r="X83" s="157"/>
    </row>
    <row r="84" spans="1:24" ht="56.25" customHeight="1" x14ac:dyDescent="0.3">
      <c r="A84" s="163"/>
      <c r="B84" s="153"/>
      <c r="C84" s="188" t="s">
        <v>384</v>
      </c>
      <c r="D84" s="185" t="s">
        <v>385</v>
      </c>
      <c r="E84" s="138"/>
      <c r="F84" s="138"/>
      <c r="G84" s="162"/>
      <c r="H84" s="138"/>
      <c r="I84" s="138"/>
      <c r="J84" s="138"/>
      <c r="K84" s="138"/>
      <c r="L84" s="138"/>
      <c r="M84" s="138"/>
      <c r="N84" s="138"/>
      <c r="O84" s="138"/>
      <c r="P84" s="138"/>
      <c r="Q84" s="138"/>
      <c r="R84" s="138"/>
      <c r="S84" s="138"/>
      <c r="T84" s="138"/>
      <c r="U84" s="138"/>
      <c r="V84" s="138"/>
      <c r="W84" s="138"/>
      <c r="X84" s="138"/>
    </row>
    <row r="85" spans="1:24" ht="49.5" customHeight="1" x14ac:dyDescent="0.3">
      <c r="A85" s="163"/>
      <c r="B85" s="153"/>
      <c r="C85" s="189" t="str">
        <f>HYPERLINK("http://www.responsiblemineralsinitiative.org/conflict-minerals-reporting-template/","Conflict Minerals report template")</f>
        <v>Conflict Minerals report template</v>
      </c>
      <c r="D85" s="187" t="s">
        <v>386</v>
      </c>
      <c r="E85" s="138"/>
      <c r="F85" s="157"/>
      <c r="G85" s="158"/>
      <c r="H85" s="157"/>
      <c r="I85" s="157"/>
      <c r="J85" s="157"/>
      <c r="K85" s="157"/>
      <c r="L85" s="157"/>
      <c r="M85" s="157"/>
      <c r="N85" s="157"/>
      <c r="O85" s="157"/>
      <c r="P85" s="157"/>
      <c r="Q85" s="157"/>
      <c r="R85" s="157"/>
      <c r="S85" s="157"/>
      <c r="T85" s="157"/>
      <c r="U85" s="157"/>
      <c r="V85" s="157"/>
      <c r="W85" s="157"/>
      <c r="X85" s="157"/>
    </row>
    <row r="86" spans="1:24" ht="32.5" customHeight="1" x14ac:dyDescent="0.3">
      <c r="A86" s="163"/>
      <c r="B86" s="153"/>
      <c r="C86" s="190" t="s">
        <v>387</v>
      </c>
      <c r="D86" s="185" t="s">
        <v>388</v>
      </c>
      <c r="E86" s="138"/>
      <c r="F86" s="138"/>
      <c r="G86" s="162"/>
      <c r="H86" s="138"/>
      <c r="I86" s="138"/>
      <c r="J86" s="138"/>
      <c r="K86" s="138"/>
      <c r="L86" s="138"/>
      <c r="M86" s="138"/>
      <c r="N86" s="138"/>
      <c r="O86" s="138"/>
      <c r="P86" s="138"/>
      <c r="Q86" s="138"/>
      <c r="R86" s="138"/>
      <c r="S86" s="138"/>
      <c r="T86" s="138"/>
      <c r="U86" s="138"/>
      <c r="V86" s="138"/>
      <c r="W86" s="138"/>
      <c r="X86" s="138"/>
    </row>
    <row r="87" spans="1:24" ht="65" customHeight="1" x14ac:dyDescent="0.3">
      <c r="A87" s="163"/>
      <c r="B87" s="153"/>
      <c r="C87" s="191" t="s">
        <v>389</v>
      </c>
      <c r="D87" s="187" t="s">
        <v>390</v>
      </c>
      <c r="E87" s="138"/>
      <c r="F87" s="157"/>
      <c r="G87" s="158"/>
      <c r="H87" s="157"/>
      <c r="I87" s="157"/>
      <c r="J87" s="157"/>
      <c r="K87" s="157"/>
      <c r="L87" s="157"/>
      <c r="M87" s="157"/>
      <c r="N87" s="157"/>
      <c r="O87" s="157"/>
      <c r="P87" s="157"/>
      <c r="Q87" s="157"/>
      <c r="R87" s="157"/>
      <c r="S87" s="157"/>
      <c r="T87" s="157"/>
      <c r="U87" s="157"/>
      <c r="V87" s="157"/>
      <c r="W87" s="157"/>
      <c r="X87" s="157"/>
    </row>
    <row r="88" spans="1:24" ht="56.25" customHeight="1" x14ac:dyDescent="0.3">
      <c r="A88" s="163"/>
      <c r="B88" s="153"/>
      <c r="C88" s="188" t="s">
        <v>391</v>
      </c>
      <c r="D88" s="185" t="s">
        <v>392</v>
      </c>
      <c r="E88" s="138"/>
      <c r="F88" s="138"/>
      <c r="G88" s="162"/>
      <c r="H88" s="138"/>
      <c r="I88" s="138"/>
      <c r="J88" s="138"/>
      <c r="K88" s="138"/>
      <c r="L88" s="138"/>
      <c r="M88" s="138"/>
      <c r="N88" s="138"/>
      <c r="O88" s="138"/>
      <c r="P88" s="138"/>
      <c r="Q88" s="138"/>
      <c r="R88" s="138"/>
      <c r="S88" s="138"/>
      <c r="T88" s="138"/>
      <c r="U88" s="138"/>
      <c r="V88" s="138"/>
      <c r="W88" s="138"/>
      <c r="X88" s="138"/>
    </row>
    <row r="89" spans="1:24" ht="39" customHeight="1" x14ac:dyDescent="0.3">
      <c r="A89" s="163"/>
      <c r="B89" s="153"/>
      <c r="C89" s="192" t="s">
        <v>393</v>
      </c>
      <c r="D89" s="187" t="s">
        <v>394</v>
      </c>
      <c r="E89" s="138"/>
      <c r="F89" s="157"/>
      <c r="G89" s="158"/>
      <c r="H89" s="157"/>
      <c r="I89" s="157"/>
      <c r="J89" s="157"/>
      <c r="K89" s="157"/>
      <c r="L89" s="157"/>
      <c r="M89" s="157"/>
      <c r="N89" s="157"/>
      <c r="O89" s="157"/>
      <c r="P89" s="157"/>
      <c r="Q89" s="157"/>
      <c r="R89" s="157"/>
      <c r="S89" s="157"/>
      <c r="T89" s="157"/>
      <c r="U89" s="157"/>
      <c r="V89" s="157"/>
      <c r="W89" s="157"/>
      <c r="X89" s="157"/>
    </row>
    <row r="90" spans="1:24" ht="30" customHeight="1" x14ac:dyDescent="0.3">
      <c r="A90" s="193"/>
      <c r="B90" s="260"/>
      <c r="C90" s="194" t="str">
        <f>HYPERLINK("https://www.unido.org/our-focus/advancing-economic-competitiveness/competitive-trade-capacities-and-corporate-responsibility/corporate-social-responsibility-market-integration/what-csr","CSR")</f>
        <v>CSR</v>
      </c>
      <c r="D90" s="185" t="s">
        <v>395</v>
      </c>
      <c r="E90" s="138"/>
      <c r="F90" s="138"/>
      <c r="G90" s="162"/>
      <c r="H90" s="138"/>
      <c r="I90" s="138"/>
      <c r="J90" s="138"/>
      <c r="K90" s="138"/>
      <c r="L90" s="138"/>
      <c r="M90" s="138"/>
      <c r="N90" s="138"/>
      <c r="O90" s="138"/>
      <c r="P90" s="138"/>
      <c r="Q90" s="138"/>
      <c r="R90" s="138"/>
      <c r="S90" s="138"/>
      <c r="T90" s="138"/>
      <c r="U90" s="138"/>
      <c r="V90" s="138"/>
      <c r="W90" s="138"/>
      <c r="X90" s="138"/>
    </row>
    <row r="91" spans="1:24" ht="56.25" customHeight="1" x14ac:dyDescent="0.3">
      <c r="A91" s="193"/>
      <c r="B91" s="260"/>
      <c r="C91" s="195" t="s">
        <v>396</v>
      </c>
      <c r="D91" s="187" t="s">
        <v>397</v>
      </c>
      <c r="E91" s="138"/>
      <c r="F91" s="157"/>
      <c r="G91" s="158"/>
      <c r="H91" s="157"/>
      <c r="I91" s="157"/>
      <c r="J91" s="157"/>
      <c r="K91" s="157"/>
      <c r="L91" s="157"/>
      <c r="M91" s="157"/>
      <c r="N91" s="157"/>
      <c r="O91" s="157"/>
      <c r="P91" s="157"/>
      <c r="Q91" s="157"/>
      <c r="R91" s="157"/>
      <c r="S91" s="157"/>
      <c r="T91" s="157"/>
      <c r="U91" s="157"/>
      <c r="V91" s="157"/>
      <c r="W91" s="157"/>
      <c r="X91" s="157"/>
    </row>
    <row r="92" spans="1:24" ht="24.5" customHeight="1" x14ac:dyDescent="0.3">
      <c r="A92" s="193"/>
      <c r="B92" s="260"/>
      <c r="C92" s="184" t="str">
        <f>HYPERLINK("https://www.bmu.de/en/topics/sustainability-international/international-environmental-policy/","Environmental Policy")</f>
        <v>Environmental Policy</v>
      </c>
      <c r="D92" s="196" t="s">
        <v>398</v>
      </c>
      <c r="E92" s="138"/>
      <c r="F92" s="138"/>
      <c r="G92" s="162"/>
      <c r="H92" s="138"/>
      <c r="I92" s="138"/>
      <c r="J92" s="138"/>
      <c r="K92" s="138"/>
      <c r="L92" s="138"/>
      <c r="M92" s="138"/>
      <c r="N92" s="138"/>
      <c r="O92" s="138"/>
      <c r="P92" s="138"/>
      <c r="Q92" s="138"/>
      <c r="R92" s="138"/>
      <c r="S92" s="138"/>
      <c r="T92" s="138"/>
      <c r="U92" s="138"/>
      <c r="V92" s="138"/>
      <c r="W92" s="138"/>
      <c r="X92" s="138"/>
    </row>
    <row r="93" spans="1:24" ht="25.5" customHeight="1" x14ac:dyDescent="0.3">
      <c r="A93" s="193"/>
      <c r="B93" s="260"/>
      <c r="C93" s="186" t="str">
        <f>HYPERLINK("http://www.unwomen.org/en/news/in-focus/csw61/equal-pay","Equal payment ")</f>
        <v xml:space="preserve">Equal payment </v>
      </c>
      <c r="D93" s="187" t="s">
        <v>399</v>
      </c>
      <c r="E93" s="138"/>
      <c r="F93" s="157"/>
      <c r="G93" s="157"/>
      <c r="H93" s="157"/>
      <c r="I93" s="157"/>
      <c r="J93" s="157"/>
      <c r="K93" s="157"/>
      <c r="L93" s="157"/>
      <c r="M93" s="157"/>
      <c r="N93" s="157"/>
      <c r="O93" s="157"/>
      <c r="P93" s="157"/>
      <c r="Q93" s="157"/>
      <c r="R93" s="157"/>
      <c r="S93" s="157"/>
      <c r="T93" s="157"/>
      <c r="U93" s="157"/>
      <c r="V93" s="157"/>
      <c r="W93" s="157"/>
      <c r="X93" s="157"/>
    </row>
    <row r="94" spans="1:24" ht="24" customHeight="1" x14ac:dyDescent="0.3">
      <c r="A94" s="193"/>
      <c r="B94" s="260"/>
      <c r="C94" s="184" t="s">
        <v>400</v>
      </c>
      <c r="D94" s="161" t="s">
        <v>401</v>
      </c>
      <c r="E94" s="138"/>
      <c r="F94" s="138"/>
      <c r="G94" s="138"/>
      <c r="H94" s="138"/>
      <c r="I94" s="138"/>
      <c r="J94" s="138"/>
      <c r="K94" s="138"/>
      <c r="L94" s="138"/>
      <c r="M94" s="138"/>
      <c r="N94" s="138"/>
      <c r="O94" s="138"/>
      <c r="P94" s="138"/>
      <c r="Q94" s="138"/>
      <c r="R94" s="138"/>
      <c r="S94" s="138"/>
      <c r="T94" s="138"/>
      <c r="U94" s="138"/>
      <c r="V94" s="138"/>
      <c r="W94" s="138"/>
      <c r="X94" s="138"/>
    </row>
    <row r="95" spans="1:24" ht="56.25" customHeight="1" x14ac:dyDescent="0.3">
      <c r="A95" s="197"/>
      <c r="B95" s="260"/>
      <c r="C95" s="195" t="s">
        <v>402</v>
      </c>
      <c r="D95" s="187" t="s">
        <v>403</v>
      </c>
      <c r="E95" s="138"/>
      <c r="F95" s="157"/>
      <c r="G95" s="157"/>
      <c r="H95" s="157"/>
      <c r="I95" s="157"/>
      <c r="J95" s="157"/>
      <c r="K95" s="157"/>
      <c r="L95" s="157"/>
      <c r="M95" s="157"/>
      <c r="N95" s="157"/>
      <c r="O95" s="157"/>
      <c r="P95" s="157"/>
      <c r="Q95" s="157"/>
      <c r="R95" s="157"/>
      <c r="S95" s="157"/>
      <c r="T95" s="157"/>
      <c r="U95" s="157"/>
      <c r="V95" s="157"/>
      <c r="W95" s="157"/>
      <c r="X95" s="157"/>
    </row>
    <row r="96" spans="1:24" ht="24.5" customHeight="1" x14ac:dyDescent="0.3">
      <c r="A96" s="163"/>
      <c r="B96" s="153"/>
      <c r="C96" s="184" t="s">
        <v>404</v>
      </c>
      <c r="D96" s="185" t="s">
        <v>856</v>
      </c>
      <c r="E96" s="138"/>
      <c r="F96" s="138"/>
      <c r="G96" s="138"/>
      <c r="H96" s="138"/>
      <c r="I96" s="138"/>
      <c r="J96" s="138"/>
      <c r="K96" s="138"/>
      <c r="L96" s="138"/>
      <c r="M96" s="138"/>
      <c r="N96" s="138"/>
      <c r="O96" s="138"/>
      <c r="P96" s="138"/>
      <c r="Q96" s="138"/>
      <c r="R96" s="138"/>
      <c r="S96" s="138"/>
      <c r="T96" s="138"/>
      <c r="U96" s="138"/>
      <c r="V96" s="138"/>
      <c r="W96" s="138"/>
      <c r="X96" s="138"/>
    </row>
    <row r="97" spans="1:24" ht="32.5" customHeight="1" x14ac:dyDescent="0.3">
      <c r="A97" s="163"/>
      <c r="B97" s="153"/>
      <c r="C97" s="186" t="str">
        <f>HYPERLINK("https://www.un.org/sustainabledevelopment/gender-equality/","Gender Equality")</f>
        <v>Gender Equality</v>
      </c>
      <c r="D97" s="187" t="s">
        <v>405</v>
      </c>
      <c r="E97" s="138"/>
      <c r="F97" s="157"/>
      <c r="G97" s="157"/>
      <c r="H97" s="157"/>
      <c r="I97" s="157"/>
      <c r="J97" s="157"/>
      <c r="K97" s="157"/>
      <c r="L97" s="157"/>
      <c r="M97" s="157"/>
      <c r="N97" s="157"/>
      <c r="O97" s="157"/>
      <c r="P97" s="157"/>
      <c r="Q97" s="157"/>
      <c r="R97" s="157"/>
      <c r="S97" s="157"/>
      <c r="T97" s="157"/>
      <c r="U97" s="157"/>
      <c r="V97" s="157"/>
      <c r="W97" s="157"/>
      <c r="X97" s="157"/>
    </row>
    <row r="98" spans="1:24" ht="30.5" customHeight="1" x14ac:dyDescent="0.3">
      <c r="A98" s="163"/>
      <c r="B98" s="153"/>
      <c r="C98" s="184" t="s">
        <v>406</v>
      </c>
      <c r="D98" s="161" t="s">
        <v>407</v>
      </c>
      <c r="E98" s="138"/>
      <c r="F98" s="138"/>
      <c r="G98" s="138"/>
      <c r="H98" s="138"/>
      <c r="I98" s="138"/>
      <c r="J98" s="138"/>
      <c r="K98" s="138"/>
      <c r="L98" s="138"/>
      <c r="M98" s="138"/>
      <c r="N98" s="138"/>
      <c r="O98" s="138"/>
      <c r="P98" s="138"/>
      <c r="Q98" s="138"/>
      <c r="R98" s="138"/>
      <c r="S98" s="138"/>
      <c r="T98" s="138"/>
      <c r="U98" s="138"/>
      <c r="V98" s="138"/>
      <c r="W98" s="138"/>
      <c r="X98" s="138"/>
    </row>
    <row r="99" spans="1:24" ht="51.5" customHeight="1" x14ac:dyDescent="0.3">
      <c r="A99" s="163"/>
      <c r="B99" s="153"/>
      <c r="C99" s="195" t="s">
        <v>408</v>
      </c>
      <c r="D99" s="187" t="s">
        <v>409</v>
      </c>
      <c r="E99" s="138"/>
      <c r="F99" s="157"/>
      <c r="G99" s="157"/>
      <c r="H99" s="157"/>
      <c r="I99" s="157"/>
      <c r="J99" s="157"/>
      <c r="K99" s="157"/>
      <c r="L99" s="157"/>
      <c r="M99" s="157"/>
      <c r="N99" s="157"/>
      <c r="O99" s="157"/>
      <c r="P99" s="157"/>
      <c r="Q99" s="157"/>
      <c r="R99" s="157"/>
      <c r="S99" s="157"/>
      <c r="T99" s="157"/>
      <c r="U99" s="157"/>
      <c r="V99" s="157"/>
      <c r="W99" s="157"/>
      <c r="X99" s="157"/>
    </row>
    <row r="100" spans="1:24" ht="67.5" customHeight="1" x14ac:dyDescent="0.3">
      <c r="A100" s="153"/>
      <c r="B100" s="153"/>
      <c r="C100" s="198" t="str">
        <f>HYPERLINK("http://www.un.org/en/udhrbook/pdf/udhr_booklet_en_web.pdf","Human Rights")</f>
        <v>Human Rights</v>
      </c>
      <c r="D100" s="185" t="s">
        <v>410</v>
      </c>
      <c r="E100" s="138"/>
      <c r="F100" s="138"/>
      <c r="G100" s="138"/>
      <c r="H100" s="138"/>
      <c r="I100" s="138"/>
      <c r="J100" s="138"/>
      <c r="K100" s="138"/>
      <c r="L100" s="138"/>
      <c r="M100" s="138"/>
      <c r="N100" s="138"/>
      <c r="O100" s="138"/>
      <c r="P100" s="138"/>
      <c r="Q100" s="138"/>
      <c r="R100" s="138"/>
      <c r="S100" s="138"/>
      <c r="T100" s="138"/>
      <c r="U100" s="138"/>
      <c r="V100" s="138"/>
      <c r="W100" s="138"/>
      <c r="X100" s="138"/>
    </row>
    <row r="101" spans="1:24" ht="32" customHeight="1" x14ac:dyDescent="0.3">
      <c r="A101" s="153"/>
      <c r="B101" s="153"/>
      <c r="C101" s="191" t="s">
        <v>411</v>
      </c>
      <c r="D101" s="187" t="s">
        <v>412</v>
      </c>
      <c r="E101" s="138"/>
      <c r="F101" s="157"/>
      <c r="G101" s="157"/>
      <c r="H101" s="157"/>
      <c r="I101" s="157"/>
      <c r="J101" s="157"/>
      <c r="K101" s="157"/>
      <c r="L101" s="157"/>
      <c r="M101" s="157"/>
      <c r="N101" s="157"/>
      <c r="O101" s="157"/>
      <c r="P101" s="157"/>
      <c r="Q101" s="157"/>
      <c r="R101" s="157"/>
      <c r="S101" s="157"/>
      <c r="T101" s="157"/>
      <c r="U101" s="157"/>
      <c r="V101" s="157"/>
      <c r="W101" s="157"/>
      <c r="X101" s="157"/>
    </row>
    <row r="102" spans="1:24" ht="34" customHeight="1" x14ac:dyDescent="0.3">
      <c r="A102" s="153"/>
      <c r="B102" s="153"/>
      <c r="C102" s="198" t="str">
        <f>HYPERLINK("https://committee.iso.org/iso-9001-quality-management.html","ISO 9000")</f>
        <v>ISO 9000</v>
      </c>
      <c r="D102" s="185" t="s">
        <v>413</v>
      </c>
      <c r="E102" s="138"/>
      <c r="F102" s="138"/>
      <c r="G102" s="138"/>
      <c r="H102" s="138"/>
      <c r="I102" s="138"/>
      <c r="J102" s="138"/>
      <c r="K102" s="138"/>
      <c r="L102" s="138"/>
      <c r="M102" s="138"/>
      <c r="N102" s="138"/>
      <c r="O102" s="138"/>
      <c r="P102" s="138"/>
      <c r="Q102" s="138"/>
      <c r="R102" s="138"/>
      <c r="S102" s="138"/>
      <c r="T102" s="138"/>
      <c r="U102" s="138"/>
      <c r="V102" s="138"/>
      <c r="W102" s="138"/>
      <c r="X102" s="138"/>
    </row>
    <row r="103" spans="1:24" ht="56.25" customHeight="1" x14ac:dyDescent="0.3">
      <c r="A103" s="199"/>
      <c r="B103" s="261"/>
      <c r="C103" s="191" t="s">
        <v>414</v>
      </c>
      <c r="D103" s="187" t="s">
        <v>415</v>
      </c>
      <c r="E103" s="138"/>
      <c r="F103" s="157"/>
      <c r="G103" s="157"/>
      <c r="H103" s="157"/>
      <c r="I103" s="157"/>
      <c r="J103" s="157"/>
      <c r="K103" s="157"/>
      <c r="L103" s="157"/>
      <c r="M103" s="157"/>
      <c r="N103" s="157"/>
      <c r="O103" s="157"/>
      <c r="P103" s="157"/>
      <c r="Q103" s="157"/>
      <c r="R103" s="157"/>
      <c r="S103" s="157"/>
      <c r="T103" s="157"/>
      <c r="U103" s="157"/>
      <c r="V103" s="157"/>
      <c r="W103" s="157"/>
      <c r="X103" s="157"/>
    </row>
    <row r="104" spans="1:24" ht="34" customHeight="1" x14ac:dyDescent="0.3">
      <c r="A104" s="199"/>
      <c r="B104" s="261"/>
      <c r="C104" s="198" t="str">
        <f>HYPERLINK("https://www.ilo.org/dyn/normlex/en/f?p=NORMLEXPUB:12100:0::NO::P12100_ILO_CODE:C138","Minimum age for work")</f>
        <v>Minimum age for work</v>
      </c>
      <c r="D104" s="161" t="s">
        <v>416</v>
      </c>
      <c r="E104" s="138"/>
      <c r="F104" s="138"/>
      <c r="G104" s="138"/>
      <c r="H104" s="138"/>
      <c r="I104" s="138"/>
      <c r="J104" s="138"/>
      <c r="K104" s="138"/>
      <c r="L104" s="138"/>
      <c r="M104" s="138"/>
      <c r="N104" s="138"/>
      <c r="O104" s="138"/>
      <c r="P104" s="138"/>
      <c r="Q104" s="138"/>
      <c r="R104" s="138"/>
      <c r="S104" s="138"/>
      <c r="T104" s="138"/>
      <c r="U104" s="138"/>
      <c r="V104" s="138"/>
      <c r="W104" s="138"/>
      <c r="X104" s="138"/>
    </row>
    <row r="105" spans="1:24" ht="33" customHeight="1" x14ac:dyDescent="0.3">
      <c r="A105" s="163"/>
      <c r="B105" s="153"/>
      <c r="C105" s="191" t="s">
        <v>417</v>
      </c>
      <c r="D105" s="187" t="s">
        <v>418</v>
      </c>
      <c r="E105" s="138"/>
      <c r="F105" s="157"/>
      <c r="G105" s="157"/>
      <c r="H105" s="157"/>
      <c r="I105" s="157"/>
      <c r="J105" s="157"/>
      <c r="K105" s="157"/>
      <c r="L105" s="157"/>
      <c r="M105" s="157"/>
      <c r="N105" s="157"/>
      <c r="O105" s="157"/>
      <c r="P105" s="157"/>
      <c r="Q105" s="157"/>
      <c r="R105" s="157"/>
      <c r="S105" s="157"/>
      <c r="T105" s="157"/>
      <c r="U105" s="157"/>
      <c r="V105" s="157"/>
      <c r="W105" s="157"/>
      <c r="X105" s="157"/>
    </row>
    <row r="106" spans="1:24" ht="37" customHeight="1" x14ac:dyDescent="0.3">
      <c r="A106" s="163"/>
      <c r="B106" s="153"/>
      <c r="C106" s="198" t="str">
        <f>HYPERLINK("https://www.ohchr.org/en/issues/minorities/pages/internationallaw.aspx","Minority")</f>
        <v>Minority</v>
      </c>
      <c r="D106" s="185" t="s">
        <v>419</v>
      </c>
      <c r="E106" s="138"/>
      <c r="F106" s="138"/>
      <c r="G106" s="138"/>
      <c r="H106" s="138"/>
      <c r="I106" s="138"/>
      <c r="J106" s="138"/>
      <c r="K106" s="138"/>
      <c r="L106" s="138"/>
      <c r="M106" s="138"/>
      <c r="N106" s="138"/>
      <c r="O106" s="138"/>
      <c r="P106" s="138"/>
      <c r="Q106" s="138"/>
      <c r="R106" s="138"/>
      <c r="S106" s="138"/>
      <c r="T106" s="138"/>
      <c r="U106" s="138"/>
      <c r="V106" s="138"/>
      <c r="W106" s="138"/>
      <c r="X106" s="138"/>
    </row>
    <row r="107" spans="1:24" ht="94.5" customHeight="1" x14ac:dyDescent="0.3">
      <c r="A107" s="163"/>
      <c r="B107" s="153"/>
      <c r="C107" s="191" t="s">
        <v>420</v>
      </c>
      <c r="D107" s="187" t="s">
        <v>421</v>
      </c>
      <c r="E107" s="138"/>
      <c r="F107" s="157"/>
      <c r="G107" s="157"/>
      <c r="H107" s="157"/>
      <c r="I107" s="157"/>
      <c r="J107" s="157"/>
      <c r="K107" s="157"/>
      <c r="L107" s="157"/>
      <c r="M107" s="157"/>
      <c r="N107" s="157"/>
      <c r="O107" s="157"/>
      <c r="P107" s="157"/>
      <c r="Q107" s="157"/>
      <c r="R107" s="157"/>
      <c r="S107" s="157"/>
      <c r="T107" s="157"/>
      <c r="U107" s="157"/>
      <c r="V107" s="157"/>
      <c r="W107" s="157"/>
      <c r="X107" s="157"/>
    </row>
    <row r="108" spans="1:24" ht="34" customHeight="1" x14ac:dyDescent="0.3">
      <c r="A108" s="163"/>
      <c r="B108" s="153"/>
      <c r="C108" s="184" t="s">
        <v>422</v>
      </c>
      <c r="D108" s="185" t="s">
        <v>423</v>
      </c>
      <c r="E108" s="138"/>
      <c r="F108" s="138"/>
      <c r="G108" s="138"/>
      <c r="H108" s="138"/>
      <c r="I108" s="138"/>
      <c r="J108" s="138"/>
      <c r="K108" s="138"/>
      <c r="L108" s="138"/>
      <c r="M108" s="138"/>
      <c r="N108" s="138"/>
      <c r="O108" s="138"/>
      <c r="P108" s="138"/>
      <c r="Q108" s="138"/>
      <c r="R108" s="138"/>
      <c r="S108" s="138"/>
      <c r="T108" s="138"/>
      <c r="U108" s="138"/>
      <c r="V108" s="138"/>
      <c r="W108" s="138"/>
      <c r="X108" s="138"/>
    </row>
    <row r="109" spans="1:24" ht="33.5" customHeight="1" x14ac:dyDescent="0.3">
      <c r="A109" s="163"/>
      <c r="B109" s="153"/>
      <c r="C109" s="184" t="str">
        <f>HYPERLINK("https://www.unops.org/business-opportunities/vendor-sanctions","Proscribed Practices")</f>
        <v>Proscribed Practices</v>
      </c>
      <c r="D109" s="156" t="s">
        <v>424</v>
      </c>
      <c r="E109" s="138"/>
      <c r="F109" s="157"/>
      <c r="G109" s="157"/>
      <c r="H109" s="157"/>
      <c r="I109" s="157"/>
      <c r="J109" s="157"/>
      <c r="K109" s="157"/>
      <c r="L109" s="157"/>
      <c r="M109" s="157"/>
      <c r="N109" s="157"/>
      <c r="O109" s="157"/>
      <c r="P109" s="157"/>
      <c r="Q109" s="157"/>
      <c r="R109" s="157"/>
      <c r="S109" s="157"/>
      <c r="T109" s="157"/>
      <c r="U109" s="157"/>
      <c r="V109" s="157"/>
      <c r="W109" s="157"/>
      <c r="X109" s="157"/>
    </row>
    <row r="110" spans="1:24" ht="24" customHeight="1" x14ac:dyDescent="0.3">
      <c r="A110" s="163"/>
      <c r="B110" s="153"/>
      <c r="C110" s="184" t="s">
        <v>425</v>
      </c>
      <c r="D110" s="185" t="s">
        <v>426</v>
      </c>
      <c r="E110" s="138"/>
      <c r="F110" s="138"/>
      <c r="G110" s="138"/>
      <c r="H110" s="138"/>
      <c r="I110" s="138"/>
      <c r="J110" s="138"/>
      <c r="K110" s="138"/>
      <c r="L110" s="138"/>
      <c r="M110" s="138"/>
      <c r="N110" s="138"/>
      <c r="O110" s="138"/>
      <c r="P110" s="138"/>
      <c r="Q110" s="138"/>
      <c r="R110" s="138"/>
      <c r="S110" s="138"/>
      <c r="T110" s="138"/>
      <c r="U110" s="138"/>
      <c r="V110" s="138"/>
      <c r="W110" s="138"/>
      <c r="X110" s="138"/>
    </row>
    <row r="111" spans="1:24" ht="46.5" customHeight="1" x14ac:dyDescent="0.3">
      <c r="A111" s="163"/>
      <c r="B111" s="153"/>
      <c r="C111" s="195" t="s">
        <v>427</v>
      </c>
      <c r="D111" s="187" t="s">
        <v>428</v>
      </c>
      <c r="E111" s="138"/>
      <c r="F111" s="157"/>
      <c r="G111" s="157"/>
      <c r="H111" s="157"/>
      <c r="I111" s="157"/>
      <c r="J111" s="157"/>
      <c r="K111" s="157"/>
      <c r="L111" s="157"/>
      <c r="M111" s="157"/>
      <c r="N111" s="157"/>
      <c r="O111" s="157"/>
      <c r="P111" s="157"/>
      <c r="Q111" s="157"/>
      <c r="R111" s="157"/>
      <c r="S111" s="157"/>
      <c r="T111" s="157"/>
      <c r="U111" s="157"/>
      <c r="V111" s="157"/>
      <c r="W111" s="157"/>
      <c r="X111" s="157"/>
    </row>
    <row r="112" spans="1:24" ht="32" customHeight="1" x14ac:dyDescent="0.3">
      <c r="A112" s="163"/>
      <c r="B112" s="153"/>
      <c r="C112" s="184" t="s">
        <v>429</v>
      </c>
      <c r="D112" s="185" t="s">
        <v>430</v>
      </c>
      <c r="E112" s="138"/>
      <c r="F112" s="138"/>
      <c r="G112" s="138"/>
      <c r="H112" s="138"/>
      <c r="I112" s="138"/>
      <c r="J112" s="138"/>
      <c r="K112" s="138"/>
      <c r="L112" s="138"/>
      <c r="M112" s="138"/>
      <c r="N112" s="138"/>
      <c r="O112" s="138"/>
      <c r="P112" s="138"/>
      <c r="Q112" s="138"/>
      <c r="R112" s="138"/>
      <c r="S112" s="138"/>
      <c r="T112" s="138"/>
      <c r="U112" s="138"/>
      <c r="V112" s="138"/>
      <c r="W112" s="138"/>
      <c r="X112" s="138"/>
    </row>
    <row r="113" spans="1:24" ht="21.5" customHeight="1" x14ac:dyDescent="0.3">
      <c r="A113" s="163"/>
      <c r="B113" s="153"/>
      <c r="C113" s="191" t="s">
        <v>431</v>
      </c>
      <c r="D113" s="156" t="s">
        <v>432</v>
      </c>
      <c r="E113" s="138"/>
      <c r="F113" s="157"/>
      <c r="G113" s="157"/>
      <c r="H113" s="157"/>
      <c r="I113" s="157"/>
      <c r="J113" s="157"/>
      <c r="K113" s="157"/>
      <c r="L113" s="157"/>
      <c r="M113" s="157"/>
      <c r="N113" s="157"/>
      <c r="O113" s="157"/>
      <c r="P113" s="157"/>
      <c r="Q113" s="157"/>
      <c r="R113" s="157"/>
      <c r="S113" s="157"/>
      <c r="T113" s="157"/>
      <c r="U113" s="157"/>
      <c r="V113" s="157"/>
      <c r="W113" s="157"/>
      <c r="X113" s="157"/>
    </row>
    <row r="114" spans="1:24" ht="35.5" customHeight="1" x14ac:dyDescent="0.3">
      <c r="A114" s="163"/>
      <c r="B114" s="153"/>
      <c r="C114" s="198" t="str">
        <f>HYPERLINK("https://sustainabledevelopment.un.org/?menu=1300","SDG")</f>
        <v>SDG</v>
      </c>
      <c r="D114" s="161" t="s">
        <v>433</v>
      </c>
      <c r="E114" s="138"/>
      <c r="F114" s="138"/>
      <c r="G114" s="138"/>
      <c r="H114" s="138"/>
      <c r="I114" s="138"/>
      <c r="J114" s="138"/>
      <c r="K114" s="138"/>
      <c r="L114" s="138"/>
      <c r="M114" s="138"/>
      <c r="N114" s="138"/>
      <c r="O114" s="138"/>
      <c r="P114" s="138"/>
      <c r="Q114" s="138"/>
      <c r="R114" s="138"/>
      <c r="S114" s="138"/>
      <c r="T114" s="138"/>
      <c r="U114" s="138"/>
      <c r="V114" s="138"/>
      <c r="W114" s="138"/>
      <c r="X114" s="138"/>
    </row>
    <row r="115" spans="1:24" ht="49" customHeight="1" x14ac:dyDescent="0.3">
      <c r="A115" s="163"/>
      <c r="B115" s="153"/>
      <c r="C115" s="191" t="s">
        <v>434</v>
      </c>
      <c r="D115" s="187" t="s">
        <v>435</v>
      </c>
      <c r="E115" s="138"/>
      <c r="F115" s="157"/>
      <c r="G115" s="157"/>
      <c r="H115" s="157"/>
      <c r="I115" s="157"/>
      <c r="J115" s="157"/>
      <c r="K115" s="157"/>
      <c r="L115" s="157"/>
      <c r="M115" s="157"/>
      <c r="N115" s="157"/>
      <c r="O115" s="157"/>
      <c r="P115" s="157"/>
      <c r="Q115" s="157"/>
      <c r="R115" s="157"/>
      <c r="S115" s="157"/>
      <c r="T115" s="157"/>
      <c r="U115" s="157"/>
      <c r="V115" s="157"/>
      <c r="W115" s="157"/>
      <c r="X115" s="157"/>
    </row>
    <row r="116" spans="1:24" ht="62" customHeight="1" x14ac:dyDescent="0.3">
      <c r="A116" s="163"/>
      <c r="B116" s="153"/>
      <c r="C116" s="184" t="s">
        <v>436</v>
      </c>
      <c r="D116" s="185" t="s">
        <v>437</v>
      </c>
      <c r="E116" s="138"/>
      <c r="F116" s="138"/>
      <c r="G116" s="138"/>
      <c r="H116" s="138"/>
      <c r="I116" s="138"/>
      <c r="J116" s="138"/>
      <c r="K116" s="138"/>
      <c r="L116" s="138"/>
      <c r="M116" s="138"/>
      <c r="N116" s="138"/>
      <c r="O116" s="138"/>
      <c r="P116" s="138"/>
      <c r="Q116" s="138"/>
      <c r="R116" s="138"/>
      <c r="S116" s="138"/>
      <c r="T116" s="138"/>
      <c r="U116" s="138"/>
      <c r="V116" s="138"/>
      <c r="W116" s="138"/>
      <c r="X116" s="138"/>
    </row>
    <row r="117" spans="1:24" ht="26" customHeight="1" x14ac:dyDescent="0.3">
      <c r="A117" s="163"/>
      <c r="B117" s="153"/>
      <c r="C117" s="186" t="str">
        <f>HYPERLINK("https://www.unglobalcompact.org","UN Global Compact (UNGC)")</f>
        <v>UN Global Compact (UNGC)</v>
      </c>
      <c r="D117" s="187" t="s">
        <v>438</v>
      </c>
      <c r="E117" s="138"/>
      <c r="F117" s="157"/>
      <c r="G117" s="157"/>
      <c r="H117" s="157"/>
      <c r="I117" s="157"/>
      <c r="J117" s="157"/>
      <c r="K117" s="157"/>
      <c r="L117" s="157"/>
      <c r="M117" s="157"/>
      <c r="N117" s="157"/>
      <c r="O117" s="157"/>
      <c r="P117" s="157"/>
      <c r="Q117" s="157"/>
      <c r="R117" s="157"/>
      <c r="S117" s="157"/>
      <c r="T117" s="157"/>
      <c r="U117" s="157"/>
      <c r="V117" s="157"/>
      <c r="W117" s="157"/>
      <c r="X117" s="157"/>
    </row>
    <row r="118" spans="1:24" ht="36.5" customHeight="1" x14ac:dyDescent="0.3">
      <c r="A118" s="163"/>
      <c r="B118" s="153"/>
      <c r="C118" s="198" t="str">
        <f>HYPERLINK("https://www.ohchr.org/Documents/Publications/GuidingPrinciplesBusinessHR_EN.pdf ","UN Guiding Principles for Business and Human Rights (UNGP)")</f>
        <v>UN Guiding Principles for Business and Human Rights (UNGP)</v>
      </c>
      <c r="D118" s="185" t="s">
        <v>439</v>
      </c>
      <c r="E118" s="138"/>
      <c r="F118" s="138"/>
      <c r="G118" s="138"/>
      <c r="H118" s="138"/>
      <c r="I118" s="138"/>
      <c r="J118" s="138"/>
      <c r="K118" s="138"/>
      <c r="L118" s="138"/>
      <c r="M118" s="138"/>
      <c r="N118" s="138"/>
      <c r="O118" s="138"/>
      <c r="P118" s="138"/>
      <c r="Q118" s="138"/>
      <c r="R118" s="138"/>
      <c r="S118" s="138"/>
      <c r="T118" s="138"/>
      <c r="U118" s="138"/>
      <c r="V118" s="138"/>
      <c r="W118" s="138"/>
      <c r="X118" s="138"/>
    </row>
    <row r="119" spans="1:24" ht="31" customHeight="1" x14ac:dyDescent="0.3">
      <c r="A119" s="138"/>
      <c r="B119" s="261"/>
      <c r="C119" s="186" t="str">
        <f>HYPERLINK("https://www.unops.org/business-opportunities/vendor-sanctions","UN Ineligibility List")</f>
        <v>UN Ineligibility List</v>
      </c>
      <c r="D119" s="156" t="s">
        <v>440</v>
      </c>
      <c r="E119" s="138"/>
      <c r="F119" s="157"/>
      <c r="G119" s="157"/>
      <c r="H119" s="157"/>
      <c r="I119" s="157"/>
      <c r="J119" s="157"/>
      <c r="K119" s="157"/>
      <c r="L119" s="157"/>
      <c r="M119" s="157"/>
      <c r="N119" s="157"/>
      <c r="O119" s="157"/>
      <c r="P119" s="157"/>
      <c r="Q119" s="157"/>
      <c r="R119" s="157"/>
      <c r="S119" s="157"/>
      <c r="T119" s="157"/>
      <c r="U119" s="157"/>
      <c r="V119" s="157"/>
      <c r="W119" s="157"/>
      <c r="X119" s="157"/>
    </row>
    <row r="120" spans="1:24" ht="34" customHeight="1" x14ac:dyDescent="0.3">
      <c r="A120" s="163"/>
      <c r="B120" s="153"/>
      <c r="C120" s="198" t="str">
        <f>HYPERLINK("https://www.un.org/Depts/ptd/sites/www.un.org.Depts.ptd/files/files/attachment/page/pdf/unscc/conduct_english.pdf","UN Supplier Code of Conduct (UNSCC)")</f>
        <v>UN Supplier Code of Conduct (UNSCC)</v>
      </c>
      <c r="D120" s="161" t="s">
        <v>441</v>
      </c>
      <c r="E120" s="138"/>
      <c r="F120" s="138"/>
      <c r="G120" s="138"/>
      <c r="H120" s="138"/>
      <c r="I120" s="138"/>
      <c r="J120" s="138"/>
      <c r="K120" s="138"/>
      <c r="L120" s="138"/>
      <c r="M120" s="138"/>
      <c r="N120" s="138"/>
      <c r="O120" s="138"/>
      <c r="P120" s="138"/>
      <c r="Q120" s="138"/>
      <c r="R120" s="138"/>
      <c r="S120" s="138"/>
      <c r="T120" s="138"/>
      <c r="U120" s="138"/>
      <c r="V120" s="138"/>
      <c r="W120" s="138"/>
      <c r="X120" s="138"/>
    </row>
    <row r="121" spans="1:24" ht="38" customHeight="1" x14ac:dyDescent="0.3">
      <c r="A121" s="200"/>
      <c r="B121" s="262"/>
      <c r="C121" s="201" t="s">
        <v>442</v>
      </c>
      <c r="D121" s="179" t="s">
        <v>443</v>
      </c>
      <c r="E121" s="138"/>
      <c r="F121" s="157"/>
      <c r="G121" s="157"/>
      <c r="H121" s="157"/>
      <c r="I121" s="157"/>
      <c r="J121" s="157"/>
      <c r="K121" s="157"/>
      <c r="L121" s="157"/>
      <c r="M121" s="157"/>
      <c r="N121" s="157"/>
      <c r="O121" s="157"/>
      <c r="P121" s="157"/>
      <c r="Q121" s="157"/>
      <c r="R121" s="157"/>
      <c r="S121" s="157"/>
      <c r="T121" s="157"/>
      <c r="U121" s="157"/>
      <c r="V121" s="157"/>
      <c r="W121" s="157"/>
      <c r="X121" s="157"/>
    </row>
    <row r="122" spans="1:24" ht="14" x14ac:dyDescent="0.3">
      <c r="A122" s="163"/>
      <c r="B122" s="153"/>
      <c r="C122" s="170"/>
      <c r="D122" s="202"/>
      <c r="E122" s="138"/>
      <c r="F122" s="138"/>
      <c r="G122" s="138"/>
      <c r="H122" s="138"/>
      <c r="I122" s="138"/>
      <c r="J122" s="138"/>
      <c r="K122" s="138"/>
      <c r="L122" s="138"/>
      <c r="M122" s="138"/>
      <c r="N122" s="138"/>
      <c r="O122" s="138"/>
      <c r="P122" s="138"/>
      <c r="Q122" s="138"/>
      <c r="R122" s="138"/>
      <c r="S122" s="138"/>
      <c r="T122" s="138"/>
      <c r="U122" s="138"/>
      <c r="V122" s="138"/>
      <c r="W122" s="138"/>
      <c r="X122" s="138"/>
    </row>
    <row r="123" spans="1:24" ht="14" x14ac:dyDescent="0.3">
      <c r="A123" s="163"/>
      <c r="B123" s="153"/>
      <c r="C123" s="170"/>
      <c r="D123" s="170"/>
      <c r="E123" s="138"/>
      <c r="F123" s="138"/>
      <c r="G123" s="138"/>
      <c r="H123" s="138"/>
      <c r="I123" s="138"/>
      <c r="J123" s="138"/>
      <c r="K123" s="138"/>
      <c r="L123" s="138"/>
      <c r="M123" s="138"/>
      <c r="N123" s="138"/>
      <c r="O123" s="138"/>
      <c r="P123" s="138"/>
      <c r="Q123" s="138"/>
      <c r="R123" s="138"/>
      <c r="S123" s="138"/>
      <c r="T123" s="138"/>
      <c r="U123" s="138"/>
      <c r="V123" s="138"/>
      <c r="W123" s="138"/>
      <c r="X123" s="138"/>
    </row>
    <row r="124" spans="1:24" ht="14" hidden="1" x14ac:dyDescent="0.3">
      <c r="A124" s="163"/>
      <c r="B124" s="153"/>
      <c r="C124" s="163"/>
      <c r="D124" s="163"/>
      <c r="E124" s="138"/>
      <c r="F124" s="138"/>
      <c r="G124" s="138"/>
      <c r="H124" s="138"/>
      <c r="I124" s="138"/>
      <c r="J124" s="138"/>
      <c r="K124" s="138"/>
      <c r="L124" s="138"/>
      <c r="M124" s="138"/>
      <c r="N124" s="138"/>
      <c r="O124" s="138"/>
      <c r="P124" s="138"/>
      <c r="Q124" s="138"/>
      <c r="R124" s="138"/>
      <c r="S124" s="138"/>
      <c r="T124" s="138"/>
      <c r="U124" s="138"/>
      <c r="V124" s="138"/>
      <c r="W124" s="138"/>
      <c r="X124" s="138"/>
    </row>
  </sheetData>
  <sheetProtection algorithmName="SHA-512" hashValue="AdUnv0ILkDMnaz/xSKZVQlVh3p59mB507xQo7H6RNmk0vDvdna2evL/+VqdcvL+RavyXszSDYov8qWMfqy8zhA==" saltValue="+Uc4O5Sbakau86PVeOSXIw==" spinCount="100000" sheet="1" objects="1" scenarios="1"/>
  <mergeCells count="11">
    <mergeCell ref="C54:D54"/>
    <mergeCell ref="C64:D64"/>
    <mergeCell ref="C71:D71"/>
    <mergeCell ref="C80:D80"/>
    <mergeCell ref="C2:D2"/>
    <mergeCell ref="C14:D14"/>
    <mergeCell ref="C18:D18"/>
    <mergeCell ref="C22:D22"/>
    <mergeCell ref="C34:D34"/>
    <mergeCell ref="C40:D40"/>
    <mergeCell ref="C44:D4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R100"/>
  <sheetViews>
    <sheetView workbookViewId="0">
      <selection sqref="A1:XFD1048576"/>
    </sheetView>
  </sheetViews>
  <sheetFormatPr defaultColWidth="14.453125" defaultRowHeight="15" customHeight="1" x14ac:dyDescent="0.3"/>
  <cols>
    <col min="1" max="1" width="2.26953125" style="211" customWidth="1"/>
    <col min="2" max="2" width="1.81640625" style="211" hidden="1" customWidth="1"/>
    <col min="3" max="3" width="15.453125" style="211" hidden="1" customWidth="1"/>
    <col min="4" max="4" width="10.54296875" style="211" hidden="1" customWidth="1"/>
    <col min="5" max="5" width="0.7265625" style="211" hidden="1" customWidth="1"/>
    <col min="6" max="6" width="77.26953125" style="211" hidden="1" customWidth="1"/>
    <col min="7" max="7" width="43.26953125" style="211" hidden="1" customWidth="1"/>
    <col min="8" max="8" width="20.08984375" style="211" hidden="1" customWidth="1"/>
    <col min="9" max="9" width="21" style="211" hidden="1" customWidth="1"/>
    <col min="10" max="10" width="3.453125" style="211" hidden="1" customWidth="1"/>
    <col min="11" max="12" width="3" style="211" hidden="1" customWidth="1"/>
    <col min="13" max="13" width="4.453125" style="211" hidden="1" customWidth="1"/>
    <col min="14" max="17" width="52.81640625" style="211" hidden="1" customWidth="1"/>
    <col min="18" max="18" width="13.7265625" style="211" hidden="1" customWidth="1"/>
    <col min="19" max="19" width="0" style="211" hidden="1" customWidth="1"/>
    <col min="20" max="16384" width="14.453125" style="211"/>
  </cols>
  <sheetData>
    <row r="1" spans="1:18" ht="42" customHeight="1" x14ac:dyDescent="0.3">
      <c r="A1" s="203"/>
      <c r="B1" s="203"/>
      <c r="C1" s="204"/>
      <c r="D1" s="205"/>
      <c r="E1" s="203"/>
      <c r="F1" s="206" t="s">
        <v>826</v>
      </c>
      <c r="G1" s="207"/>
      <c r="H1" s="208"/>
      <c r="I1" s="208"/>
      <c r="J1" s="203"/>
      <c r="K1" s="203"/>
      <c r="L1" s="203"/>
      <c r="M1" s="209"/>
      <c r="N1" s="209"/>
      <c r="O1" s="209"/>
      <c r="P1" s="209"/>
      <c r="Q1" s="209"/>
      <c r="R1" s="210"/>
    </row>
    <row r="2" spans="1:18" ht="21.75" customHeight="1" x14ac:dyDescent="0.3">
      <c r="A2" s="212"/>
      <c r="B2" s="212"/>
      <c r="C2" s="213" t="s">
        <v>827</v>
      </c>
      <c r="D2" s="212"/>
      <c r="E2" s="212"/>
      <c r="F2" s="214" t="s">
        <v>828</v>
      </c>
      <c r="G2" s="215" t="s">
        <v>829</v>
      </c>
      <c r="H2" s="212"/>
      <c r="I2" s="212"/>
      <c r="J2" s="212"/>
      <c r="K2" s="212"/>
      <c r="L2" s="212"/>
      <c r="M2" s="216" t="s">
        <v>830</v>
      </c>
      <c r="N2" s="217"/>
      <c r="O2" s="217"/>
      <c r="P2" s="217"/>
      <c r="Q2" s="217"/>
      <c r="R2" s="217"/>
    </row>
    <row r="3" spans="1:18" ht="21.75" customHeight="1" x14ac:dyDescent="0.3">
      <c r="A3" s="213"/>
      <c r="B3" s="213"/>
      <c r="C3" s="203"/>
      <c r="D3" s="213"/>
      <c r="E3" s="213"/>
      <c r="F3" s="218"/>
      <c r="G3" s="219"/>
      <c r="H3" s="213"/>
      <c r="I3" s="213"/>
      <c r="J3" s="213"/>
      <c r="K3" s="213"/>
      <c r="L3" s="213"/>
      <c r="M3" s="205"/>
      <c r="N3" s="205"/>
      <c r="O3" s="205"/>
      <c r="P3" s="205"/>
      <c r="Q3" s="205"/>
      <c r="R3" s="205"/>
    </row>
    <row r="4" spans="1:18" ht="21.75" customHeight="1" x14ac:dyDescent="0.3">
      <c r="A4" s="213"/>
      <c r="B4" s="213"/>
      <c r="C4" s="203"/>
      <c r="D4" s="213"/>
      <c r="E4" s="213"/>
      <c r="F4" s="220" t="s">
        <v>831</v>
      </c>
      <c r="G4" s="385">
        <f>PROFILE!G25</f>
        <v>0</v>
      </c>
      <c r="H4" s="386"/>
      <c r="I4" s="386"/>
      <c r="J4" s="213"/>
      <c r="K4" s="213"/>
      <c r="L4" s="213"/>
      <c r="M4" s="205"/>
      <c r="N4" s="205"/>
      <c r="O4" s="205"/>
      <c r="P4" s="205"/>
      <c r="Q4" s="205"/>
      <c r="R4" s="205"/>
    </row>
    <row r="5" spans="1:18" ht="21.75" customHeight="1" x14ac:dyDescent="0.3">
      <c r="A5" s="213"/>
      <c r="B5" s="213"/>
      <c r="C5" s="203"/>
      <c r="D5" s="213"/>
      <c r="E5" s="213"/>
      <c r="F5" s="220" t="s">
        <v>832</v>
      </c>
      <c r="G5" s="221">
        <f>PROFILE!I45</f>
        <v>0</v>
      </c>
      <c r="H5" s="213"/>
      <c r="I5" s="213"/>
      <c r="J5" s="213"/>
      <c r="K5" s="213"/>
      <c r="L5" s="213"/>
      <c r="M5" s="205"/>
      <c r="N5" s="205"/>
      <c r="O5" s="205"/>
      <c r="P5" s="205"/>
      <c r="Q5" s="205"/>
      <c r="R5" s="205"/>
    </row>
    <row r="6" spans="1:18" ht="21.75" customHeight="1" x14ac:dyDescent="0.3">
      <c r="A6" s="213"/>
      <c r="B6" s="213"/>
      <c r="C6" s="213"/>
      <c r="D6" s="213"/>
      <c r="E6" s="213"/>
      <c r="F6" s="220" t="s">
        <v>833</v>
      </c>
      <c r="G6" s="222" t="s">
        <v>834</v>
      </c>
      <c r="H6" s="213"/>
      <c r="I6" s="213"/>
      <c r="J6" s="213"/>
      <c r="K6" s="213"/>
      <c r="L6" s="213"/>
      <c r="M6" s="223"/>
      <c r="N6" s="213"/>
      <c r="O6" s="213"/>
      <c r="P6" s="213"/>
      <c r="Q6" s="213"/>
      <c r="R6" s="213"/>
    </row>
    <row r="7" spans="1:18" ht="21.75" customHeight="1" x14ac:dyDescent="0.3">
      <c r="A7" s="213"/>
      <c r="B7" s="213"/>
      <c r="C7" s="213"/>
      <c r="D7" s="213"/>
      <c r="E7" s="213"/>
      <c r="F7" s="220" t="s">
        <v>835</v>
      </c>
      <c r="G7" s="205" t="str">
        <f>G20</f>
        <v>HIGH</v>
      </c>
      <c r="H7" s="213"/>
      <c r="I7" s="213"/>
      <c r="J7" s="213"/>
      <c r="K7" s="213"/>
      <c r="L7" s="213"/>
      <c r="M7" s="223"/>
      <c r="N7" s="213"/>
      <c r="O7" s="213"/>
      <c r="P7" s="213"/>
      <c r="Q7" s="213"/>
      <c r="R7" s="213"/>
    </row>
    <row r="8" spans="1:18" ht="21.75" customHeight="1" x14ac:dyDescent="0.3">
      <c r="A8" s="213"/>
      <c r="B8" s="213"/>
      <c r="C8" s="223"/>
      <c r="D8" s="205"/>
      <c r="E8" s="213"/>
      <c r="F8" s="219"/>
      <c r="G8" s="224"/>
      <c r="H8" s="205"/>
      <c r="I8" s="213"/>
      <c r="J8" s="213"/>
      <c r="K8" s="213"/>
      <c r="L8" s="213"/>
      <c r="M8" s="225"/>
      <c r="N8" s="225"/>
      <c r="O8" s="225"/>
      <c r="P8" s="225"/>
      <c r="Q8" s="225"/>
      <c r="R8" s="225"/>
    </row>
    <row r="9" spans="1:18" ht="53.25" customHeight="1" x14ac:dyDescent="0.3">
      <c r="A9" s="213"/>
      <c r="B9" s="213"/>
      <c r="C9" s="225" t="s">
        <v>836</v>
      </c>
      <c r="D9" s="205"/>
      <c r="E9" s="213"/>
      <c r="F9" s="225" t="s">
        <v>452</v>
      </c>
      <c r="G9" s="224" t="s">
        <v>837</v>
      </c>
      <c r="H9" s="224" t="s">
        <v>838</v>
      </c>
      <c r="I9" s="213"/>
      <c r="J9" s="219"/>
      <c r="K9" s="213"/>
      <c r="L9" s="213"/>
      <c r="M9" s="225"/>
      <c r="N9" s="225"/>
      <c r="O9" s="225"/>
      <c r="P9" s="225"/>
      <c r="Q9" s="225"/>
      <c r="R9" s="225"/>
    </row>
    <row r="10" spans="1:18" ht="20.25" customHeight="1" x14ac:dyDescent="0.3">
      <c r="A10" s="213"/>
      <c r="B10" s="213"/>
      <c r="C10" s="223" t="s">
        <v>455</v>
      </c>
      <c r="D10" s="205"/>
      <c r="E10" s="213"/>
      <c r="F10" s="219" t="s">
        <v>455</v>
      </c>
      <c r="G10" s="205" t="str">
        <f t="shared" ref="G10:G20" si="0">IF(H10&lt;1.5,"LOW",IF(H10&lt;2.5,"LOW - MEDIUM",IF(H10&lt;3.5,"MEDIUM - HIGH",IF(H10&gt;=3.5,"HIGH"))))</f>
        <v>HIGH</v>
      </c>
      <c r="H10" s="226">
        <f t="shared" ref="H10:H19" si="1">SUMIF($C$25:$C$99,$C10,$H$25:$H$99) / COUNTIF($C$25:$C$99,$C10)</f>
        <v>4</v>
      </c>
      <c r="I10" s="213"/>
      <c r="J10" s="213"/>
      <c r="K10" s="213"/>
      <c r="L10" s="213"/>
      <c r="M10" s="225"/>
      <c r="N10" s="225"/>
      <c r="O10" s="225"/>
      <c r="P10" s="225"/>
      <c r="Q10" s="225"/>
      <c r="R10" s="225"/>
    </row>
    <row r="11" spans="1:18" ht="20.25" customHeight="1" x14ac:dyDescent="0.3">
      <c r="A11" s="213"/>
      <c r="B11" s="213"/>
      <c r="C11" s="223" t="s">
        <v>469</v>
      </c>
      <c r="D11" s="205"/>
      <c r="E11" s="213"/>
      <c r="F11" s="219" t="s">
        <v>468</v>
      </c>
      <c r="G11" s="205" t="str">
        <f t="shared" si="0"/>
        <v>HIGH</v>
      </c>
      <c r="H11" s="226">
        <f t="shared" si="1"/>
        <v>4</v>
      </c>
      <c r="I11" s="213"/>
      <c r="J11" s="213"/>
      <c r="K11" s="213"/>
      <c r="L11" s="213"/>
      <c r="M11" s="225"/>
      <c r="N11" s="225"/>
      <c r="O11" s="225"/>
      <c r="P11" s="225"/>
      <c r="Q11" s="225"/>
      <c r="R11" s="225"/>
    </row>
    <row r="12" spans="1:18" ht="20.25" customHeight="1" x14ac:dyDescent="0.3">
      <c r="A12" s="213"/>
      <c r="B12" s="213"/>
      <c r="C12" s="223" t="s">
        <v>477</v>
      </c>
      <c r="D12" s="205"/>
      <c r="E12" s="213"/>
      <c r="F12" s="219" t="s">
        <v>476</v>
      </c>
      <c r="G12" s="205" t="str">
        <f t="shared" si="0"/>
        <v>HIGH</v>
      </c>
      <c r="H12" s="226">
        <f t="shared" si="1"/>
        <v>4</v>
      </c>
      <c r="I12" s="213"/>
      <c r="J12" s="213"/>
      <c r="K12" s="213"/>
      <c r="L12" s="213"/>
      <c r="M12" s="225"/>
      <c r="N12" s="225"/>
      <c r="O12" s="225"/>
      <c r="P12" s="225"/>
      <c r="Q12" s="225"/>
      <c r="R12" s="225"/>
    </row>
    <row r="13" spans="1:18" ht="20.25" customHeight="1" x14ac:dyDescent="0.3">
      <c r="A13" s="213"/>
      <c r="B13" s="213"/>
      <c r="C13" s="223" t="s">
        <v>486</v>
      </c>
      <c r="D13" s="205"/>
      <c r="E13" s="213"/>
      <c r="F13" s="219" t="s">
        <v>485</v>
      </c>
      <c r="G13" s="205" t="str">
        <f t="shared" si="0"/>
        <v>HIGH</v>
      </c>
      <c r="H13" s="226">
        <f t="shared" si="1"/>
        <v>4</v>
      </c>
      <c r="I13" s="213"/>
      <c r="J13" s="213"/>
      <c r="K13" s="213"/>
      <c r="L13" s="213"/>
      <c r="M13" s="225"/>
      <c r="N13" s="225"/>
      <c r="O13" s="225"/>
      <c r="P13" s="225"/>
      <c r="Q13" s="225"/>
      <c r="R13" s="225"/>
    </row>
    <row r="14" spans="1:18" ht="20.25" customHeight="1" x14ac:dyDescent="0.3">
      <c r="A14" s="213"/>
      <c r="B14" s="213"/>
      <c r="C14" s="223" t="s">
        <v>529</v>
      </c>
      <c r="D14" s="205"/>
      <c r="E14" s="213"/>
      <c r="F14" s="219" t="s">
        <v>839</v>
      </c>
      <c r="G14" s="205" t="str">
        <f t="shared" si="0"/>
        <v>HIGH</v>
      </c>
      <c r="H14" s="226">
        <f t="shared" si="1"/>
        <v>4</v>
      </c>
      <c r="I14" s="213"/>
      <c r="J14" s="213"/>
      <c r="K14" s="213"/>
      <c r="L14" s="213"/>
      <c r="M14" s="225"/>
      <c r="N14" s="225"/>
      <c r="O14" s="225"/>
      <c r="P14" s="225"/>
      <c r="Q14" s="225"/>
      <c r="R14" s="225"/>
    </row>
    <row r="15" spans="1:18" ht="20.25" customHeight="1" x14ac:dyDescent="0.3">
      <c r="A15" s="213"/>
      <c r="B15" s="213"/>
      <c r="C15" s="223" t="s">
        <v>546</v>
      </c>
      <c r="D15" s="205"/>
      <c r="E15" s="213"/>
      <c r="F15" s="219" t="s">
        <v>545</v>
      </c>
      <c r="G15" s="205" t="str">
        <f t="shared" si="0"/>
        <v>HIGH</v>
      </c>
      <c r="H15" s="226">
        <f t="shared" si="1"/>
        <v>4</v>
      </c>
      <c r="I15" s="213"/>
      <c r="J15" s="213"/>
      <c r="K15" s="213"/>
      <c r="L15" s="213"/>
      <c r="M15" s="225"/>
      <c r="N15" s="225"/>
      <c r="O15" s="225"/>
      <c r="P15" s="225"/>
      <c r="Q15" s="225"/>
      <c r="R15" s="225"/>
    </row>
    <row r="16" spans="1:18" ht="20.25" customHeight="1" x14ac:dyDescent="0.3">
      <c r="A16" s="213"/>
      <c r="B16" s="213"/>
      <c r="C16" s="223" t="s">
        <v>554</v>
      </c>
      <c r="D16" s="205"/>
      <c r="E16" s="213"/>
      <c r="F16" s="219" t="s">
        <v>553</v>
      </c>
      <c r="G16" s="205" t="str">
        <f t="shared" si="0"/>
        <v>HIGH</v>
      </c>
      <c r="H16" s="226">
        <f t="shared" si="1"/>
        <v>4</v>
      </c>
      <c r="I16" s="213"/>
      <c r="J16" s="213"/>
      <c r="K16" s="213"/>
      <c r="L16" s="213"/>
      <c r="M16" s="225"/>
      <c r="N16" s="225"/>
      <c r="O16" s="225"/>
      <c r="P16" s="225"/>
      <c r="Q16" s="225"/>
      <c r="R16" s="225"/>
    </row>
    <row r="17" spans="1:18" ht="20.25" customHeight="1" x14ac:dyDescent="0.3">
      <c r="A17" s="213"/>
      <c r="B17" s="213"/>
      <c r="C17" s="223" t="s">
        <v>570</v>
      </c>
      <c r="D17" s="205"/>
      <c r="E17" s="213"/>
      <c r="F17" s="219" t="s">
        <v>569</v>
      </c>
      <c r="G17" s="205" t="str">
        <f t="shared" si="0"/>
        <v>HIGH</v>
      </c>
      <c r="H17" s="226">
        <f t="shared" si="1"/>
        <v>4</v>
      </c>
      <c r="I17" s="213"/>
      <c r="J17" s="213"/>
      <c r="K17" s="213"/>
      <c r="L17" s="213"/>
      <c r="M17" s="225"/>
      <c r="N17" s="225"/>
      <c r="O17" s="225"/>
      <c r="P17" s="225"/>
      <c r="Q17" s="225"/>
      <c r="R17" s="225"/>
    </row>
    <row r="18" spans="1:18" ht="20.25" customHeight="1" x14ac:dyDescent="0.3">
      <c r="A18" s="213"/>
      <c r="B18" s="213"/>
      <c r="C18" s="223" t="s">
        <v>607</v>
      </c>
      <c r="D18" s="205"/>
      <c r="E18" s="213"/>
      <c r="F18" s="219" t="s">
        <v>840</v>
      </c>
      <c r="G18" s="205" t="str">
        <f t="shared" si="0"/>
        <v>HIGH</v>
      </c>
      <c r="H18" s="226">
        <f t="shared" si="1"/>
        <v>4</v>
      </c>
      <c r="I18" s="213"/>
      <c r="J18" s="213"/>
      <c r="K18" s="213"/>
      <c r="L18" s="213"/>
      <c r="M18" s="225"/>
      <c r="N18" s="225"/>
      <c r="O18" s="225"/>
      <c r="P18" s="225"/>
      <c r="Q18" s="225"/>
      <c r="R18" s="225"/>
    </row>
    <row r="19" spans="1:18" ht="20.25" customHeight="1" x14ac:dyDescent="0.3">
      <c r="A19" s="213"/>
      <c r="B19" s="213"/>
      <c r="C19" s="223" t="s">
        <v>638</v>
      </c>
      <c r="D19" s="205"/>
      <c r="E19" s="213"/>
      <c r="F19" s="219" t="s">
        <v>637</v>
      </c>
      <c r="G19" s="205" t="str">
        <f t="shared" si="0"/>
        <v>HIGH</v>
      </c>
      <c r="H19" s="226">
        <f t="shared" si="1"/>
        <v>4</v>
      </c>
      <c r="I19" s="213"/>
      <c r="J19" s="213"/>
      <c r="K19" s="213"/>
      <c r="L19" s="213"/>
      <c r="M19" s="225"/>
      <c r="N19" s="225"/>
      <c r="O19" s="225"/>
      <c r="P19" s="225"/>
      <c r="Q19" s="225"/>
      <c r="R19" s="225"/>
    </row>
    <row r="20" spans="1:18" ht="20.25" customHeight="1" x14ac:dyDescent="0.3">
      <c r="A20" s="213"/>
      <c r="B20" s="213"/>
      <c r="C20" s="223"/>
      <c r="D20" s="205"/>
      <c r="E20" s="213"/>
      <c r="F20" s="227" t="s">
        <v>841</v>
      </c>
      <c r="G20" s="205" t="str">
        <f t="shared" si="0"/>
        <v>HIGH</v>
      </c>
      <c r="H20" s="226">
        <f>AVERAGE(H25:H99)</f>
        <v>4</v>
      </c>
      <c r="I20" s="213"/>
      <c r="J20" s="228"/>
      <c r="K20" s="213"/>
      <c r="L20" s="213"/>
      <c r="M20" s="203"/>
      <c r="N20" s="203"/>
      <c r="O20" s="225"/>
      <c r="P20" s="225"/>
      <c r="Q20" s="225"/>
      <c r="R20" s="225"/>
    </row>
    <row r="21" spans="1:18" ht="14" x14ac:dyDescent="0.3">
      <c r="A21" s="223"/>
      <c r="B21" s="223"/>
      <c r="C21" s="224"/>
      <c r="D21" s="205"/>
      <c r="E21" s="223"/>
      <c r="F21" s="224"/>
      <c r="G21" s="224"/>
      <c r="H21" s="205"/>
      <c r="I21" s="205"/>
      <c r="J21" s="213"/>
      <c r="K21" s="223"/>
      <c r="L21" s="223"/>
      <c r="M21" s="229"/>
      <c r="N21" s="229" t="s">
        <v>842</v>
      </c>
      <c r="O21" s="229" t="s">
        <v>843</v>
      </c>
      <c r="P21" s="229" t="s">
        <v>844</v>
      </c>
      <c r="Q21" s="229" t="s">
        <v>845</v>
      </c>
      <c r="R21" s="230" t="s">
        <v>451</v>
      </c>
    </row>
    <row r="22" spans="1:18" ht="42" x14ac:dyDescent="0.4">
      <c r="A22" s="231"/>
      <c r="B22" s="231"/>
      <c r="C22" s="225" t="s">
        <v>452</v>
      </c>
      <c r="D22" s="224" t="s">
        <v>453</v>
      </c>
      <c r="E22" s="224"/>
      <c r="F22" s="224">
        <f>PROFILE!F21</f>
        <v>0</v>
      </c>
      <c r="G22" s="224" t="s">
        <v>846</v>
      </c>
      <c r="H22" s="224" t="s">
        <v>847</v>
      </c>
      <c r="I22" s="224" t="s">
        <v>848</v>
      </c>
      <c r="J22" s="231"/>
      <c r="K22" s="231"/>
      <c r="L22" s="231"/>
      <c r="M22" s="225" t="s">
        <v>849</v>
      </c>
      <c r="N22" s="225">
        <v>1</v>
      </c>
      <c r="O22" s="225">
        <v>2</v>
      </c>
      <c r="P22" s="225">
        <v>3</v>
      </c>
      <c r="Q22" s="225">
        <v>4</v>
      </c>
      <c r="R22" s="225">
        <v>4</v>
      </c>
    </row>
    <row r="23" spans="1:18" ht="29.25" customHeight="1" x14ac:dyDescent="0.3">
      <c r="A23" s="203"/>
      <c r="B23" s="203"/>
      <c r="C23" s="223"/>
      <c r="D23" s="205">
        <f>HELP!B1</f>
        <v>0</v>
      </c>
      <c r="E23" s="203"/>
      <c r="F23" s="232" t="s">
        <v>454</v>
      </c>
      <c r="G23" s="233"/>
      <c r="H23" s="234"/>
      <c r="I23" s="234"/>
      <c r="J23" s="203"/>
      <c r="K23" s="203"/>
      <c r="L23" s="203"/>
      <c r="M23" s="209"/>
      <c r="N23" s="209"/>
      <c r="O23" s="209"/>
      <c r="P23" s="209"/>
      <c r="Q23" s="209"/>
      <c r="R23" s="210"/>
    </row>
    <row r="24" spans="1:18" ht="14" x14ac:dyDescent="0.3">
      <c r="A24" s="205"/>
      <c r="B24" s="205"/>
      <c r="C24" s="205"/>
      <c r="D24" s="224" t="s">
        <v>311</v>
      </c>
      <c r="E24" s="224"/>
      <c r="F24" s="224" t="str">
        <f>VLOOKUP($D24,QADATA!$D$8:$K$83,3,FALSE)</f>
        <v>POLICY</v>
      </c>
      <c r="G24" s="227"/>
      <c r="H24" s="235"/>
      <c r="I24" s="235"/>
      <c r="J24" s="205"/>
      <c r="K24" s="205"/>
      <c r="L24" s="205"/>
      <c r="M24" s="229" t="str">
        <f t="shared" ref="M24:M55" si="2">D24</f>
        <v>A</v>
      </c>
      <c r="N24" s="236"/>
      <c r="O24" s="236"/>
      <c r="P24" s="236"/>
      <c r="Q24" s="236"/>
      <c r="R24" s="237"/>
    </row>
    <row r="25" spans="1:18" ht="50" x14ac:dyDescent="0.3">
      <c r="A25" s="213"/>
      <c r="B25" s="213"/>
      <c r="C25" s="223" t="s">
        <v>455</v>
      </c>
      <c r="D25" s="205">
        <v>1</v>
      </c>
      <c r="E25" s="213"/>
      <c r="F25" s="219" t="str">
        <f>VLOOKUP($D25,QADATA!$D$8:$K$83,3,FALSE)</f>
        <v>Does your company have a Freedom of Association and Right to Collective Bargaining policy in place?</v>
      </c>
      <c r="G25" s="224">
        <f>VLOOKUP(D25,QUESTIONNAIRE!$A$4:$F$72,5,FALSE)</f>
        <v>0</v>
      </c>
      <c r="H25" s="205">
        <f t="shared" ref="H25:H35" si="3">IF(G25=N25, $N$22, IF(G25=O25, $O$22, IF(G25=P25,$P$22, IF(G25=Q25,$Q$22, $R$22))))</f>
        <v>4</v>
      </c>
      <c r="I25" s="205" t="str">
        <f t="shared" ref="I25:I35" si="4">IF(G25=N25, $N$21, IF(G25=O25, $O$21, IF(G25=P25,$P$21, IF(G25=Q25,$Q$21, $R$21))))</f>
        <v>Not selected</v>
      </c>
      <c r="J25" s="213"/>
      <c r="K25" s="213"/>
      <c r="L25" s="213"/>
      <c r="M25" s="229">
        <f t="shared" si="2"/>
        <v>1</v>
      </c>
      <c r="N25" s="238" t="str">
        <f>VLOOKUP($M25,QADATA!$D$9:$K$83,4,FALSE)</f>
        <v>Yes - We have a documented policy (stand alone or clearly included in a broader organisational policy) in place  for more than 3 years. The policy includes the name of the organisation, a record of review and is signed and dated.</v>
      </c>
      <c r="O25" s="238" t="str">
        <f>VLOOKUP($M25,QADATA!$D$9:$K$83,5,FALSE)</f>
        <v>Yes - We have a documented policy (stand alone or clearly included in a broader company policy) in place for less than 3 years. The policy includes the of the organisation, a record of review and is signed and dated.</v>
      </c>
      <c r="P25" s="238" t="str">
        <f>VLOOKUP($M25,QADATA!$D$9:$K$83,6,FALSE)</f>
        <v xml:space="preserve">Yes - We have a documented policy (stand alone or included in a broader policy) in place. (Not signed and/or dated) </v>
      </c>
      <c r="Q25" s="238" t="str">
        <f>VLOOKUP($M25,QADATA!$D$9:$K$83,7,FALSE)</f>
        <v>No policy in place</v>
      </c>
      <c r="R25" s="238">
        <f>VLOOKUP($M25,QADATA!$D$9:$K$83,8,FALSE)</f>
        <v>0</v>
      </c>
    </row>
    <row r="26" spans="1:18" ht="50" x14ac:dyDescent="0.3">
      <c r="A26" s="213"/>
      <c r="B26" s="213"/>
      <c r="C26" s="223" t="s">
        <v>455</v>
      </c>
      <c r="D26" s="205">
        <v>2</v>
      </c>
      <c r="E26" s="213"/>
      <c r="F26" s="219" t="str">
        <f>VLOOKUP($D26,QADATA!$D$8:$K$83,3,FALSE)</f>
        <v>Does your company have a Wages, Working Hours and Other Conditions of Work policy in place?</v>
      </c>
      <c r="G26" s="224">
        <f>VLOOKUP(D26,QUESTIONNAIRE!$A$4:$F$72,5,FALSE)</f>
        <v>0</v>
      </c>
      <c r="H26" s="205">
        <f t="shared" si="3"/>
        <v>4</v>
      </c>
      <c r="I26" s="205" t="str">
        <f t="shared" si="4"/>
        <v>Not selected</v>
      </c>
      <c r="J26" s="213"/>
      <c r="K26" s="213"/>
      <c r="L26" s="213"/>
      <c r="M26" s="229">
        <f t="shared" si="2"/>
        <v>2</v>
      </c>
      <c r="N26" s="238" t="str">
        <f>VLOOKUP($M26,QADATA!$D$9:$K$83,4,FALSE)</f>
        <v>Yes - We have a documented policy (stand alone or clearly included in a broader organisational policy) in place  for more than 3 years. The policy includes the name of the organisation, a record of review and is signed and dated.</v>
      </c>
      <c r="O26" s="238" t="str">
        <f>VLOOKUP($M26,QADATA!$D$9:$K$83,5,FALSE)</f>
        <v>Yes - We have a documented policy (stand alone or clearly included in a broader company policy) in place for less than 3 years. The policy includes the of the organisation, a record of review and is signed and dated.</v>
      </c>
      <c r="P26" s="238" t="str">
        <f>VLOOKUP($M26,QADATA!$D$9:$K$83,6,FALSE)</f>
        <v xml:space="preserve">Yes - We have a documented policy (stand alone or included in a broader policy) in place. (Not signed and/or dated) </v>
      </c>
      <c r="Q26" s="238" t="str">
        <f>VLOOKUP($M26,QADATA!$D$9:$K$83,7,FALSE)</f>
        <v>No policy in place</v>
      </c>
      <c r="R26" s="238">
        <f>VLOOKUP($M26,QADATA!$D$9:$K$83,8,FALSE)</f>
        <v>0</v>
      </c>
    </row>
    <row r="27" spans="1:18" ht="50" x14ac:dyDescent="0.3">
      <c r="A27" s="213"/>
      <c r="B27" s="213"/>
      <c r="C27" s="223" t="s">
        <v>455</v>
      </c>
      <c r="D27" s="205">
        <v>3</v>
      </c>
      <c r="E27" s="213"/>
      <c r="F27" s="219" t="str">
        <f>VLOOKUP($D27,QADATA!$D$8:$K$83,3,FALSE)</f>
        <v>Does your company have a Forced and Compulsory Labour policy in place?</v>
      </c>
      <c r="G27" s="224">
        <f>VLOOKUP(D27,QUESTIONNAIRE!$A$4:$F$72,5,FALSE)</f>
        <v>0</v>
      </c>
      <c r="H27" s="205">
        <f t="shared" si="3"/>
        <v>4</v>
      </c>
      <c r="I27" s="205" t="str">
        <f t="shared" si="4"/>
        <v>Not selected</v>
      </c>
      <c r="J27" s="213"/>
      <c r="K27" s="213"/>
      <c r="L27" s="213"/>
      <c r="M27" s="229">
        <f t="shared" si="2"/>
        <v>3</v>
      </c>
      <c r="N27" s="238" t="str">
        <f>VLOOKUP($M27,QADATA!$D$9:$K$83,4,FALSE)</f>
        <v>Yes - We have a documented policy (stand alone or clearly included in a broader organisational policy) in place  for more than 3 years. The policy includes the name of the organisation, a record of review and is signed and dated.</v>
      </c>
      <c r="O27" s="238" t="str">
        <f>VLOOKUP($M27,QADATA!$D$9:$K$83,5,FALSE)</f>
        <v>Yes - We have a documented policy (stand alone or clearly included in a broader company policy) in place for less than 3 years. The policy includes the of the organisation, a record of review and is signed and dated.</v>
      </c>
      <c r="P27" s="238" t="str">
        <f>VLOOKUP($M27,QADATA!$D$9:$K$83,6,FALSE)</f>
        <v xml:space="preserve">Yes - We have a documented policy (stand alone or included in a broader policy) in place. (Not signed and/or dated) </v>
      </c>
      <c r="Q27" s="238" t="str">
        <f>VLOOKUP($M27,QADATA!$D$9:$K$83,7,FALSE)</f>
        <v>No policy in place</v>
      </c>
      <c r="R27" s="238">
        <f>VLOOKUP($M27,QADATA!$D$9:$K$83,8,FALSE)</f>
        <v>0</v>
      </c>
    </row>
    <row r="28" spans="1:18" ht="50" x14ac:dyDescent="0.3">
      <c r="A28" s="213"/>
      <c r="B28" s="213"/>
      <c r="C28" s="223" t="s">
        <v>455</v>
      </c>
      <c r="D28" s="205">
        <v>4</v>
      </c>
      <c r="E28" s="213"/>
      <c r="F28" s="219" t="str">
        <f>VLOOKUP($D28,QADATA!$D$8:$K$83,3,FALSE)</f>
        <v>Does your company have a Child Labour policy in place?</v>
      </c>
      <c r="G28" s="224">
        <f>VLOOKUP(D28,QUESTIONNAIRE!$A$4:$F$72,5,FALSE)</f>
        <v>0</v>
      </c>
      <c r="H28" s="205">
        <f t="shared" si="3"/>
        <v>4</v>
      </c>
      <c r="I28" s="205" t="str">
        <f t="shared" si="4"/>
        <v>Not selected</v>
      </c>
      <c r="J28" s="213"/>
      <c r="K28" s="213"/>
      <c r="L28" s="213"/>
      <c r="M28" s="229">
        <f t="shared" si="2"/>
        <v>4</v>
      </c>
      <c r="N28" s="238" t="str">
        <f>VLOOKUP($M28,QADATA!$D$9:$K$83,4,FALSE)</f>
        <v>Yes - We have a documented policy (stand alone or clearly included in a broader organisational policy) in place  for more than 3 years. The policy includes the name of the organisation, a record of review and is signed and dated.</v>
      </c>
      <c r="O28" s="238" t="str">
        <f>VLOOKUP($M28,QADATA!$D$9:$K$83,5,FALSE)</f>
        <v>Yes - We have a documented policy (stand alone or clearly included in a broader company policy) in place for less than 3 years. The policy includes the of the organisation, a record of review and is signed and dated.</v>
      </c>
      <c r="P28" s="238" t="str">
        <f>VLOOKUP($M28,QADATA!$D$9:$K$83,6,FALSE)</f>
        <v xml:space="preserve">Yes - We have a documented policy (stand alone or included in a broader policy) in place. (Not signed and/or dated) </v>
      </c>
      <c r="Q28" s="238" t="str">
        <f>VLOOKUP($M28,QADATA!$D$9:$K$83,7,FALSE)</f>
        <v>No policy in place</v>
      </c>
      <c r="R28" s="238">
        <f>VLOOKUP($M28,QADATA!$D$9:$K$83,8,FALSE)</f>
        <v>0</v>
      </c>
    </row>
    <row r="29" spans="1:18" ht="50" x14ac:dyDescent="0.3">
      <c r="A29" s="213"/>
      <c r="B29" s="213"/>
      <c r="C29" s="223" t="s">
        <v>455</v>
      </c>
      <c r="D29" s="205">
        <v>5</v>
      </c>
      <c r="E29" s="213"/>
      <c r="F29" s="219" t="str">
        <f>VLOOKUP($D29,QADATA!$D$8:$K$83,3,FALSE)</f>
        <v>Does your company have an Anti Discrimination policy in place?</v>
      </c>
      <c r="G29" s="224">
        <f>VLOOKUP(D29,QUESTIONNAIRE!$A$4:$F$72,5,FALSE)</f>
        <v>0</v>
      </c>
      <c r="H29" s="205">
        <f t="shared" si="3"/>
        <v>4</v>
      </c>
      <c r="I29" s="205" t="str">
        <f t="shared" si="4"/>
        <v>Not selected</v>
      </c>
      <c r="J29" s="213"/>
      <c r="K29" s="213"/>
      <c r="L29" s="213"/>
      <c r="M29" s="229">
        <f t="shared" si="2"/>
        <v>5</v>
      </c>
      <c r="N29" s="238" t="str">
        <f>VLOOKUP($M29,QADATA!$D$9:$K$83,4,FALSE)</f>
        <v>Yes - We have a documented policy (stand alone or clearly included in a broader organisational policy) in place  for more than 3 years. The policy includes the name of the organisation, a record of review and is signed and dated.</v>
      </c>
      <c r="O29" s="238" t="str">
        <f>VLOOKUP($M29,QADATA!$D$9:$K$83,5,FALSE)</f>
        <v>Yes - We have a documented policy (stand alone or clearly included in a broader company policy) in place for less than 3 years. The policy includes the of the organisation, a record of review and is signed and dated.</v>
      </c>
      <c r="P29" s="238" t="str">
        <f>VLOOKUP($M29,QADATA!$D$9:$K$83,6,FALSE)</f>
        <v xml:space="preserve">Yes - We have a documented policy (stand alone or included in a broader policy) in place. (Not signed and/or dated) </v>
      </c>
      <c r="Q29" s="238" t="str">
        <f>VLOOKUP($M29,QADATA!$D$9:$K$83,7,FALSE)</f>
        <v>No policy in place</v>
      </c>
      <c r="R29" s="238">
        <f>VLOOKUP($M29,QADATA!$D$9:$K$83,8,FALSE)</f>
        <v>0</v>
      </c>
    </row>
    <row r="30" spans="1:18" ht="50" x14ac:dyDescent="0.3">
      <c r="A30" s="213"/>
      <c r="B30" s="213"/>
      <c r="C30" s="223" t="s">
        <v>455</v>
      </c>
      <c r="D30" s="205">
        <v>6</v>
      </c>
      <c r="E30" s="213"/>
      <c r="F30" s="219" t="str">
        <f>VLOOKUP($D30,QADATA!$D$8:$K$83,3,FALSE)</f>
        <v>Does your company have a Quality Management Policy in place?</v>
      </c>
      <c r="G30" s="224">
        <f>VLOOKUP(D30,QUESTIONNAIRE!$A$4:$F$72,5,FALSE)</f>
        <v>0</v>
      </c>
      <c r="H30" s="205">
        <f t="shared" si="3"/>
        <v>4</v>
      </c>
      <c r="I30" s="205" t="str">
        <f t="shared" si="4"/>
        <v>Not selected</v>
      </c>
      <c r="J30" s="213"/>
      <c r="K30" s="213"/>
      <c r="L30" s="213"/>
      <c r="M30" s="229">
        <f t="shared" si="2"/>
        <v>6</v>
      </c>
      <c r="N30" s="238" t="str">
        <f>VLOOKUP($M30,QADATA!$D$9:$K$83,4,FALSE)</f>
        <v>Yes - We have a documented policy (stand alone or clearly included in a broader organisational policy) in place  for more than 3 years. The policy includes the name of the organisation, a record of review and is signed and dated.</v>
      </c>
      <c r="O30" s="238" t="str">
        <f>VLOOKUP($M30,QADATA!$D$9:$K$83,5,FALSE)</f>
        <v>Yes - We have a documented policy (stand alone or clearly included in a broader company policy) in place for less than 3 years. The policy includes the of the organisation, a record of review and is signed and dated.</v>
      </c>
      <c r="P30" s="238" t="str">
        <f>VLOOKUP($M30,QADATA!$D$9:$K$83,6,FALSE)</f>
        <v xml:space="preserve">Yes - We have a documented policy (stand alone or included in a broader policy) in place. (Not signed and/or dated) </v>
      </c>
      <c r="Q30" s="238" t="str">
        <f>VLOOKUP($M30,QADATA!$D$9:$K$83,7,FALSE)</f>
        <v>No policy in place</v>
      </c>
      <c r="R30" s="238">
        <f>VLOOKUP($M30,QADATA!$D$9:$K$83,8,FALSE)</f>
        <v>0</v>
      </c>
    </row>
    <row r="31" spans="1:18" ht="50" x14ac:dyDescent="0.3">
      <c r="A31" s="213"/>
      <c r="B31" s="213"/>
      <c r="C31" s="223" t="s">
        <v>455</v>
      </c>
      <c r="D31" s="205">
        <v>7</v>
      </c>
      <c r="E31" s="213"/>
      <c r="F31" s="219" t="str">
        <f>VLOOKUP($D31,QADATA!$D$8:$K$83,3,FALSE)</f>
        <v>Does your company have an Environmental Policy in place?</v>
      </c>
      <c r="G31" s="224">
        <f>VLOOKUP(D31,QUESTIONNAIRE!$A$4:$F$72,5,FALSE)</f>
        <v>0</v>
      </c>
      <c r="H31" s="205">
        <f t="shared" si="3"/>
        <v>4</v>
      </c>
      <c r="I31" s="205" t="str">
        <f t="shared" si="4"/>
        <v>Not selected</v>
      </c>
      <c r="J31" s="213"/>
      <c r="K31" s="213"/>
      <c r="L31" s="213"/>
      <c r="M31" s="229">
        <f t="shared" si="2"/>
        <v>7</v>
      </c>
      <c r="N31" s="238" t="str">
        <f>VLOOKUP($M31,QADATA!$D$9:$K$83,4,FALSE)</f>
        <v>Yes - We have a documented policy (stand alone or clearly included in a broader organisational policy) in place  for more than 3 years. The policy includes the name of the organisation, a record of review and is signed and dated.</v>
      </c>
      <c r="O31" s="238" t="str">
        <f>VLOOKUP($M31,QADATA!$D$9:$K$83,5,FALSE)</f>
        <v>Yes - We have a documented policy (stand alone or clearly included in a broader company policy) in place for less than 3 years. The policy includes the of the organisation, a record of review and is signed and dated.</v>
      </c>
      <c r="P31" s="238" t="str">
        <f>VLOOKUP($M31,QADATA!$D$9:$K$83,6,FALSE)</f>
        <v xml:space="preserve">Yes - We have a documented policy (stand alone or included in a broader policy) in place. (Not signed and/or dated) </v>
      </c>
      <c r="Q31" s="238" t="str">
        <f>VLOOKUP($M31,QADATA!$D$9:$K$83,7,FALSE)</f>
        <v>No policy in place</v>
      </c>
      <c r="R31" s="238">
        <f>VLOOKUP($M31,QADATA!$D$9:$K$83,8,FALSE)</f>
        <v>0</v>
      </c>
    </row>
    <row r="32" spans="1:18" ht="50" x14ac:dyDescent="0.3">
      <c r="A32" s="213"/>
      <c r="B32" s="213"/>
      <c r="C32" s="223" t="s">
        <v>455</v>
      </c>
      <c r="D32" s="205">
        <v>8</v>
      </c>
      <c r="E32" s="213"/>
      <c r="F32" s="219" t="str">
        <f>VLOOKUP($D32,QADATA!$D$8:$K$83,3,FALSE)</f>
        <v>Does your company have a Health and Safety policy in place?</v>
      </c>
      <c r="G32" s="224">
        <f>VLOOKUP(D32,QUESTIONNAIRE!$A$4:$F$72,5,FALSE)</f>
        <v>0</v>
      </c>
      <c r="H32" s="205">
        <f t="shared" si="3"/>
        <v>4</v>
      </c>
      <c r="I32" s="205" t="str">
        <f t="shared" si="4"/>
        <v>Not selected</v>
      </c>
      <c r="J32" s="213"/>
      <c r="K32" s="213"/>
      <c r="L32" s="213"/>
      <c r="M32" s="229">
        <f t="shared" si="2"/>
        <v>8</v>
      </c>
      <c r="N32" s="238" t="str">
        <f>VLOOKUP($M32,QADATA!$D$9:$K$83,4,FALSE)</f>
        <v>Yes - We have a documented policy (stand alone or clearly included in a broader organisational policy) in place  for more than 3 years. The policy includes the name of the organisation, a record of review and is signed and dated.</v>
      </c>
      <c r="O32" s="238" t="str">
        <f>VLOOKUP($M32,QADATA!$D$9:$K$83,5,FALSE)</f>
        <v>Yes - We have a documented policy (stand alone or clearly included in a broader company policy) in place for less than 3 years. The policy includes the of the organisation, a record of review and is signed and dated.</v>
      </c>
      <c r="P32" s="238" t="str">
        <f>VLOOKUP($M32,QADATA!$D$9:$K$83,6,FALSE)</f>
        <v xml:space="preserve">Yes - We have a documented policy (stand alone or included in a broader policy) in place. (Not signed and/or dated) </v>
      </c>
      <c r="Q32" s="238" t="str">
        <f>VLOOKUP($M32,QADATA!$D$9:$K$83,7,FALSE)</f>
        <v>No policy in place</v>
      </c>
      <c r="R32" s="238">
        <f>VLOOKUP($M32,QADATA!$D$9:$K$83,8,FALSE)</f>
        <v>0</v>
      </c>
    </row>
    <row r="33" spans="1:18" ht="50" x14ac:dyDescent="0.3">
      <c r="A33" s="213"/>
      <c r="B33" s="213"/>
      <c r="C33" s="223" t="s">
        <v>455</v>
      </c>
      <c r="D33" s="205">
        <v>9</v>
      </c>
      <c r="E33" s="213"/>
      <c r="F33" s="219" t="str">
        <f>VLOOKUP($D33,QADATA!$D$8:$K$83,3,FALSE)</f>
        <v>Does your company have a Code of Conduct (or ethical conduct policy)?</v>
      </c>
      <c r="G33" s="224">
        <f>VLOOKUP(D33,QUESTIONNAIRE!$A$4:$F$72,5,FALSE)</f>
        <v>0</v>
      </c>
      <c r="H33" s="205">
        <f t="shared" si="3"/>
        <v>4</v>
      </c>
      <c r="I33" s="205" t="str">
        <f t="shared" si="4"/>
        <v>Not selected</v>
      </c>
      <c r="J33" s="213"/>
      <c r="K33" s="213"/>
      <c r="L33" s="213"/>
      <c r="M33" s="229">
        <f t="shared" si="2"/>
        <v>9</v>
      </c>
      <c r="N33" s="238" t="str">
        <f>VLOOKUP($M33,QADATA!$D$9:$K$83,4,FALSE)</f>
        <v>Yes - We have a documented policy (stand alone or clearly included in a broader organisational policy) in place  for more than 3 years. The policy includes the name of the organisation, a record of review and is signed and dated.</v>
      </c>
      <c r="O33" s="238" t="str">
        <f>VLOOKUP($M33,QADATA!$D$9:$K$83,5,FALSE)</f>
        <v>Yes - We have a documented policy (stand alone or clearly included in a broader company policy) in place for less than 3 years. The policy includes the of the organisation, a record of review and is signed and dated.</v>
      </c>
      <c r="P33" s="238" t="str">
        <f>VLOOKUP($M33,QADATA!$D$9:$K$83,6,FALSE)</f>
        <v xml:space="preserve">Yes - We have a documented Code of Conduct (or ethical conduct policy) in place. (Not signed and/or dated) </v>
      </c>
      <c r="Q33" s="238" t="str">
        <f>VLOOKUP($M33,QADATA!$D$9:$K$83,7,FALSE)</f>
        <v>No policy in place</v>
      </c>
      <c r="R33" s="238">
        <f>VLOOKUP($M33,QADATA!$D$9:$K$83,8,FALSE)</f>
        <v>0</v>
      </c>
    </row>
    <row r="34" spans="1:18" ht="50" x14ac:dyDescent="0.3">
      <c r="A34" s="213"/>
      <c r="B34" s="213"/>
      <c r="C34" s="223" t="s">
        <v>455</v>
      </c>
      <c r="D34" s="205">
        <v>10</v>
      </c>
      <c r="E34" s="213"/>
      <c r="F34" s="219" t="str">
        <f>VLOOKUP($D34,QADATA!$D$8:$K$83,3,FALSE)</f>
        <v>Does your company have a Corporate Social Responsibility policy?</v>
      </c>
      <c r="G34" s="224">
        <f>VLOOKUP(D34,QUESTIONNAIRE!$A$4:$F$72,5,FALSE)</f>
        <v>0</v>
      </c>
      <c r="H34" s="205">
        <f t="shared" si="3"/>
        <v>4</v>
      </c>
      <c r="I34" s="205" t="str">
        <f t="shared" si="4"/>
        <v>Not selected</v>
      </c>
      <c r="J34" s="213"/>
      <c r="K34" s="213"/>
      <c r="L34" s="213"/>
      <c r="M34" s="229">
        <f t="shared" si="2"/>
        <v>10</v>
      </c>
      <c r="N34" s="238" t="str">
        <f>VLOOKUP($M34,QADATA!$D$9:$K$83,4,FALSE)</f>
        <v>Yes - We have a documented policy (stand alone or clearly included in a broader organisational policy) in place  for more than 3 years. The policy includes the name of the organisation, a record of review and is signed and dated.</v>
      </c>
      <c r="O34" s="238" t="str">
        <f>VLOOKUP($M34,QADATA!$D$9:$K$83,5,FALSE)</f>
        <v>Yes - We have a documented policy (stand alone or clearly included in a broader company policy) in place for less than 3 years. The policy includes the of the organisation, a record of review and is signed and dated.</v>
      </c>
      <c r="P34" s="238" t="str">
        <f>VLOOKUP($M34,QADATA!$D$9:$K$83,6,FALSE)</f>
        <v xml:space="preserve">Yes - We have a documented policy (stand alone or included in a broader policy) in place. (Not signed and/or dated) </v>
      </c>
      <c r="Q34" s="238" t="str">
        <f>VLOOKUP($M34,QADATA!$D$9:$K$83,7,FALSE)</f>
        <v>No policy in place</v>
      </c>
      <c r="R34" s="238">
        <f>VLOOKUP($M34,QADATA!$D$9:$K$83,8,FALSE)</f>
        <v>0</v>
      </c>
    </row>
    <row r="35" spans="1:18" ht="62.5" x14ac:dyDescent="0.3">
      <c r="A35" s="213"/>
      <c r="B35" s="213"/>
      <c r="C35" s="223" t="s">
        <v>455</v>
      </c>
      <c r="D35" s="205">
        <v>11</v>
      </c>
      <c r="E35" s="213"/>
      <c r="F35" s="219" t="str">
        <f>VLOOKUP($D35,QADATA!$D$8:$K$83,3,FALSE)</f>
        <v>Does your company have a policy related to conflict minerals?</v>
      </c>
      <c r="G35" s="224">
        <f>VLOOKUP(D35,QUESTIONNAIRE!$A$4:$F$72,5,FALSE)</f>
        <v>0</v>
      </c>
      <c r="H35" s="205">
        <f t="shared" si="3"/>
        <v>4</v>
      </c>
      <c r="I35" s="205" t="str">
        <f t="shared" si="4"/>
        <v>Not selected</v>
      </c>
      <c r="J35" s="213"/>
      <c r="K35" s="213"/>
      <c r="L35" s="213"/>
      <c r="M35" s="229">
        <f t="shared" si="2"/>
        <v>11</v>
      </c>
      <c r="N35" s="238" t="str">
        <f>VLOOKUP($M35,QADATA!$D$9:$K$83,4,FALSE)</f>
        <v>Yes - We have a documented policy (stand alone or clearly included in a broader organisational policy) in place  for more than 3 years. The policy includes the name of the organisation, a record of review and is signed and dated. (or directly Not Applicable to your core products/services)</v>
      </c>
      <c r="O35" s="238" t="str">
        <f>VLOOKUP($M35,QADATA!$D$9:$K$83,5,FALSE)</f>
        <v>Yes - We have a documented policy (stand alone or clearly included in a broader company policy) in place for less than 3 years. The policy includes the of the organisation, a record of review and is signed and dated.</v>
      </c>
      <c r="P35" s="238" t="str">
        <f>VLOOKUP($M35,QADATA!$D$9:$K$83,6,FALSE)</f>
        <v xml:space="preserve">Yes - We have a documented policy (stand alone or included in a broader policy) in place. (Not signed and/or dated) </v>
      </c>
      <c r="Q35" s="238" t="str">
        <f>VLOOKUP($M35,QADATA!$D$9:$K$83,7,FALSE)</f>
        <v>No policy in place</v>
      </c>
      <c r="R35" s="238">
        <f>VLOOKUP($M35,QADATA!$D$9:$K$83,8,FALSE)</f>
        <v>0</v>
      </c>
    </row>
    <row r="36" spans="1:18" ht="14" x14ac:dyDescent="0.3">
      <c r="A36" s="205"/>
      <c r="B36" s="205"/>
      <c r="C36" s="205"/>
      <c r="D36" s="224" t="s">
        <v>324</v>
      </c>
      <c r="E36" s="224"/>
      <c r="F36" s="224" t="str">
        <f>VLOOKUP($D36,QADATA!$D$8:$K$83,3,FALSE)</f>
        <v>MANAGEMENT SYSTEMS</v>
      </c>
      <c r="G36" s="237"/>
      <c r="H36" s="237"/>
      <c r="I36" s="235"/>
      <c r="J36" s="213"/>
      <c r="K36" s="205"/>
      <c r="L36" s="205"/>
      <c r="M36" s="229" t="str">
        <f t="shared" si="2"/>
        <v>B</v>
      </c>
      <c r="N36" s="238">
        <f>VLOOKUP($M36,QADATA!$D$9:$K$83,4,FALSE)</f>
        <v>0</v>
      </c>
      <c r="O36" s="238">
        <f>VLOOKUP($M36,QADATA!$D$9:$K$83,5,FALSE)</f>
        <v>0</v>
      </c>
      <c r="P36" s="238">
        <f>VLOOKUP($M36,QADATA!$D$9:$K$83,6,FALSE)</f>
        <v>0</v>
      </c>
      <c r="Q36" s="238">
        <f>VLOOKUP($M36,QADATA!$D$9:$K$83,7,FALSE)</f>
        <v>0</v>
      </c>
      <c r="R36" s="238">
        <f>VLOOKUP($M36,QADATA!$D$9:$K$83,8,FALSE)</f>
        <v>0</v>
      </c>
    </row>
    <row r="37" spans="1:18" ht="28" x14ac:dyDescent="0.3">
      <c r="A37" s="213"/>
      <c r="B37" s="213"/>
      <c r="C37" s="223" t="s">
        <v>469</v>
      </c>
      <c r="D37" s="205">
        <v>12</v>
      </c>
      <c r="E37" s="213"/>
      <c r="F37" s="219" t="str">
        <f>VLOOKUP($D37,QADATA!$D$8:$K$83,3,FALSE)</f>
        <v xml:space="preserve">Does your company have an up-to-date certified formal, documented Quality Management System? </v>
      </c>
      <c r="G37" s="224">
        <f>VLOOKUP(D37,QUESTIONNAIRE!$A$4:$F$72,5,FALSE)</f>
        <v>0</v>
      </c>
      <c r="H37" s="205">
        <f>IF(G37=N37, $N$22, IF(G37=O37, $O$22, IF(G37=P37,$P$22, IF(G37=Q37,$Q$22, $R$22))))</f>
        <v>4</v>
      </c>
      <c r="I37" s="205" t="str">
        <f>IF(G37=N37, $N$21, IF(G37=O37, $O$21, IF(G37=P37,$P$21, IF(G37=Q37,$Q$21, $R$21))))</f>
        <v>Not selected</v>
      </c>
      <c r="J37" s="213"/>
      <c r="K37" s="213"/>
      <c r="L37" s="213"/>
      <c r="M37" s="229">
        <f t="shared" si="2"/>
        <v>12</v>
      </c>
      <c r="N37" s="238" t="str">
        <f>VLOOKUP($M37,QADATA!$D$9:$K$83,4,FALSE)</f>
        <v xml:space="preserve">Yes - such as ISO or similar and certified by a independent third party </v>
      </c>
      <c r="O37" s="238" t="str">
        <f>VLOOKUP($M37,QADATA!$D$9:$K$83,5,FALSE)</f>
        <v xml:space="preserve">Yes - Documented but not certified </v>
      </c>
      <c r="P37" s="238" t="str">
        <f>VLOOKUP($M37,QADATA!$D$9:$K$83,6,FALSE)</f>
        <v>Informal (undocumented) process</v>
      </c>
      <c r="Q37" s="238" t="str">
        <f>VLOOKUP($M37,QADATA!$D$9:$K$83,7,FALSE)</f>
        <v>No Quality Management System in place</v>
      </c>
      <c r="R37" s="238">
        <f>VLOOKUP($M37,QADATA!$D$9:$K$83,8,FALSE)</f>
        <v>0</v>
      </c>
    </row>
    <row r="38" spans="1:18" ht="28" x14ac:dyDescent="0.3">
      <c r="A38" s="203"/>
      <c r="B38" s="203"/>
      <c r="C38" s="223" t="s">
        <v>469</v>
      </c>
      <c r="D38" s="205">
        <v>13</v>
      </c>
      <c r="E38" s="203"/>
      <c r="F38" s="219" t="str">
        <f>VLOOKUP($D38,QADATA!$D$8:$K$83,3,FALSE)</f>
        <v xml:space="preserve">Does your company have an up-to-date certified formal, documented Environmental Management System? </v>
      </c>
      <c r="G38" s="224">
        <f>VLOOKUP(D38,QUESTIONNAIRE!$A$4:$F$72,5,FALSE)</f>
        <v>0</v>
      </c>
      <c r="H38" s="205">
        <f>IF(G38=N38, $N$22, IF(G38=O38, $O$22, IF(G38=P38,$P$22, IF(G38=Q38,$Q$22, $R$22))))</f>
        <v>4</v>
      </c>
      <c r="I38" s="205" t="str">
        <f>IF(G38=N38, $N$21, IF(G38=O38, $O$21, IF(G38=P38,$P$21, IF(G38=Q38,$Q$21, $R$21))))</f>
        <v>Not selected</v>
      </c>
      <c r="J38" s="213"/>
      <c r="K38" s="203"/>
      <c r="L38" s="203"/>
      <c r="M38" s="229">
        <f t="shared" si="2"/>
        <v>13</v>
      </c>
      <c r="N38" s="238" t="str">
        <f>VLOOKUP($M38,QADATA!$D$9:$K$83,4,FALSE)</f>
        <v xml:space="preserve">Yes - such as ISO or similar and certified by a independent third party </v>
      </c>
      <c r="O38" s="238" t="str">
        <f>VLOOKUP($M38,QADATA!$D$9:$K$83,5,FALSE)</f>
        <v xml:space="preserve">Yes - Documented but not certified </v>
      </c>
      <c r="P38" s="238" t="str">
        <f>VLOOKUP($M38,QADATA!$D$9:$K$83,6,FALSE)</f>
        <v>Informal (undocumented) process</v>
      </c>
      <c r="Q38" s="238" t="str">
        <f>VLOOKUP($M38,QADATA!$D$9:$K$83,7,FALSE)</f>
        <v>No Environmental Management System in place</v>
      </c>
      <c r="R38" s="238">
        <f>VLOOKUP($M38,QADATA!$D$9:$K$83,8,FALSE)</f>
        <v>0</v>
      </c>
    </row>
    <row r="39" spans="1:18" ht="28" x14ac:dyDescent="0.3">
      <c r="A39" s="203"/>
      <c r="B39" s="203"/>
      <c r="C39" s="223" t="s">
        <v>469</v>
      </c>
      <c r="D39" s="205">
        <v>14</v>
      </c>
      <c r="E39" s="203"/>
      <c r="F39" s="219" t="str">
        <f>VLOOKUP($D39,QADATA!$D$8:$K$83,3,FALSE)</f>
        <v xml:space="preserve">Does your company have an up-to-date certified formal, documented Health and Safety Management System? </v>
      </c>
      <c r="G39" s="224">
        <f>VLOOKUP(D39,QUESTIONNAIRE!$A$4:$F$72,5,FALSE)</f>
        <v>0</v>
      </c>
      <c r="H39" s="205">
        <f>IF(G39=N39, $N$22, IF(G39=O39, $O$22, IF(G39=P39,$P$22, IF(G39=Q39,$Q$22, $R$22))))</f>
        <v>4</v>
      </c>
      <c r="I39" s="205" t="str">
        <f>IF(G39=N39, $N$21, IF(G39=O39, $O$21, IF(G39=P39,$P$21, IF(G39=Q39,$Q$21, $R$21))))</f>
        <v>Not selected</v>
      </c>
      <c r="J39" s="213"/>
      <c r="K39" s="203"/>
      <c r="L39" s="203"/>
      <c r="M39" s="229">
        <f t="shared" si="2"/>
        <v>14</v>
      </c>
      <c r="N39" s="238" t="str">
        <f>VLOOKUP($M39,QADATA!$D$9:$K$83,4,FALSE)</f>
        <v xml:space="preserve">Yes - such as ISO or similar and certified by a independent third party </v>
      </c>
      <c r="O39" s="238" t="str">
        <f>VLOOKUP($M39,QADATA!$D$9:$K$83,5,FALSE)</f>
        <v xml:space="preserve">Yes - Documented but not certified </v>
      </c>
      <c r="P39" s="238" t="str">
        <f>VLOOKUP($M39,QADATA!$D$9:$K$83,6,FALSE)</f>
        <v>Informal (undocumented) process</v>
      </c>
      <c r="Q39" s="238" t="str">
        <f>VLOOKUP($M39,QADATA!$D$9:$K$83,7,FALSE)</f>
        <v>No Health &amp; Safety Management System in place</v>
      </c>
      <c r="R39" s="238">
        <f>VLOOKUP($M39,QADATA!$D$9:$K$83,8,FALSE)</f>
        <v>0</v>
      </c>
    </row>
    <row r="40" spans="1:18" ht="14" x14ac:dyDescent="0.3">
      <c r="A40" s="205"/>
      <c r="B40" s="205"/>
      <c r="C40" s="205"/>
      <c r="D40" s="224" t="s">
        <v>326</v>
      </c>
      <c r="E40" s="224"/>
      <c r="F40" s="224" t="str">
        <f>VLOOKUP($D40,QADATA!$D$8:$K$83,3,FALSE)</f>
        <v>HUMAN RIGHTS</v>
      </c>
      <c r="G40" s="237"/>
      <c r="H40" s="237"/>
      <c r="I40" s="237"/>
      <c r="J40" s="213"/>
      <c r="K40" s="205"/>
      <c r="L40" s="205"/>
      <c r="M40" s="229" t="str">
        <f t="shared" si="2"/>
        <v>C</v>
      </c>
      <c r="N40" s="239">
        <f>VLOOKUP($M40,QADATA!$D$9:$K$83,4,FALSE)</f>
        <v>0</v>
      </c>
      <c r="O40" s="239">
        <f>VLOOKUP($M40,QADATA!$D$9:$K$83,5,FALSE)</f>
        <v>0</v>
      </c>
      <c r="P40" s="239">
        <f>VLOOKUP($M40,QADATA!$D$9:$K$83,6,FALSE)</f>
        <v>0</v>
      </c>
      <c r="Q40" s="239">
        <f>VLOOKUP($M40,QADATA!$D$9:$K$83,7,FALSE)</f>
        <v>0</v>
      </c>
      <c r="R40" s="238">
        <f>VLOOKUP($M40,QADATA!$D$9:$K$83,8,FALSE)</f>
        <v>0</v>
      </c>
    </row>
    <row r="41" spans="1:18" ht="37.5" x14ac:dyDescent="0.3">
      <c r="A41" s="213"/>
      <c r="B41" s="213"/>
      <c r="C41" s="223" t="s">
        <v>477</v>
      </c>
      <c r="D41" s="205">
        <v>15</v>
      </c>
      <c r="E41" s="213"/>
      <c r="F41" s="219" t="str">
        <f>VLOOKUP($D41,QADATA!$D$8:$K$83,3,FALSE)</f>
        <v>How does your company  integrate and operationalise the UN Guiding principles for Business &amp; Human Rights? (Corporate responsibility to respect)</v>
      </c>
      <c r="G41" s="224">
        <f>VLOOKUP(D41,QUESTIONNAIRE!$A$4:$F$72,5,FALSE)</f>
        <v>0</v>
      </c>
      <c r="H41" s="205">
        <f>IF(G41=N41, $N$22, IF(G41=O41, $O$22, IF(G41=P41,$P$22, IF(G41=Q41,$Q$22, $R$22))))</f>
        <v>4</v>
      </c>
      <c r="I41" s="205" t="str">
        <f>IF(G41=N41, $N$21, IF(G41=O41, $O$21, IF(G41=P41,$P$21, IF(G41=Q41,$Q$21, $R$21))))</f>
        <v>Not selected</v>
      </c>
      <c r="J41" s="213"/>
      <c r="K41" s="213"/>
      <c r="L41" s="213"/>
      <c r="M41" s="229">
        <f t="shared" si="2"/>
        <v>15</v>
      </c>
      <c r="N41" s="238" t="str">
        <f>VLOOKUP($M41,QADATA!$D$9:$K$83,4,FALSE)</f>
        <v>We have a documented procedure in place. Human Rights Impact Assessment is conducted with action plans that are implemented, reported &amp; reviewed</v>
      </c>
      <c r="O41" s="238" t="str">
        <f>VLOOKUP($M41,QADATA!$D$9:$K$83,5,FALSE)</f>
        <v xml:space="preserve">We have a documented procedure in place. Human Rights Impact Assessment is conducted. </v>
      </c>
      <c r="P41" s="238" t="str">
        <f>VLOOKUP($M41,QADATA!$D$9:$K$83,6,FALSE)</f>
        <v>Human Rights Impact Assessment is not conducted but the company has formal policies and procedures on labour, discrimination, salary, etc.</v>
      </c>
      <c r="Q41" s="238" t="str">
        <f>VLOOKUP($M41,QADATA!$D$9:$K$83,7,FALSE)</f>
        <v>Human Rights Impact Assessment is not conducted. The company has no formal policies and procedures on labour, discrimination, salary, etc.</v>
      </c>
      <c r="R41" s="238">
        <f>VLOOKUP($M41,QADATA!$D$9:$K$83,8,FALSE)</f>
        <v>0</v>
      </c>
    </row>
    <row r="42" spans="1:18" ht="28" x14ac:dyDescent="0.3">
      <c r="A42" s="213"/>
      <c r="B42" s="213"/>
      <c r="C42" s="223" t="s">
        <v>477</v>
      </c>
      <c r="D42" s="205">
        <v>16</v>
      </c>
      <c r="E42" s="213"/>
      <c r="F42" s="219" t="str">
        <f>VLOOKUP($D42,QADATA!$D$8:$K$83,3,FALSE)</f>
        <v>Does your company have a mechanism for preventing, reporting and investigating cases of Human Rights abuses?</v>
      </c>
      <c r="G42" s="224">
        <f>VLOOKUP(D42,QUESTIONNAIRE!$A$4:$F$72,5,FALSE)</f>
        <v>0</v>
      </c>
      <c r="H42" s="205">
        <f>IF(G42=N42, $N$22, IF(G42=O42, $O$22, IF(G42=P42,$P$22, IF(G42=Q42,$Q$22, $R$22))))</f>
        <v>4</v>
      </c>
      <c r="I42" s="205" t="str">
        <f>IF(G42=N42, $N$21, IF(G42=O42, $O$21, IF(G42=P42,$P$21, IF(G42=Q42,$Q$21, $R$21))))</f>
        <v>Not selected</v>
      </c>
      <c r="J42" s="213"/>
      <c r="K42" s="213"/>
      <c r="L42" s="213"/>
      <c r="M42" s="229">
        <f t="shared" si="2"/>
        <v>16</v>
      </c>
      <c r="N42" s="238" t="str">
        <f>VLOOKUP($M42,QADATA!$D$9:$K$83,4,FALSE)</f>
        <v>A formal documented procedure (including 3rd party hosting)</v>
      </c>
      <c r="O42" s="238" t="str">
        <f>VLOOKUP($M42,QADATA!$D$9:$K$83,5,FALSE)</f>
        <v>A formal documented procedure</v>
      </c>
      <c r="P42" s="238" t="str">
        <f>VLOOKUP($M42,QADATA!$D$9:$K$83,6,FALSE)</f>
        <v>An informal procedure</v>
      </c>
      <c r="Q42" s="238" t="str">
        <f>VLOOKUP($M42,QADATA!$D$9:$K$83,7,FALSE)</f>
        <v>No procedure in place</v>
      </c>
      <c r="R42" s="238">
        <f>VLOOKUP($M42,QADATA!$D$9:$K$83,8,FALSE)</f>
        <v>0</v>
      </c>
    </row>
    <row r="43" spans="1:18" ht="28" x14ac:dyDescent="0.3">
      <c r="A43" s="213"/>
      <c r="B43" s="213"/>
      <c r="C43" s="223" t="s">
        <v>477</v>
      </c>
      <c r="D43" s="205">
        <v>17</v>
      </c>
      <c r="E43" s="213"/>
      <c r="F43" s="219" t="str">
        <f>VLOOKUP($D43,QADATA!$D$8:$K$83,3,FALSE)</f>
        <v>Does your company have a mechanism for preventing, reporting and investigating cases of Sexual Exploitation and Abuse?</v>
      </c>
      <c r="G43" s="224">
        <f>VLOOKUP(D43,QUESTIONNAIRE!$A$4:$F$72,5,FALSE)</f>
        <v>0</v>
      </c>
      <c r="H43" s="205">
        <f>IF(G43=N43, $N$22, IF(G43=O43, $O$22, IF(G43=P43,$P$22, IF(G43=Q43,$Q$22, $R$22))))</f>
        <v>4</v>
      </c>
      <c r="I43" s="205" t="str">
        <f>IF(G43=N43, $N$21, IF(G43=O43, $O$21, IF(G43=P43,$P$21, IF(G43=Q43,$Q$21, $R$21))))</f>
        <v>Not selected</v>
      </c>
      <c r="J43" s="213"/>
      <c r="K43" s="213"/>
      <c r="L43" s="213"/>
      <c r="M43" s="229">
        <f t="shared" si="2"/>
        <v>17</v>
      </c>
      <c r="N43" s="238" t="str">
        <f>VLOOKUP($M43,QADATA!$D$9:$K$83,4,FALSE)</f>
        <v>A formal documented procedure (including 3rd party hosting)</v>
      </c>
      <c r="O43" s="238" t="str">
        <f>VLOOKUP($M43,QADATA!$D$9:$K$83,5,FALSE)</f>
        <v>A formal documented procedure</v>
      </c>
      <c r="P43" s="238" t="str">
        <f>VLOOKUP($M43,QADATA!$D$9:$K$83,6,FALSE)</f>
        <v>An informal procedure</v>
      </c>
      <c r="Q43" s="238" t="str">
        <f>VLOOKUP($M43,QADATA!$D$9:$K$83,7,FALSE)</f>
        <v>No procedure in place</v>
      </c>
      <c r="R43" s="238">
        <f>VLOOKUP($M43,QADATA!$D$9:$K$83,8,FALSE)</f>
        <v>0</v>
      </c>
    </row>
    <row r="44" spans="1:18" ht="17.5" x14ac:dyDescent="0.3">
      <c r="A44" s="205"/>
      <c r="B44" s="205"/>
      <c r="C44" s="205"/>
      <c r="D44" s="224" t="s">
        <v>328</v>
      </c>
      <c r="E44" s="224"/>
      <c r="F44" s="224" t="str">
        <f>VLOOKUP($D44,QADATA!$D$8:$K$83,3,FALSE)</f>
        <v>LABOUR STANDARDS</v>
      </c>
      <c r="G44" s="240"/>
      <c r="H44" s="240"/>
      <c r="I44" s="240"/>
      <c r="J44" s="213"/>
      <c r="K44" s="205"/>
      <c r="L44" s="205"/>
      <c r="M44" s="229" t="str">
        <f t="shared" si="2"/>
        <v>D</v>
      </c>
      <c r="N44" s="238">
        <f>VLOOKUP($M44,QADATA!$D$9:$K$83,4,FALSE)</f>
        <v>0</v>
      </c>
      <c r="O44" s="238">
        <f>VLOOKUP($M44,QADATA!$D$9:$K$83,5,FALSE)</f>
        <v>0</v>
      </c>
      <c r="P44" s="238">
        <f>VLOOKUP($M44,QADATA!$D$9:$K$83,6,FALSE)</f>
        <v>0</v>
      </c>
      <c r="Q44" s="238">
        <f>VLOOKUP($M44,QADATA!$D$9:$K$83,7,FALSE)</f>
        <v>0</v>
      </c>
      <c r="R44" s="238">
        <f>VLOOKUP($M44,QADATA!$D$9:$K$83,8,FALSE)</f>
        <v>0</v>
      </c>
    </row>
    <row r="45" spans="1:18" ht="25" x14ac:dyDescent="0.3">
      <c r="A45" s="213"/>
      <c r="B45" s="213"/>
      <c r="C45" s="223" t="s">
        <v>486</v>
      </c>
      <c r="D45" s="205">
        <v>18</v>
      </c>
      <c r="E45" s="213"/>
      <c r="F45" s="219" t="str">
        <f>VLOOKUP($D45,QADATA!$D$8:$K$83,3,FALSE)</f>
        <v>How does your company ensure that you pay minimum wage to your employees?</v>
      </c>
      <c r="G45" s="224">
        <f>VLOOKUP(D45,QUESTIONNAIRE!$A$4:$F$72,5,FALSE)</f>
        <v>0</v>
      </c>
      <c r="H45" s="205">
        <f t="shared" ref="H45:H55" si="5">IF(G45=N45, $N$22, IF(G45=O45, $O$22, IF(G45=P45,$P$22, IF(G45=Q45,$Q$22, $R$22))))</f>
        <v>4</v>
      </c>
      <c r="I45" s="205" t="str">
        <f t="shared" ref="I45:I55" si="6">IF(G45=N45, $N$21, IF(G45=O45, $O$21, IF(G45=P45,$P$21, IF(G45=Q45,$Q$21, $R$21))))</f>
        <v>Not selected</v>
      </c>
      <c r="J45" s="213"/>
      <c r="K45" s="213"/>
      <c r="L45" s="213"/>
      <c r="M45" s="229">
        <f t="shared" si="2"/>
        <v>18</v>
      </c>
      <c r="N45" s="238" t="str">
        <f>VLOOKUP($M45,QADATA!$D$9:$K$83,4,FALSE)</f>
        <v>The company has a written policy in place as well as documented procedures that are followed.</v>
      </c>
      <c r="O45" s="238" t="str">
        <f>VLOOKUP($M45,QADATA!$D$9:$K$83,5,FALSE)</f>
        <v>The company has a written policy in place and follows (undocumented) procedures.</v>
      </c>
      <c r="P45" s="238" t="str">
        <f>VLOOKUP($M45,QADATA!$D$9:$K$83,6,FALSE)</f>
        <v>The company does not have a written policy in place but follows (undocumented) procedures</v>
      </c>
      <c r="Q45" s="238" t="str">
        <f>VLOOKUP($M45,QADATA!$D$9:$K$83,7,FALSE)</f>
        <v>There are some cases that minimum wages are not paid</v>
      </c>
      <c r="R45" s="238">
        <f>VLOOKUP($M45,QADATA!$D$9:$K$83,8,FALSE)</f>
        <v>0</v>
      </c>
    </row>
    <row r="46" spans="1:18" ht="42" x14ac:dyDescent="0.3">
      <c r="A46" s="213"/>
      <c r="B46" s="213"/>
      <c r="C46" s="223" t="s">
        <v>486</v>
      </c>
      <c r="D46" s="205">
        <v>19</v>
      </c>
      <c r="E46" s="213"/>
      <c r="F46" s="219" t="str">
        <f>VLOOKUP($D46,QADATA!$D$8:$K$83,3,FALSE)</f>
        <v>How does your company ensure it pay its employees in a non-discriminatory manner (e.g. paying different working groups such as women, people with disabilities, etc… different pay for the same tasks)?</v>
      </c>
      <c r="G46" s="224">
        <f>VLOOKUP(D46,QUESTIONNAIRE!$A$4:$F$72,5,FALSE)</f>
        <v>0</v>
      </c>
      <c r="H46" s="205">
        <f t="shared" si="5"/>
        <v>4</v>
      </c>
      <c r="I46" s="205" t="str">
        <f t="shared" si="6"/>
        <v>Not selected</v>
      </c>
      <c r="J46" s="213"/>
      <c r="K46" s="213"/>
      <c r="L46" s="213"/>
      <c r="M46" s="229">
        <f t="shared" si="2"/>
        <v>19</v>
      </c>
      <c r="N46" s="238" t="str">
        <f>VLOOKUP($M46,QADATA!$D$9:$K$83,4,FALSE)</f>
        <v>The company has a written policy in place as well as documented procedures that are followed.</v>
      </c>
      <c r="O46" s="238" t="str">
        <f>VLOOKUP($M46,QADATA!$D$9:$K$83,5,FALSE)</f>
        <v>The company has a written policy in place and follows (undocumented) procedures.</v>
      </c>
      <c r="P46" s="238" t="str">
        <f>VLOOKUP($M46,QADATA!$D$9:$K$83,6,FALSE)</f>
        <v>The company does not have a written policy in place but follows (undocumented) procedures</v>
      </c>
      <c r="Q46" s="238" t="str">
        <f>VLOOKUP($M46,QADATA!$D$9:$K$83,7,FALSE)</f>
        <v>There are some cases that different groups are paid differently for the same tasks.</v>
      </c>
      <c r="R46" s="238">
        <f>VLOOKUP($M46,QADATA!$D$9:$K$83,8,FALSE)</f>
        <v>0</v>
      </c>
    </row>
    <row r="47" spans="1:18" ht="28" x14ac:dyDescent="0.3">
      <c r="A47" s="213"/>
      <c r="B47" s="213"/>
      <c r="C47" s="223" t="s">
        <v>486</v>
      </c>
      <c r="D47" s="205">
        <v>20</v>
      </c>
      <c r="E47" s="213"/>
      <c r="F47" s="219" t="str">
        <f>VLOOKUP($D47,QADATA!$D$8:$K$83,3,FALSE)</f>
        <v>Does your company have a complaints system in place to address concerns or issues from employees / workers / others?</v>
      </c>
      <c r="G47" s="224">
        <f>VLOOKUP(D47,QUESTIONNAIRE!$A$4:$F$72,5,FALSE)</f>
        <v>0</v>
      </c>
      <c r="H47" s="205">
        <f t="shared" si="5"/>
        <v>4</v>
      </c>
      <c r="I47" s="205" t="str">
        <f t="shared" si="6"/>
        <v>Not selected</v>
      </c>
      <c r="J47" s="213"/>
      <c r="K47" s="213"/>
      <c r="L47" s="213"/>
      <c r="M47" s="229">
        <f t="shared" si="2"/>
        <v>20</v>
      </c>
      <c r="N47" s="238" t="str">
        <f>VLOOKUP($M47,QADATA!$D$9:$K$83,4,FALSE)</f>
        <v xml:space="preserve">Yes - documented procedure including anonymous whistleblower protection </v>
      </c>
      <c r="O47" s="238" t="str">
        <f>VLOOKUP($M47,QADATA!$D$9:$K$83,5,FALSE)</f>
        <v xml:space="preserve">Yes - there are guidelines, but no formal documented procedure </v>
      </c>
      <c r="P47" s="238" t="str">
        <f>VLOOKUP($M47,QADATA!$D$9:$K$83,6,FALSE)</f>
        <v>Although no formal procedure is in place, management treat such incidents seriously</v>
      </c>
      <c r="Q47" s="238" t="str">
        <f>VLOOKUP($M47,QADATA!$D$9:$K$83,7,FALSE)</f>
        <v>No this is not needed in our company</v>
      </c>
      <c r="R47" s="238">
        <f>VLOOKUP($M47,QADATA!$D$9:$K$83,8,FALSE)</f>
        <v>0</v>
      </c>
    </row>
    <row r="48" spans="1:18" ht="28" x14ac:dyDescent="0.3">
      <c r="A48" s="203"/>
      <c r="B48" s="203"/>
      <c r="C48" s="223" t="s">
        <v>486</v>
      </c>
      <c r="D48" s="205">
        <v>21</v>
      </c>
      <c r="E48" s="203"/>
      <c r="F48" s="219" t="str">
        <f>VLOOKUP($D48,QADATA!$D$8:$K$83,3,FALSE)</f>
        <v>Does your company have an Overtime work policy in place or staff are not allowed to work overtime?</v>
      </c>
      <c r="G48" s="224">
        <f>VLOOKUP(D48,QUESTIONNAIRE!$A$4:$F$72,5,FALSE)</f>
        <v>0</v>
      </c>
      <c r="H48" s="205">
        <f t="shared" si="5"/>
        <v>4</v>
      </c>
      <c r="I48" s="205" t="str">
        <f t="shared" si="6"/>
        <v>Not selected</v>
      </c>
      <c r="J48" s="213"/>
      <c r="K48" s="203"/>
      <c r="L48" s="203"/>
      <c r="M48" s="229">
        <f t="shared" si="2"/>
        <v>21</v>
      </c>
      <c r="N48" s="238" t="str">
        <f>VLOOKUP($M48,QADATA!$D$9:$K$83,4,FALSE)</f>
        <v>Overtime is voluntary and procedure and payments documented (or staff are prohibited from working overtime)</v>
      </c>
      <c r="O48" s="238" t="str">
        <f>VLOOKUP($M48,QADATA!$D$9:$K$83,5,FALSE)</f>
        <v>Overtime is voluntary there is no documented procedure, but payments are recorded.</v>
      </c>
      <c r="P48" s="238" t="str">
        <f>VLOOKUP($M48,QADATA!$D$9:$K$83,6,FALSE)</f>
        <v>Over time is compensated but not recorded</v>
      </c>
      <c r="Q48" s="238" t="str">
        <f>VLOOKUP($M48,QADATA!$D$9:$K$83,7,FALSE)</f>
        <v>Overtime is not recorded or compensated</v>
      </c>
      <c r="R48" s="238">
        <f>VLOOKUP($M48,QADATA!$D$9:$K$83,8,FALSE)</f>
        <v>0</v>
      </c>
    </row>
    <row r="49" spans="1:18" ht="37.5" x14ac:dyDescent="0.3">
      <c r="A49" s="203"/>
      <c r="B49" s="203"/>
      <c r="C49" s="223" t="s">
        <v>486</v>
      </c>
      <c r="D49" s="205">
        <v>22</v>
      </c>
      <c r="E49" s="203"/>
      <c r="F49" s="219" t="str">
        <f>VLOOKUP($D49,QADATA!$D$8:$K$83,3,FALSE)</f>
        <v>What is the approach of your company regarding keeping original identification documents of your workers / employees?</v>
      </c>
      <c r="G49" s="224">
        <f>VLOOKUP(D49,QUESTIONNAIRE!$A$4:$F$72,5,FALSE)</f>
        <v>0</v>
      </c>
      <c r="H49" s="205">
        <f t="shared" si="5"/>
        <v>4</v>
      </c>
      <c r="I49" s="205" t="str">
        <f t="shared" si="6"/>
        <v>Not selected</v>
      </c>
      <c r="J49" s="213"/>
      <c r="K49" s="203"/>
      <c r="L49" s="203"/>
      <c r="M49" s="229">
        <f t="shared" si="2"/>
        <v>22</v>
      </c>
      <c r="N49" s="238" t="str">
        <f>VLOOKUP($M49,QADATA!$D$9:$K$83,4,FALSE)</f>
        <v>No original ID documentation is ever kept by the company. In cases where ID documentation is needed, a copy of the original is requested for record keeping.</v>
      </c>
      <c r="O49" s="238" t="str">
        <f>VLOOKUP($M49,QADATA!$D$9:$K$83,5,FALSE)</f>
        <v>Original ID documentation is sometimes kept by the company (by documented request of the employee) but only for safe keeping.</v>
      </c>
      <c r="P49" s="238" t="str">
        <f>VLOOKUP($M49,QADATA!$D$9:$K$83,6,FALSE)</f>
        <v xml:space="preserve">Original ID documentation is kept, but only when management deem it necessary </v>
      </c>
      <c r="Q49" s="238" t="str">
        <f>VLOOKUP($M49,QADATA!$D$9:$K$83,7,FALSE)</f>
        <v>Keeping the original identification documents is a common practice</v>
      </c>
      <c r="R49" s="238">
        <f>VLOOKUP($M49,QADATA!$D$9:$K$83,8,FALSE)</f>
        <v>0</v>
      </c>
    </row>
    <row r="50" spans="1:18" ht="28" x14ac:dyDescent="0.3">
      <c r="A50" s="203"/>
      <c r="B50" s="203"/>
      <c r="C50" s="223" t="s">
        <v>486</v>
      </c>
      <c r="D50" s="205">
        <v>23</v>
      </c>
      <c r="E50" s="203"/>
      <c r="F50" s="219" t="str">
        <f>VLOOKUP($D50,QADATA!$D$8:$K$83,3,FALSE)</f>
        <v>Do you have a procedure in place at time of employment to verify age of prospective employees?</v>
      </c>
      <c r="G50" s="224">
        <f>VLOOKUP(D50,QUESTIONNAIRE!$A$4:$F$72,5,FALSE)</f>
        <v>0</v>
      </c>
      <c r="H50" s="205">
        <f t="shared" si="5"/>
        <v>4</v>
      </c>
      <c r="I50" s="205" t="str">
        <f t="shared" si="6"/>
        <v>Not selected</v>
      </c>
      <c r="J50" s="213"/>
      <c r="K50" s="203"/>
      <c r="L50" s="203"/>
      <c r="M50" s="229">
        <f t="shared" si="2"/>
        <v>23</v>
      </c>
      <c r="N50" s="238" t="str">
        <f>VLOOKUP($M50,QADATA!$D$9:$K$83,4,FALSE)</f>
        <v>Yes - A documented procedure is in place</v>
      </c>
      <c r="O50" s="238" t="str">
        <f>VLOOKUP($M50,QADATA!$D$9:$K$83,5,FALSE)</f>
        <v>A procedure is in place but not documented</v>
      </c>
      <c r="P50" s="238" t="str">
        <f>VLOOKUP($M50,QADATA!$D$9:$K$83,6,FALSE)</f>
        <v>Age verification is done from time to time</v>
      </c>
      <c r="Q50" s="238" t="str">
        <f>VLOOKUP($M50,QADATA!$D$9:$K$83,7,FALSE)</f>
        <v>Age is not verified</v>
      </c>
      <c r="R50" s="238">
        <f>VLOOKUP($M50,QADATA!$D$9:$K$83,8,FALSE)</f>
        <v>0</v>
      </c>
    </row>
    <row r="51" spans="1:18" ht="28" x14ac:dyDescent="0.3">
      <c r="A51" s="203"/>
      <c r="B51" s="203"/>
      <c r="C51" s="223" t="s">
        <v>486</v>
      </c>
      <c r="D51" s="205">
        <v>24</v>
      </c>
      <c r="E51" s="203"/>
      <c r="F51" s="219" t="str">
        <f>VLOOKUP($D51,QADATA!$D$8:$K$83,3,FALSE)</f>
        <v>Are your employees selected based on gender, ethnicity, sexual orientation or political belief?</v>
      </c>
      <c r="G51" s="224">
        <f>VLOOKUP(D51,QUESTIONNAIRE!$A$4:$F$72,5,FALSE)</f>
        <v>0</v>
      </c>
      <c r="H51" s="205">
        <f t="shared" si="5"/>
        <v>4</v>
      </c>
      <c r="I51" s="205" t="str">
        <f t="shared" si="6"/>
        <v>Not selected</v>
      </c>
      <c r="J51" s="213"/>
      <c r="K51" s="203"/>
      <c r="L51" s="203"/>
      <c r="M51" s="229">
        <f t="shared" si="2"/>
        <v>24</v>
      </c>
      <c r="N51" s="238" t="str">
        <f>VLOOKUP($M51,QADATA!$D$9:$K$83,4,FALSE)</f>
        <v>No - all employees are selected based on merit as per documented procedure in place</v>
      </c>
      <c r="O51" s="238" t="str">
        <f>VLOOKUP($M51,QADATA!$D$9:$K$83,5,FALSE)</f>
        <v>No - all employees are selected based on merit but no documented procedure in place</v>
      </c>
      <c r="P51" s="238" t="str">
        <f>VLOOKUP($M51,QADATA!$D$9:$K$83,6,FALSE)</f>
        <v xml:space="preserve">Yes - to a certain extent </v>
      </c>
      <c r="Q51" s="238" t="str">
        <f>VLOOKUP($M51,QADATA!$D$9:$K$83,7,FALSE)</f>
        <v>Yes - in most cases</v>
      </c>
      <c r="R51" s="238">
        <f>VLOOKUP($M51,QADATA!$D$9:$K$83,8,FALSE)</f>
        <v>0</v>
      </c>
    </row>
    <row r="52" spans="1:18" ht="28" x14ac:dyDescent="0.3">
      <c r="A52" s="203"/>
      <c r="B52" s="203"/>
      <c r="C52" s="223" t="s">
        <v>486</v>
      </c>
      <c r="D52" s="205">
        <v>25</v>
      </c>
      <c r="E52" s="203"/>
      <c r="F52" s="219" t="str">
        <f>VLOOKUP($D52,QADATA!$D$8:$K$83,3,FALSE)</f>
        <v>Are terms of employment communicated and agreed upon with an employee, written and in a local language?</v>
      </c>
      <c r="G52" s="224">
        <f>VLOOKUP(D52,QUESTIONNAIRE!$A$4:$F$72,5,FALSE)</f>
        <v>0</v>
      </c>
      <c r="H52" s="205">
        <f t="shared" si="5"/>
        <v>4</v>
      </c>
      <c r="I52" s="205" t="str">
        <f t="shared" si="6"/>
        <v>Not selected</v>
      </c>
      <c r="J52" s="213"/>
      <c r="K52" s="203"/>
      <c r="L52" s="203"/>
      <c r="M52" s="229">
        <f t="shared" si="2"/>
        <v>25</v>
      </c>
      <c r="N52" s="238" t="str">
        <f>VLOOKUP($M52,QADATA!$D$9:$K$83,4,FALSE)</f>
        <v>Terms of employment are written and are signed by both employer and employee</v>
      </c>
      <c r="O52" s="238" t="str">
        <f>VLOOKUP($M52,QADATA!$D$9:$K$83,5,FALSE)</f>
        <v xml:space="preserve">Terms of employment are written and signed by employee only </v>
      </c>
      <c r="P52" s="238" t="str">
        <f>VLOOKUP($M52,QADATA!$D$9:$K$83,6,FALSE)</f>
        <v xml:space="preserve">Terms of employment are communicated but not written or signed </v>
      </c>
      <c r="Q52" s="238" t="str">
        <f>VLOOKUP($M52,QADATA!$D$9:$K$83,7,FALSE)</f>
        <v>There are no terms of employment - only pay to work</v>
      </c>
      <c r="R52" s="238">
        <f>VLOOKUP($M52,QADATA!$D$9:$K$83,8,FALSE)</f>
        <v>0</v>
      </c>
    </row>
    <row r="53" spans="1:18" ht="28" x14ac:dyDescent="0.3">
      <c r="A53" s="203"/>
      <c r="B53" s="203"/>
      <c r="C53" s="223" t="s">
        <v>486</v>
      </c>
      <c r="D53" s="205">
        <v>26</v>
      </c>
      <c r="E53" s="203"/>
      <c r="F53" s="219" t="str">
        <f>VLOOKUP($D53,QADATA!$D$8:$K$83,3,FALSE)</f>
        <v>Are payments of salary made according to the contract, directly to the employee and on a regular basis?</v>
      </c>
      <c r="G53" s="224">
        <f>VLOOKUP(D53,QUESTIONNAIRE!$A$4:$F$72,5,FALSE)</f>
        <v>0</v>
      </c>
      <c r="H53" s="205">
        <f t="shared" si="5"/>
        <v>4</v>
      </c>
      <c r="I53" s="205" t="str">
        <f t="shared" si="6"/>
        <v>Not selected</v>
      </c>
      <c r="J53" s="213"/>
      <c r="K53" s="203"/>
      <c r="L53" s="203"/>
      <c r="M53" s="229">
        <f t="shared" si="2"/>
        <v>26</v>
      </c>
      <c r="N53" s="238" t="str">
        <f>VLOOKUP($M53,QADATA!$D$9:$K$83,4,FALSE)</f>
        <v>Yes, salaries are paid according to the contract, directly to the employee and on a regular basis</v>
      </c>
      <c r="O53" s="238" t="str">
        <f>VLOOKUP($M53,QADATA!$D$9:$K$83,5,FALSE)</f>
        <v>Yes - but not on a regular basis</v>
      </c>
      <c r="P53" s="238" t="str">
        <f>VLOOKUP($M53,QADATA!$D$9:$K$83,6,FALSE)</f>
        <v>Non-regular cash payments are a common practice here</v>
      </c>
      <c r="Q53" s="238" t="str">
        <f>VLOOKUP($M53,QADATA!$D$9:$K$83,7,FALSE)</f>
        <v xml:space="preserve">Salary / wages are paid directly to an intermediary to distribute </v>
      </c>
      <c r="R53" s="238">
        <f>VLOOKUP($M53,QADATA!$D$9:$K$83,8,FALSE)</f>
        <v>0</v>
      </c>
    </row>
    <row r="54" spans="1:18" ht="28" x14ac:dyDescent="0.3">
      <c r="A54" s="203"/>
      <c r="B54" s="203"/>
      <c r="C54" s="223" t="s">
        <v>486</v>
      </c>
      <c r="D54" s="205">
        <v>27</v>
      </c>
      <c r="E54" s="203"/>
      <c r="F54" s="219" t="str">
        <f>VLOOKUP($D54,QADATA!$D$8:$K$83,3,FALSE)</f>
        <v>Are employees made aware of deductions (e.g. welfare, tax, accommodation etc..) and agree to them?</v>
      </c>
      <c r="G54" s="224">
        <f>VLOOKUP(D54,QUESTIONNAIRE!$A$4:$F$72,5,FALSE)</f>
        <v>0</v>
      </c>
      <c r="H54" s="205">
        <f t="shared" si="5"/>
        <v>4</v>
      </c>
      <c r="I54" s="205" t="str">
        <f t="shared" si="6"/>
        <v>Not selected</v>
      </c>
      <c r="J54" s="213"/>
      <c r="K54" s="203"/>
      <c r="L54" s="203"/>
      <c r="M54" s="229">
        <f t="shared" si="2"/>
        <v>27</v>
      </c>
      <c r="N54" s="238" t="str">
        <f>VLOOKUP($M54,QADATA!$D$9:$K$83,4,FALSE)</f>
        <v xml:space="preserve">Yes - all deduction are agreed in advance and documented in the contract </v>
      </c>
      <c r="O54" s="238" t="str">
        <f>VLOOKUP($M54,QADATA!$D$9:$K$83,5,FALSE)</f>
        <v>Employees are made aware of deductions but they are not documented in the contract</v>
      </c>
      <c r="P54" s="238" t="str">
        <f>VLOOKUP($M54,QADATA!$D$9:$K$83,6,FALSE)</f>
        <v>Employees are not made aware of deductions until time of payment</v>
      </c>
      <c r="Q54" s="238" t="str">
        <f>VLOOKUP($M54,QADATA!$D$9:$K$83,7,FALSE)</f>
        <v>Deductions are made as they occur - without prior information to employee</v>
      </c>
      <c r="R54" s="238">
        <f>VLOOKUP($M54,QADATA!$D$9:$K$83,8,FALSE)</f>
        <v>0</v>
      </c>
    </row>
    <row r="55" spans="1:18" ht="25" x14ac:dyDescent="0.3">
      <c r="A55" s="203"/>
      <c r="B55" s="203"/>
      <c r="C55" s="223" t="s">
        <v>486</v>
      </c>
      <c r="D55" s="205">
        <v>28</v>
      </c>
      <c r="E55" s="203"/>
      <c r="F55" s="219" t="str">
        <f>VLOOKUP($D55,QADATA!$D$8:$K$83,3,FALSE)</f>
        <v>Are employee payments properly documented?</v>
      </c>
      <c r="G55" s="224">
        <f>VLOOKUP(D55,QUESTIONNAIRE!$A$4:$F$72,5,FALSE)</f>
        <v>0</v>
      </c>
      <c r="H55" s="205">
        <f t="shared" si="5"/>
        <v>4</v>
      </c>
      <c r="I55" s="205" t="str">
        <f t="shared" si="6"/>
        <v>Not selected</v>
      </c>
      <c r="J55" s="213"/>
      <c r="K55" s="203"/>
      <c r="L55" s="203"/>
      <c r="M55" s="229">
        <f t="shared" si="2"/>
        <v>28</v>
      </c>
      <c r="N55" s="238" t="str">
        <f>VLOOKUP($M55,QADATA!$D$9:$K$83,4,FALSE)</f>
        <v>Yes - Detailed pay-slips are provided, signed for and include details of deductions, if any</v>
      </c>
      <c r="O55" s="238" t="str">
        <f>VLOOKUP($M55,QADATA!$D$9:$K$83,5,FALSE)</f>
        <v xml:space="preserve">Yes - Employees sign that they have received salary but no pay-slip provided </v>
      </c>
      <c r="P55" s="238" t="str">
        <f>VLOOKUP($M55,QADATA!$D$9:$K$83,6,FALSE)</f>
        <v xml:space="preserve">No formal procedure in place, but employees are notified that payment has been made </v>
      </c>
      <c r="Q55" s="238" t="str">
        <f>VLOOKUP($M55,QADATA!$D$9:$K$83,7,FALSE)</f>
        <v>No formal procedure in place</v>
      </c>
      <c r="R55" s="238">
        <f>VLOOKUP($M55,QADATA!$D$9:$K$83,8,FALSE)</f>
        <v>0</v>
      </c>
    </row>
    <row r="56" spans="1:18" ht="14" x14ac:dyDescent="0.3">
      <c r="A56" s="205"/>
      <c r="B56" s="205"/>
      <c r="C56" s="205"/>
      <c r="D56" s="224" t="s">
        <v>339</v>
      </c>
      <c r="E56" s="224"/>
      <c r="F56" s="224" t="str">
        <f>VLOOKUP($D56,QADATA!$D$8:$K$83,3,FALSE)</f>
        <v xml:space="preserve">EQUAL OPPORTUNITY </v>
      </c>
      <c r="G56" s="237"/>
      <c r="H56" s="237"/>
      <c r="I56" s="237"/>
      <c r="J56" s="213"/>
      <c r="K56" s="205"/>
      <c r="L56" s="205"/>
      <c r="M56" s="229" t="str">
        <f t="shared" ref="M56:M87" si="7">D56</f>
        <v>E</v>
      </c>
      <c r="N56" s="239">
        <f>VLOOKUP($M56,QADATA!$D$9:$K$83,4,FALSE)</f>
        <v>0</v>
      </c>
      <c r="O56" s="239">
        <f>VLOOKUP($M56,QADATA!$D$9:$K$83,5,FALSE)</f>
        <v>0</v>
      </c>
      <c r="P56" s="239">
        <f>VLOOKUP($M56,QADATA!$D$9:$K$83,6,FALSE)</f>
        <v>0</v>
      </c>
      <c r="Q56" s="239">
        <f>VLOOKUP($M56,QADATA!$D$9:$K$83,7,FALSE)</f>
        <v>0</v>
      </c>
      <c r="R56" s="238">
        <f>VLOOKUP($M56,QADATA!$D$9:$K$83,8,FALSE)</f>
        <v>0</v>
      </c>
    </row>
    <row r="57" spans="1:18" ht="28" x14ac:dyDescent="0.3">
      <c r="A57" s="203"/>
      <c r="B57" s="203"/>
      <c r="C57" s="223" t="s">
        <v>529</v>
      </c>
      <c r="D57" s="205">
        <v>29</v>
      </c>
      <c r="E57" s="203"/>
      <c r="F57" s="219" t="str">
        <f>VLOOKUP($D57,QADATA!$D$8:$K$83,3,FALSE)</f>
        <v>Does your company have a mechanism in place for reporting, investigating and addressing harassment</v>
      </c>
      <c r="G57" s="224">
        <f>VLOOKUP(D57,QUESTIONNAIRE!$A$4:$F$72,5,FALSE)</f>
        <v>0</v>
      </c>
      <c r="H57" s="205">
        <f>IF(G57=N57, $N$22, IF(G57=O57, $O$22, IF(G57=P57,$P$22, IF(G57=Q57,$Q$22, $R$22))))</f>
        <v>4</v>
      </c>
      <c r="I57" s="205" t="str">
        <f>IF(G57=N57, $N$21, IF(G57=O57, $O$21, IF(G57=P57,$P$21, IF(G57=Q57,$Q$21, $R$21))))</f>
        <v>Not selected</v>
      </c>
      <c r="J57" s="213"/>
      <c r="K57" s="203"/>
      <c r="L57" s="203"/>
      <c r="M57" s="229">
        <f t="shared" si="7"/>
        <v>29</v>
      </c>
      <c r="N57" s="238" t="str">
        <f>VLOOKUP($M57,QADATA!$D$9:$K$83,4,FALSE)</f>
        <v>Yes- A formal documented procedure is in place; data about cases is available and tracked</v>
      </c>
      <c r="O57" s="238" t="str">
        <f>VLOOKUP($M57,QADATA!$D$9:$K$83,5,FALSE)</f>
        <v>Yes - a documented procedure</v>
      </c>
      <c r="P57" s="238" t="str">
        <f>VLOOKUP($M57,QADATA!$D$9:$K$83,6,FALSE)</f>
        <v>An informal procedure</v>
      </c>
      <c r="Q57" s="238" t="str">
        <f>VLOOKUP($M57,QADATA!$D$9:$K$83,7,FALSE)</f>
        <v>No procedure</v>
      </c>
      <c r="R57" s="238">
        <f>VLOOKUP($M57,QADATA!$D$9:$K$83,8,FALSE)</f>
        <v>0</v>
      </c>
    </row>
    <row r="58" spans="1:18" ht="25" x14ac:dyDescent="0.3">
      <c r="A58" s="203"/>
      <c r="B58" s="203"/>
      <c r="C58" s="223" t="s">
        <v>529</v>
      </c>
      <c r="D58" s="205">
        <v>30</v>
      </c>
      <c r="E58" s="203"/>
      <c r="F58" s="219" t="str">
        <f>VLOOKUP($D58,QADATA!$D$8:$K$83,3,FALSE)</f>
        <v>Does your company encourage diversity and inclusion in the workplace?</v>
      </c>
      <c r="G58" s="224">
        <f>VLOOKUP(D58,QUESTIONNAIRE!$A$4:$F$72,5,FALSE)</f>
        <v>0</v>
      </c>
      <c r="H58" s="205">
        <f>IF(G58=N58, $N$22, IF(G58=O58, $O$22, IF(G58=P58,$P$22, IF(G58=Q58,$Q$22, $R$22))))</f>
        <v>4</v>
      </c>
      <c r="I58" s="205" t="str">
        <f>IF(G58=N58, $N$21, IF(G58=O58, $O$21, IF(G58=P58,$P$21, IF(G58=Q58,$Q$21, $R$21))))</f>
        <v>Not selected</v>
      </c>
      <c r="J58" s="213"/>
      <c r="K58" s="203"/>
      <c r="L58" s="203"/>
      <c r="M58" s="229">
        <f t="shared" si="7"/>
        <v>30</v>
      </c>
      <c r="N58" s="238" t="str">
        <f>VLOOKUP($M58,QADATA!$D$9:$K$83,4,FALSE)</f>
        <v>Yes we have a diversity and inclusion policy and action plan that is well implemented</v>
      </c>
      <c r="O58" s="238" t="str">
        <f>VLOOKUP($M58,QADATA!$D$9:$K$83,5,FALSE)</f>
        <v>Yes we have a policy but no action plan yet</v>
      </c>
      <c r="P58" s="238" t="str">
        <f>VLOOKUP($M58,QADATA!$D$9:$K$83,6,FALSE)</f>
        <v>We encourage diversity informally</v>
      </c>
      <c r="Q58" s="238" t="str">
        <f>VLOOKUP($M58,QADATA!$D$9:$K$83,7,FALSE)</f>
        <v>We do not have any initiatives around diversity and inclusion</v>
      </c>
      <c r="R58" s="238">
        <f>VLOOKUP($M58,QADATA!$D$9:$K$83,8,FALSE)</f>
        <v>0</v>
      </c>
    </row>
    <row r="59" spans="1:18" ht="28" x14ac:dyDescent="0.3">
      <c r="A59" s="203"/>
      <c r="B59" s="203"/>
      <c r="C59" s="223" t="s">
        <v>529</v>
      </c>
      <c r="D59" s="205">
        <v>31</v>
      </c>
      <c r="E59" s="203"/>
      <c r="F59" s="219" t="str">
        <f>VLOOKUP($D59,QADATA!$D$8:$K$83,3,FALSE)</f>
        <v xml:space="preserve">What percentage (%) of current total staff are women? Please provide your best estimate. </v>
      </c>
      <c r="G59" s="224">
        <f>VLOOKUP(D59,QUESTIONNAIRE!$A$4:$F$72,5,FALSE)</f>
        <v>0</v>
      </c>
      <c r="H59" s="205">
        <f>IF(G59=N59, $N$22, IF(G59=O59, $O$22, IF(G59=P59,$P$22, IF(G59=Q59,$Q$22, $R$22))))</f>
        <v>4</v>
      </c>
      <c r="I59" s="205" t="str">
        <f>IF(G59=N59, $N$21, IF(G59=O59, $O$21, IF(G59=P59,$P$21, IF(G59=Q59,$Q$21, $R$21))))</f>
        <v>Not selected</v>
      </c>
      <c r="J59" s="213"/>
      <c r="K59" s="203"/>
      <c r="L59" s="203"/>
      <c r="M59" s="229">
        <f t="shared" si="7"/>
        <v>31</v>
      </c>
      <c r="N59" s="238" t="str">
        <f>VLOOKUP($M59,QADATA!$D$9:$K$83,4,FALSE)</f>
        <v>More than 60%</v>
      </c>
      <c r="O59" s="238" t="str">
        <f>VLOOKUP($M59,QADATA!$D$9:$K$83,5,FALSE)</f>
        <v>Between 30% - 60%</v>
      </c>
      <c r="P59" s="238" t="str">
        <f>VLOOKUP($M59,QADATA!$D$9:$K$83,6,FALSE)</f>
        <v>Between 10% - 30%</v>
      </c>
      <c r="Q59" s="238" t="str">
        <f>VLOOKUP($M59,QADATA!$D$9:$K$83,7,FALSE)</f>
        <v xml:space="preserve">Less than 10% </v>
      </c>
      <c r="R59" s="238">
        <f>VLOOKUP($M59,QADATA!$D$9:$K$83,8,FALSE)</f>
        <v>0</v>
      </c>
    </row>
    <row r="60" spans="1:18" ht="28" x14ac:dyDescent="0.3">
      <c r="A60" s="203"/>
      <c r="B60" s="203"/>
      <c r="C60" s="223" t="s">
        <v>529</v>
      </c>
      <c r="D60" s="205">
        <v>32</v>
      </c>
      <c r="E60" s="203"/>
      <c r="F60" s="219" t="str">
        <f>VLOOKUP($D60,QADATA!$D$8:$K$83,3,FALSE)</f>
        <v xml:space="preserve">What percentage (%) of current key staff (leadership) are women? Please provide your best estimate. </v>
      </c>
      <c r="G60" s="224">
        <f>VLOOKUP(D60,QUESTIONNAIRE!$A$4:$F$72,5,FALSE)</f>
        <v>0</v>
      </c>
      <c r="H60" s="205">
        <f>IF(G60=N60, $N$22, IF(G60=O60, $O$22, IF(G60=P60,$P$22, IF(G60=Q60,$Q$22, $R$22))))</f>
        <v>4</v>
      </c>
      <c r="I60" s="205" t="str">
        <f>IF(G60=N60, $N$21, IF(G60=O60, $O$21, IF(G60=P60,$P$21, IF(G60=Q60,$Q$21, $R$21))))</f>
        <v>Not selected</v>
      </c>
      <c r="J60" s="213"/>
      <c r="K60" s="203"/>
      <c r="L60" s="203"/>
      <c r="M60" s="229">
        <f t="shared" si="7"/>
        <v>32</v>
      </c>
      <c r="N60" s="238" t="str">
        <f>VLOOKUP($M60,QADATA!$D$9:$K$83,4,FALSE)</f>
        <v>More than 60%</v>
      </c>
      <c r="O60" s="238" t="str">
        <f>VLOOKUP($M60,QADATA!$D$9:$K$83,5,FALSE)</f>
        <v>Between 30% - 60%</v>
      </c>
      <c r="P60" s="238" t="str">
        <f>VLOOKUP($M60,QADATA!$D$9:$K$83,6,FALSE)</f>
        <v>Between 10% - 30%</v>
      </c>
      <c r="Q60" s="238" t="str">
        <f>VLOOKUP($M60,QADATA!$D$9:$K$83,7,FALSE)</f>
        <v xml:space="preserve">Less than 10% </v>
      </c>
      <c r="R60" s="238">
        <f>VLOOKUP($M60,QADATA!$D$9:$K$83,8,FALSE)</f>
        <v>0</v>
      </c>
    </row>
    <row r="61" spans="1:18" ht="37.5" x14ac:dyDescent="0.3">
      <c r="A61" s="203"/>
      <c r="B61" s="203"/>
      <c r="C61" s="223" t="s">
        <v>529</v>
      </c>
      <c r="D61" s="205">
        <v>33</v>
      </c>
      <c r="E61" s="203"/>
      <c r="F61" s="219" t="str">
        <f>VLOOKUP($D61,QADATA!$D$8:$K$83,3,FALSE)</f>
        <v>Does your company have a procedure in place to encourage the employment and inclusion of persons with disabilities in the workplace?</v>
      </c>
      <c r="G61" s="224">
        <f>VLOOKUP(D61,QUESTIONNAIRE!$A$4:$F$72,5,FALSE)</f>
        <v>0</v>
      </c>
      <c r="H61" s="205">
        <f>IF(G61=N61, $N$22, IF(G61=O61, $O$22, IF(G61=P61,$P$22, IF(G61=Q61,$Q$22, $R$22))))</f>
        <v>4</v>
      </c>
      <c r="I61" s="205" t="str">
        <f>IF(G61=N61, $N$21, IF(G61=O61, $O$21, IF(G61=P61,$P$21, IF(G61=Q61,$Q$21, $R$21))))</f>
        <v>Not selected</v>
      </c>
      <c r="J61" s="213"/>
      <c r="K61" s="203"/>
      <c r="L61" s="203"/>
      <c r="M61" s="229">
        <f t="shared" si="7"/>
        <v>33</v>
      </c>
      <c r="N61" s="238" t="str">
        <f>VLOOKUP($M61,QADATA!$D$9:$K$83,4,FALSE)</f>
        <v xml:space="preserve">Yes we have formal documented procedure in place to encourage the employment and inclusion of persons with disabilities and an action plan that is well implemented </v>
      </c>
      <c r="O61" s="238" t="str">
        <f>VLOOKUP($M61,QADATA!$D$9:$K$83,5,FALSE)</f>
        <v>Yes we have a policy but no action plan yet</v>
      </c>
      <c r="P61" s="238" t="str">
        <f>VLOOKUP($M61,QADATA!$D$9:$K$83,6,FALSE)</f>
        <v>This is done informally</v>
      </c>
      <c r="Q61" s="238" t="str">
        <f>VLOOKUP($M61,QADATA!$D$9:$K$83,7,FALSE)</f>
        <v>We do not have any initiatives regarding the inclusion of persons with disabilities in the workplace</v>
      </c>
      <c r="R61" s="238">
        <f>VLOOKUP($M61,QADATA!$D$9:$K$83,8,FALSE)</f>
        <v>0</v>
      </c>
    </row>
    <row r="62" spans="1:18" ht="14" x14ac:dyDescent="0.3">
      <c r="A62" s="205"/>
      <c r="B62" s="205"/>
      <c r="C62" s="205"/>
      <c r="D62" s="224" t="s">
        <v>344</v>
      </c>
      <c r="E62" s="224"/>
      <c r="F62" s="224" t="str">
        <f>VLOOKUP($D62,QADATA!$D$8:$K$83,3,FALSE)</f>
        <v>QUALITY MANAGEMENT</v>
      </c>
      <c r="G62" s="241"/>
      <c r="H62" s="241"/>
      <c r="I62" s="241"/>
      <c r="J62" s="213"/>
      <c r="K62" s="205"/>
      <c r="L62" s="205"/>
      <c r="M62" s="229" t="str">
        <f t="shared" si="7"/>
        <v>F</v>
      </c>
      <c r="N62" s="239">
        <f>VLOOKUP($M62,QADATA!$D$9:$K$83,4,FALSE)</f>
        <v>0</v>
      </c>
      <c r="O62" s="239">
        <f>VLOOKUP($M62,QADATA!$D$9:$K$83,5,FALSE)</f>
        <v>0</v>
      </c>
      <c r="P62" s="239">
        <f>VLOOKUP($M62,QADATA!$D$9:$K$83,6,FALSE)</f>
        <v>0</v>
      </c>
      <c r="Q62" s="239">
        <f>VLOOKUP($M62,QADATA!$D$9:$K$83,7,FALSE)</f>
        <v>0</v>
      </c>
      <c r="R62" s="239">
        <f>VLOOKUP($M62,QADATA!$D$9:$K$83,8,FALSE)</f>
        <v>0</v>
      </c>
    </row>
    <row r="63" spans="1:18" ht="28" x14ac:dyDescent="0.3">
      <c r="A63" s="213"/>
      <c r="B63" s="213"/>
      <c r="C63" s="223" t="s">
        <v>546</v>
      </c>
      <c r="D63" s="205">
        <v>34</v>
      </c>
      <c r="E63" s="213"/>
      <c r="F63" s="242" t="str">
        <f>VLOOKUP($D63,QADATA!$D$8:$K$83,3,FALSE)</f>
        <v xml:space="preserve">Are quality inspections carried out on products / goods / services that your company provides? </v>
      </c>
      <c r="G63" s="224">
        <f>VLOOKUP(D63,QUESTIONNAIRE!$A$4:$F$72,5,FALSE)</f>
        <v>0</v>
      </c>
      <c r="H63" s="205">
        <f>IF(G63=N63, $N$22, IF(G63=O63, $O$22, IF(G63=P63,$P$22, IF(G63=Q63,$Q$22, $R$22))))</f>
        <v>4</v>
      </c>
      <c r="I63" s="205" t="str">
        <f>IF(G63=N63, $N$21, IF(G63=O63, $O$21, IF(G63=P63,$P$21, IF(G63=Q63,$Q$21, $R$21))))</f>
        <v>Not selected</v>
      </c>
      <c r="J63" s="213"/>
      <c r="K63" s="213"/>
      <c r="L63" s="213"/>
      <c r="M63" s="229">
        <f t="shared" si="7"/>
        <v>34</v>
      </c>
      <c r="N63" s="238" t="str">
        <f>VLOOKUP($M63,QADATA!$D$9:$K$83,4,FALSE)</f>
        <v>Yes - this is part of the certified formal process (e.g. ISO or similar)</v>
      </c>
      <c r="O63" s="238" t="str">
        <f>VLOOKUP($M63,QADATA!$D$9:$K$83,5,FALSE)</f>
        <v>Yes - this is part of the formal process (documented but not ISO or similar)</v>
      </c>
      <c r="P63" s="238" t="str">
        <f>VLOOKUP($M63,QADATA!$D$9:$K$83,6,FALSE)</f>
        <v>Yes - this is part of the informal process but undocumented</v>
      </c>
      <c r="Q63" s="238" t="str">
        <f>VLOOKUP($M63,QADATA!$D$9:$K$83,7,FALSE)</f>
        <v xml:space="preserve">No inspections carried out </v>
      </c>
      <c r="R63" s="238">
        <f>VLOOKUP($M63,QADATA!$D$9:$K$83,8,FALSE)</f>
        <v>0</v>
      </c>
    </row>
    <row r="64" spans="1:18" ht="28" x14ac:dyDescent="0.3">
      <c r="A64" s="213"/>
      <c r="B64" s="213"/>
      <c r="C64" s="223" t="s">
        <v>546</v>
      </c>
      <c r="D64" s="205">
        <v>35</v>
      </c>
      <c r="E64" s="213"/>
      <c r="F64" s="242" t="str">
        <f>VLOOKUP($D64,QADATA!$D$8:$K$83,3,FALSE)</f>
        <v xml:space="preserve">Is quality control/assurance reporting made on products / goods / services that your company provides? </v>
      </c>
      <c r="G64" s="224">
        <f>VLOOKUP(D64,QUESTIONNAIRE!$A$4:$F$72,5,FALSE)</f>
        <v>0</v>
      </c>
      <c r="H64" s="205">
        <f>IF(G64=N64, $N$22, IF(G64=O64, $O$22, IF(G64=P64,$P$22, IF(G64=Q64,$Q$22, $R$22))))</f>
        <v>4</v>
      </c>
      <c r="I64" s="205" t="str">
        <f>IF(G64=N64, $N$21, IF(G64=O64, $O$21, IF(G64=P64,$P$21, IF(G64=Q64,$Q$21, $R$21))))</f>
        <v>Not selected</v>
      </c>
      <c r="J64" s="213"/>
      <c r="K64" s="213"/>
      <c r="L64" s="213"/>
      <c r="M64" s="229">
        <f t="shared" si="7"/>
        <v>35</v>
      </c>
      <c r="N64" s="238" t="str">
        <f>VLOOKUP($M64,QADATA!$D$9:$K$83,4,FALSE)</f>
        <v>Yes - this is part of the certified formal process (e.g. ISO or similar)</v>
      </c>
      <c r="O64" s="238" t="str">
        <f>VLOOKUP($M64,QADATA!$D$9:$K$83,5,FALSE)</f>
        <v>Yes - this is part of the formal process (documented but not ISO or similar)</v>
      </c>
      <c r="P64" s="238" t="str">
        <f>VLOOKUP($M64,QADATA!$D$9:$K$83,6,FALSE)</f>
        <v>Yes - this is part of the informal process but undocumented</v>
      </c>
      <c r="Q64" s="238" t="str">
        <f>VLOOKUP($M64,QADATA!$D$9:$K$83,7,FALSE)</f>
        <v xml:space="preserve">No reporting done </v>
      </c>
      <c r="R64" s="238">
        <f>VLOOKUP($M64,QADATA!$D$9:$K$83,8,FALSE)</f>
        <v>0</v>
      </c>
    </row>
    <row r="65" spans="1:18" ht="28" x14ac:dyDescent="0.3">
      <c r="A65" s="213"/>
      <c r="B65" s="213"/>
      <c r="C65" s="223" t="s">
        <v>546</v>
      </c>
      <c r="D65" s="205">
        <v>36</v>
      </c>
      <c r="E65" s="213"/>
      <c r="F65" s="219" t="str">
        <f>VLOOKUP($D65,QADATA!$D$8:$K$83,3,FALSE)</f>
        <v>Does your company evaluate and improve the quality of your output (products / goods  / service) towards continuous improvement?</v>
      </c>
      <c r="G65" s="224">
        <f>VLOOKUP(D65,QUESTIONNAIRE!$A$4:$F$72,5,FALSE)</f>
        <v>0</v>
      </c>
      <c r="H65" s="205">
        <f>IF(G65=N65, $N$22, IF(G65=O65, $O$22, IF(G65=P65,$P$22, IF(G65=Q65,$Q$22, $R$22))))</f>
        <v>4</v>
      </c>
      <c r="I65" s="205" t="str">
        <f>IF(G65=N65, $N$21, IF(G65=O65, $O$21, IF(G65=P65,$P$21, IF(G65=Q65,$Q$21, $R$21))))</f>
        <v>Not selected</v>
      </c>
      <c r="J65" s="213"/>
      <c r="K65" s="213"/>
      <c r="L65" s="213"/>
      <c r="M65" s="229">
        <f t="shared" si="7"/>
        <v>36</v>
      </c>
      <c r="N65" s="238" t="str">
        <f>VLOOKUP($M65,QADATA!$D$9:$K$83,4,FALSE)</f>
        <v>Yes - this is part of the certified formal process (e.g. ISO or similar)</v>
      </c>
      <c r="O65" s="238" t="str">
        <f>VLOOKUP($M65,QADATA!$D$9:$K$83,5,FALSE)</f>
        <v>Yes - this is part of the formal process (documented but not ISO or similar)</v>
      </c>
      <c r="P65" s="238" t="str">
        <f>VLOOKUP($M65,QADATA!$D$9:$K$83,6,FALSE)</f>
        <v>Yes - this is part of the informal process but undocumented</v>
      </c>
      <c r="Q65" s="238" t="str">
        <f>VLOOKUP($M65,QADATA!$D$9:$K$83,7,FALSE)</f>
        <v>No evaluations made</v>
      </c>
      <c r="R65" s="238">
        <f>VLOOKUP($M65,QADATA!$D$9:$K$83,8,FALSE)</f>
        <v>0</v>
      </c>
    </row>
    <row r="66" spans="1:18" ht="14" x14ac:dyDescent="0.3">
      <c r="A66" s="205"/>
      <c r="B66" s="205"/>
      <c r="C66" s="205"/>
      <c r="D66" s="224" t="s">
        <v>348</v>
      </c>
      <c r="E66" s="224"/>
      <c r="F66" s="224" t="str">
        <f>VLOOKUP($D66,QADATA!$D$8:$K$83,3,FALSE)</f>
        <v>ENVIRONMENTAL MANAGEMENT</v>
      </c>
      <c r="G66" s="241"/>
      <c r="H66" s="241"/>
      <c r="I66" s="241"/>
      <c r="J66" s="213"/>
      <c r="K66" s="205"/>
      <c r="L66" s="205"/>
      <c r="M66" s="229" t="str">
        <f t="shared" si="7"/>
        <v>G</v>
      </c>
      <c r="N66" s="239">
        <f>VLOOKUP($M66,QADATA!$D$9:$K$83,4,FALSE)</f>
        <v>0</v>
      </c>
      <c r="O66" s="239">
        <f>VLOOKUP($M66,QADATA!$D$9:$K$83,5,FALSE)</f>
        <v>0</v>
      </c>
      <c r="P66" s="239">
        <f>VLOOKUP($M66,QADATA!$D$9:$K$83,6,FALSE)</f>
        <v>0</v>
      </c>
      <c r="Q66" s="239">
        <f>VLOOKUP($M66,QADATA!$D$9:$K$83,7,FALSE)</f>
        <v>0</v>
      </c>
      <c r="R66" s="239">
        <f>VLOOKUP($M66,QADATA!$D$9:$K$83,8,FALSE)</f>
        <v>0</v>
      </c>
    </row>
    <row r="67" spans="1:18" ht="28" x14ac:dyDescent="0.3">
      <c r="A67" s="213"/>
      <c r="B67" s="213"/>
      <c r="C67" s="223" t="s">
        <v>554</v>
      </c>
      <c r="D67" s="205">
        <v>37</v>
      </c>
      <c r="E67" s="213"/>
      <c r="F67" s="242" t="str">
        <f>VLOOKUP($D67,QADATA!$D$8:$K$83,3,FALSE)</f>
        <v>Are environmental inspections carried out on products / goods / services that your company provides?</v>
      </c>
      <c r="G67" s="224">
        <f>VLOOKUP(D67,QUESTIONNAIRE!$A$4:$F$72,5,FALSE)</f>
        <v>0</v>
      </c>
      <c r="H67" s="205">
        <f t="shared" ref="H67:H75" si="8">IF(G67=N67, $N$22, IF(G67=O67, $O$22, IF(G67=P67,$P$22, IF(G67=Q67,$Q$22, $R$22))))</f>
        <v>4</v>
      </c>
      <c r="I67" s="205" t="str">
        <f t="shared" ref="I67:I75" si="9">IF(G67=N67, $N$21, IF(G67=O67, $O$21, IF(G67=P67,$P$21, IF(G67=Q67,$Q$21, $R$21))))</f>
        <v>Not selected</v>
      </c>
      <c r="J67" s="213"/>
      <c r="K67" s="213"/>
      <c r="L67" s="213"/>
      <c r="M67" s="229">
        <f t="shared" si="7"/>
        <v>37</v>
      </c>
      <c r="N67" s="238" t="str">
        <f>VLOOKUP($M67,QADATA!$D$9:$K$83,4,FALSE)</f>
        <v>Yes - this is part of the certified formal process (e.g. ISO or similar)</v>
      </c>
      <c r="O67" s="238" t="str">
        <f>VLOOKUP($M67,QADATA!$D$9:$K$83,5,FALSE)</f>
        <v>Yes - this is part of the formal process (documented but not ISO or similar)</v>
      </c>
      <c r="P67" s="238" t="str">
        <f>VLOOKUP($M67,QADATA!$D$9:$K$83,6,FALSE)</f>
        <v>Yes - this is part of the informal process but undocumented</v>
      </c>
      <c r="Q67" s="238" t="str">
        <f>VLOOKUP($M67,QADATA!$D$9:$K$83,7,FALSE)</f>
        <v xml:space="preserve">No inspections carried out </v>
      </c>
      <c r="R67" s="238">
        <f>VLOOKUP($M67,QADATA!$D$9:$K$83,8,FALSE)</f>
        <v>0</v>
      </c>
    </row>
    <row r="68" spans="1:18" ht="28" x14ac:dyDescent="0.3">
      <c r="A68" s="213"/>
      <c r="B68" s="213"/>
      <c r="C68" s="223" t="s">
        <v>554</v>
      </c>
      <c r="D68" s="205">
        <v>38</v>
      </c>
      <c r="E68" s="213"/>
      <c r="F68" s="219" t="str">
        <f>VLOOKUP($D68,QADATA!$D$8:$K$83,3,FALSE)</f>
        <v xml:space="preserve">Is reporting done on the impact of your company's products / goods / services on the environment? </v>
      </c>
      <c r="G68" s="224">
        <f>VLOOKUP(D68,QUESTIONNAIRE!$A$4:$F$72,5,FALSE)</f>
        <v>0</v>
      </c>
      <c r="H68" s="205">
        <f t="shared" si="8"/>
        <v>4</v>
      </c>
      <c r="I68" s="205" t="str">
        <f t="shared" si="9"/>
        <v>Not selected</v>
      </c>
      <c r="J68" s="213"/>
      <c r="K68" s="213"/>
      <c r="L68" s="213"/>
      <c r="M68" s="229">
        <f t="shared" si="7"/>
        <v>38</v>
      </c>
      <c r="N68" s="238" t="str">
        <f>VLOOKUP($M68,QADATA!$D$9:$K$83,4,FALSE)</f>
        <v>Yes - this is part of the certified formal process (e.g. ISO or similar)</v>
      </c>
      <c r="O68" s="238" t="str">
        <f>VLOOKUP($M68,QADATA!$D$9:$K$83,5,FALSE)</f>
        <v>Yes - this is part of the formal process (documented but not ISO or similar)</v>
      </c>
      <c r="P68" s="238" t="str">
        <f>VLOOKUP($M68,QADATA!$D$9:$K$83,6,FALSE)</f>
        <v>Yes - this is part of the informal process but undocumented</v>
      </c>
      <c r="Q68" s="238" t="str">
        <f>VLOOKUP($M68,QADATA!$D$9:$K$83,7,FALSE)</f>
        <v xml:space="preserve">No reporting done </v>
      </c>
      <c r="R68" s="238">
        <f>VLOOKUP($M68,QADATA!$D$9:$K$83,8,FALSE)</f>
        <v>0</v>
      </c>
    </row>
    <row r="69" spans="1:18" ht="14" x14ac:dyDescent="0.3">
      <c r="A69" s="203"/>
      <c r="B69" s="203"/>
      <c r="C69" s="223" t="s">
        <v>554</v>
      </c>
      <c r="D69" s="205">
        <v>39</v>
      </c>
      <c r="E69" s="203"/>
      <c r="F69" s="219" t="str">
        <f>VLOOKUP($D69,QADATA!$D$8:$K$83,3,FALSE)</f>
        <v>Is recycling (and or re-use) regularly practised by your company?</v>
      </c>
      <c r="G69" s="224">
        <f>VLOOKUP(D69,QUESTIONNAIRE!$A$4:$F$72,5,FALSE)</f>
        <v>0</v>
      </c>
      <c r="H69" s="205">
        <f t="shared" si="8"/>
        <v>4</v>
      </c>
      <c r="I69" s="205" t="str">
        <f t="shared" si="9"/>
        <v>Not selected</v>
      </c>
      <c r="J69" s="213"/>
      <c r="K69" s="203"/>
      <c r="L69" s="203"/>
      <c r="M69" s="229">
        <f t="shared" si="7"/>
        <v>39</v>
      </c>
      <c r="N69" s="238" t="str">
        <f>VLOOKUP($M69,QADATA!$D$9:$K$83,4,FALSE)</f>
        <v>Regularly practiced. Waste is measured and monitored</v>
      </c>
      <c r="O69" s="238" t="str">
        <f>VLOOKUP($M69,QADATA!$D$9:$K$83,5,FALSE)</f>
        <v>Practiced but waste is not measured and monitored</v>
      </c>
      <c r="P69" s="238" t="str">
        <f>VLOOKUP($M69,QADATA!$D$9:$K$83,6,FALSE)</f>
        <v>Some waste is recycled (re-used)</v>
      </c>
      <c r="Q69" s="238" t="str">
        <f>VLOOKUP($M69,QADATA!$D$9:$K$83,7,FALSE)</f>
        <v>Recycling not practiced</v>
      </c>
      <c r="R69" s="238">
        <f>VLOOKUP($M69,QADATA!$D$9:$K$83,8,FALSE)</f>
        <v>0</v>
      </c>
    </row>
    <row r="70" spans="1:18" ht="37.5" x14ac:dyDescent="0.3">
      <c r="A70" s="203"/>
      <c r="B70" s="203"/>
      <c r="C70" s="223" t="s">
        <v>554</v>
      </c>
      <c r="D70" s="205">
        <v>40</v>
      </c>
      <c r="E70" s="203"/>
      <c r="F70" s="219" t="str">
        <f>VLOOKUP($D70,QADATA!$D$8:$K$83,3,FALSE)</f>
        <v>Are hazardous materials and chemicals managed (monitored, handled, transported, stored, recycled, reused and/ or disposed appropriately)?</v>
      </c>
      <c r="G70" s="224">
        <f>VLOOKUP(D70,QUESTIONNAIRE!$A$4:$F$72,5,FALSE)</f>
        <v>0</v>
      </c>
      <c r="H70" s="205">
        <f t="shared" si="8"/>
        <v>4</v>
      </c>
      <c r="I70" s="205" t="str">
        <f t="shared" si="9"/>
        <v>Not selected</v>
      </c>
      <c r="J70" s="213"/>
      <c r="K70" s="203"/>
      <c r="L70" s="203"/>
      <c r="M70" s="229">
        <f t="shared" si="7"/>
        <v>40</v>
      </c>
      <c r="N70" s="238" t="str">
        <f>VLOOKUP($M70,QADATA!$D$9:$K$83,4,FALSE)</f>
        <v>Yes - this is part of the certified formal process (e.g. ISO or similar) or
Not Applicable (Not used or stored)</v>
      </c>
      <c r="O70" s="238" t="str">
        <f>VLOOKUP($M70,QADATA!$D$9:$K$83,5,FALSE)</f>
        <v>Yes - this is part of the formal process (documented but not ISO or similar)</v>
      </c>
      <c r="P70" s="238" t="str">
        <f>VLOOKUP($M70,QADATA!$D$9:$K$83,6,FALSE)</f>
        <v>Yes - this is part of the informal process but undocumented</v>
      </c>
      <c r="Q70" s="238" t="str">
        <f>VLOOKUP($M70,QADATA!$D$9:$K$83,7,FALSE)</f>
        <v>There are no guidance for managing hazardous materials.</v>
      </c>
      <c r="R70" s="238">
        <f>VLOOKUP($M70,QADATA!$D$9:$K$83,8,FALSE)</f>
        <v>0</v>
      </c>
    </row>
    <row r="71" spans="1:18" ht="28" x14ac:dyDescent="0.3">
      <c r="A71" s="203"/>
      <c r="B71" s="203"/>
      <c r="C71" s="223" t="s">
        <v>554</v>
      </c>
      <c r="D71" s="205">
        <v>41</v>
      </c>
      <c r="E71" s="203"/>
      <c r="F71" s="219" t="str">
        <f>VLOOKUP($D71,QADATA!$D$8:$K$83,3,FALSE)</f>
        <v>Is solid waste (non-hazardous) monitored, handled, transported, stored, recycled, reused and/ or disposed appropriately?</v>
      </c>
      <c r="G71" s="224">
        <f>VLOOKUP(D71,QUESTIONNAIRE!$A$4:$F$72,5,FALSE)</f>
        <v>0</v>
      </c>
      <c r="H71" s="205">
        <f t="shared" si="8"/>
        <v>4</v>
      </c>
      <c r="I71" s="205" t="str">
        <f t="shared" si="9"/>
        <v>Not selected</v>
      </c>
      <c r="J71" s="213"/>
      <c r="K71" s="203"/>
      <c r="L71" s="203"/>
      <c r="M71" s="229">
        <f t="shared" si="7"/>
        <v>41</v>
      </c>
      <c r="N71" s="238" t="str">
        <f>VLOOKUP($M71,QADATA!$D$9:$K$83,4,FALSE)</f>
        <v>Yes - this is part of the certified formal process (e.g. ISO or similar)</v>
      </c>
      <c r="O71" s="238" t="str">
        <f>VLOOKUP($M71,QADATA!$D$9:$K$83,5,FALSE)</f>
        <v>Yes - this is part of the formal process (documented but not ISO or similar)</v>
      </c>
      <c r="P71" s="238" t="str">
        <f>VLOOKUP($M71,QADATA!$D$9:$K$83,6,FALSE)</f>
        <v>Yes - this is part of the informal process but undocumented</v>
      </c>
      <c r="Q71" s="238" t="str">
        <f>VLOOKUP($M71,QADATA!$D$9:$K$83,7,FALSE)</f>
        <v>There are no guidance for managing solid waste.</v>
      </c>
      <c r="R71" s="238">
        <f>VLOOKUP($M71,QADATA!$D$9:$K$83,8,FALSE)</f>
        <v>0</v>
      </c>
    </row>
    <row r="72" spans="1:18" ht="28" x14ac:dyDescent="0.3">
      <c r="A72" s="203"/>
      <c r="B72" s="203"/>
      <c r="C72" s="223" t="s">
        <v>554</v>
      </c>
      <c r="D72" s="205">
        <v>42</v>
      </c>
      <c r="E72" s="203"/>
      <c r="F72" s="219" t="str">
        <f>VLOOKUP($D72,QADATA!$D$8:$K$83,3,FALSE)</f>
        <v>Is wastewater monitored, handled, transported and/ or treated for disposal or discharge appropriately?</v>
      </c>
      <c r="G72" s="224">
        <f>VLOOKUP(D72,QUESTIONNAIRE!$A$4:$F$72,5,FALSE)</f>
        <v>0</v>
      </c>
      <c r="H72" s="205">
        <f t="shared" si="8"/>
        <v>4</v>
      </c>
      <c r="I72" s="205" t="str">
        <f t="shared" si="9"/>
        <v>Not selected</v>
      </c>
      <c r="J72" s="213"/>
      <c r="K72" s="203"/>
      <c r="L72" s="203"/>
      <c r="M72" s="229">
        <f t="shared" si="7"/>
        <v>42</v>
      </c>
      <c r="N72" s="238" t="str">
        <f>VLOOKUP($M72,QADATA!$D$9:$K$83,4,FALSE)</f>
        <v>Yes - this is part of the certified formal process (e.g. ISO or similar)</v>
      </c>
      <c r="O72" s="238" t="str">
        <f>VLOOKUP($M72,QADATA!$D$9:$K$83,5,FALSE)</f>
        <v>Yes - this is part of the formal process (documented but not ISO or similar)</v>
      </c>
      <c r="P72" s="238" t="str">
        <f>VLOOKUP($M72,QADATA!$D$9:$K$83,6,FALSE)</f>
        <v>Yes - this is part of the informal process but undocumented</v>
      </c>
      <c r="Q72" s="238" t="str">
        <f>VLOOKUP($M72,QADATA!$D$9:$K$83,7,FALSE)</f>
        <v xml:space="preserve">No we do not </v>
      </c>
      <c r="R72" s="238">
        <f>VLOOKUP($M72,QADATA!$D$9:$K$83,8,FALSE)</f>
        <v>0</v>
      </c>
    </row>
    <row r="73" spans="1:18" ht="25" x14ac:dyDescent="0.3">
      <c r="A73" s="203"/>
      <c r="B73" s="203"/>
      <c r="C73" s="223" t="s">
        <v>554</v>
      </c>
      <c r="D73" s="205">
        <v>43</v>
      </c>
      <c r="E73" s="203"/>
      <c r="F73" s="219" t="str">
        <f>VLOOKUP($D73,QADATA!$D$8:$K$83,3,FALSE)</f>
        <v>Is water consumption monitored and controlled as a resource appropriately?</v>
      </c>
      <c r="G73" s="224">
        <f>VLOOKUP(D73,QUESTIONNAIRE!$A$4:$F$72,5,FALSE)</f>
        <v>0</v>
      </c>
      <c r="H73" s="205">
        <f t="shared" si="8"/>
        <v>4</v>
      </c>
      <c r="I73" s="205" t="str">
        <f t="shared" si="9"/>
        <v>Not selected</v>
      </c>
      <c r="J73" s="213"/>
      <c r="K73" s="203"/>
      <c r="L73" s="203"/>
      <c r="M73" s="229">
        <f t="shared" si="7"/>
        <v>43</v>
      </c>
      <c r="N73" s="238" t="str">
        <f>VLOOKUP($M73,QADATA!$D$9:$K$83,4,FALSE)</f>
        <v>Yes - this is part of the certified formal process (e.g. ISO or similar)</v>
      </c>
      <c r="O73" s="238" t="str">
        <f>VLOOKUP($M73,QADATA!$D$9:$K$83,5,FALSE)</f>
        <v>Yes - this is part of the formal process (documented but not ISO or similar)</v>
      </c>
      <c r="P73" s="238" t="str">
        <f>VLOOKUP($M73,QADATA!$D$9:$K$83,6,FALSE)</f>
        <v>Yes - this is part of the informal process but undocumented</v>
      </c>
      <c r="Q73" s="238" t="str">
        <f>VLOOKUP($M73,QADATA!$D$9:$K$83,7,FALSE)</f>
        <v xml:space="preserve">No we do not </v>
      </c>
      <c r="R73" s="238">
        <f>VLOOKUP($M73,QADATA!$D$9:$K$83,8,FALSE)</f>
        <v>0</v>
      </c>
    </row>
    <row r="74" spans="1:18" ht="25" x14ac:dyDescent="0.3">
      <c r="A74" s="203"/>
      <c r="B74" s="203"/>
      <c r="C74" s="223" t="s">
        <v>554</v>
      </c>
      <c r="D74" s="205">
        <v>44</v>
      </c>
      <c r="E74" s="203"/>
      <c r="F74" s="219" t="str">
        <f>VLOOKUP($D74,QADATA!$D$8:$K$83,3,FALSE)</f>
        <v>Is energy consumption recorded by your company?</v>
      </c>
      <c r="G74" s="224">
        <f>VLOOKUP(D74,QUESTIONNAIRE!$A$4:$F$72,5,FALSE)</f>
        <v>0</v>
      </c>
      <c r="H74" s="205">
        <f t="shared" si="8"/>
        <v>4</v>
      </c>
      <c r="I74" s="205" t="str">
        <f t="shared" si="9"/>
        <v>Not selected</v>
      </c>
      <c r="J74" s="213"/>
      <c r="K74" s="203"/>
      <c r="L74" s="203"/>
      <c r="M74" s="229">
        <f t="shared" si="7"/>
        <v>44</v>
      </c>
      <c r="N74" s="238" t="str">
        <f>VLOOKUP($M74,QADATA!$D$9:$K$83,4,FALSE)</f>
        <v>Yes - this is part of the certified formal process (e.g. ISO or similar)</v>
      </c>
      <c r="O74" s="238" t="str">
        <f>VLOOKUP($M74,QADATA!$D$9:$K$83,5,FALSE)</f>
        <v>Yes - this is part of the formal process (documented but not ISO or similar)</v>
      </c>
      <c r="P74" s="238" t="str">
        <f>VLOOKUP($M74,QADATA!$D$9:$K$83,6,FALSE)</f>
        <v>Yes - this is part of the informal process but undocumented</v>
      </c>
      <c r="Q74" s="238" t="str">
        <f>VLOOKUP($M74,QADATA!$D$9:$K$83,7,FALSE)</f>
        <v xml:space="preserve">No we do not </v>
      </c>
      <c r="R74" s="238">
        <f>VLOOKUP($M74,QADATA!$D$9:$K$83,8,FALSE)</f>
        <v>0</v>
      </c>
    </row>
    <row r="75" spans="1:18" ht="28" x14ac:dyDescent="0.3">
      <c r="A75" s="203"/>
      <c r="B75" s="203"/>
      <c r="C75" s="223" t="s">
        <v>554</v>
      </c>
      <c r="D75" s="205">
        <v>45</v>
      </c>
      <c r="E75" s="203"/>
      <c r="F75" s="219" t="str">
        <f>VLOOKUP($D75,QADATA!$D$8:$K$83,3,FALSE)</f>
        <v>Does your company have documented targets to reduce its impact on the environment (this includes for example emissions and energy consumption)?</v>
      </c>
      <c r="G75" s="224">
        <f>VLOOKUP(D75,QUESTIONNAIRE!$A$4:$F$72,5,FALSE)</f>
        <v>0</v>
      </c>
      <c r="H75" s="205">
        <f t="shared" si="8"/>
        <v>4</v>
      </c>
      <c r="I75" s="205" t="str">
        <f t="shared" si="9"/>
        <v>Not selected</v>
      </c>
      <c r="J75" s="213"/>
      <c r="K75" s="203"/>
      <c r="L75" s="203"/>
      <c r="M75" s="229">
        <f t="shared" si="7"/>
        <v>45</v>
      </c>
      <c r="N75" s="238" t="str">
        <f>VLOOKUP($M75,QADATA!$D$9:$K$83,4,FALSE)</f>
        <v>Yes - this is part of the certified formal process (e.g. ISO or similar)</v>
      </c>
      <c r="O75" s="238" t="str">
        <f>VLOOKUP($M75,QADATA!$D$9:$K$83,5,FALSE)</f>
        <v>Yes - this is part of the formal process (documented but not ISO or similar)</v>
      </c>
      <c r="P75" s="238" t="str">
        <f>VLOOKUP($M75,QADATA!$D$9:$K$83,6,FALSE)</f>
        <v>Yes - this is part of the informal process but undocumented</v>
      </c>
      <c r="Q75" s="238" t="str">
        <f>VLOOKUP($M75,QADATA!$D$9:$K$83,7,FALSE)</f>
        <v xml:space="preserve">No we do not </v>
      </c>
      <c r="R75" s="238">
        <f>VLOOKUP($M75,QADATA!$D$9:$K$83,8,FALSE)</f>
        <v>0</v>
      </c>
    </row>
    <row r="76" spans="1:18" ht="14" x14ac:dyDescent="0.3">
      <c r="A76" s="205"/>
      <c r="B76" s="205"/>
      <c r="C76" s="205"/>
      <c r="D76" s="224" t="s">
        <v>357</v>
      </c>
      <c r="E76" s="224"/>
      <c r="F76" s="224" t="str">
        <f>VLOOKUP($D76,QADATA!$D$8:$K$83,3,FALSE)</f>
        <v>HEALTH &amp; SAFETY</v>
      </c>
      <c r="G76" s="237"/>
      <c r="H76" s="237"/>
      <c r="I76" s="237"/>
      <c r="J76" s="213"/>
      <c r="K76" s="205"/>
      <c r="L76" s="205"/>
      <c r="M76" s="229" t="str">
        <f t="shared" si="7"/>
        <v>H</v>
      </c>
      <c r="N76" s="239">
        <f>VLOOKUP($M76,QADATA!$D$9:$K$83,4,FALSE)</f>
        <v>0</v>
      </c>
      <c r="O76" s="239">
        <f>VLOOKUP($M76,QADATA!$D$9:$K$83,5,FALSE)</f>
        <v>0</v>
      </c>
      <c r="P76" s="239">
        <f>VLOOKUP($M76,QADATA!$D$9:$K$83,6,FALSE)</f>
        <v>0</v>
      </c>
      <c r="Q76" s="239">
        <f>VLOOKUP($M76,QADATA!$D$9:$K$83,7,FALSE)</f>
        <v>0</v>
      </c>
      <c r="R76" s="238">
        <f>VLOOKUP($M76,QADATA!$D$9:$K$83,8,FALSE)</f>
        <v>0</v>
      </c>
    </row>
    <row r="77" spans="1:18" ht="25" x14ac:dyDescent="0.3">
      <c r="A77" s="213"/>
      <c r="B77" s="213"/>
      <c r="C77" s="223" t="s">
        <v>570</v>
      </c>
      <c r="D77" s="205">
        <v>46</v>
      </c>
      <c r="E77" s="213"/>
      <c r="F77" s="219" t="str">
        <f>VLOOKUP($D77,QADATA!$D$8:$K$83,3,FALSE)</f>
        <v>Are Risk Assessments used by your company with regard to Health &amp; Safety?</v>
      </c>
      <c r="G77" s="224">
        <f>VLOOKUP(D77,QUESTIONNAIRE!$A$4:$F$72,5,FALSE)</f>
        <v>0</v>
      </c>
      <c r="H77" s="205">
        <f t="shared" ref="H77:H85" si="10">IF(G77=N77, $N$22, IF(G77=O77, $O$22, IF(G77=P77,$P$22, IF(G77=Q77,$Q$22, $R$22))))</f>
        <v>4</v>
      </c>
      <c r="I77" s="205" t="str">
        <f t="shared" ref="I77:I85" si="11">IF(G77=N77, $N$21, IF(G77=O77, $O$21, IF(G77=P77,$P$21, IF(G77=Q77,$Q$21, $R$21))))</f>
        <v>Not selected</v>
      </c>
      <c r="J77" s="213"/>
      <c r="K77" s="213"/>
      <c r="L77" s="213"/>
      <c r="M77" s="229">
        <f t="shared" si="7"/>
        <v>46</v>
      </c>
      <c r="N77" s="238" t="str">
        <f>VLOOKUP($M77,QADATA!$D$9:$K$83,4,FALSE)</f>
        <v>Risk Assessments are used as part of formal procedures. They are used for action planning and implemented.</v>
      </c>
      <c r="O77" s="238" t="str">
        <f>VLOOKUP($M77,QADATA!$D$9:$K$83,5,FALSE)</f>
        <v xml:space="preserve">Risk Assessments are used as part of formal procedures. Implemented action only from time to time </v>
      </c>
      <c r="P77" s="238" t="str">
        <f>VLOOKUP($M77,QADATA!$D$9:$K$83,6,FALSE)</f>
        <v>Risk Assessments and resulting action planning is used from time to time</v>
      </c>
      <c r="Q77" s="238" t="str">
        <f>VLOOKUP($M77,QADATA!$D$9:$K$83,7,FALSE)</f>
        <v xml:space="preserve">Risk Assessments are rarely used, if at all. </v>
      </c>
      <c r="R77" s="238">
        <f>VLOOKUP($M77,QADATA!$D$9:$K$83,8,FALSE)</f>
        <v>0</v>
      </c>
    </row>
    <row r="78" spans="1:18" ht="37.5" x14ac:dyDescent="0.3">
      <c r="A78" s="213"/>
      <c r="B78" s="213"/>
      <c r="C78" s="223" t="s">
        <v>570</v>
      </c>
      <c r="D78" s="205">
        <v>47</v>
      </c>
      <c r="E78" s="213"/>
      <c r="F78" s="219" t="str">
        <f>VLOOKUP($D78,QADATA!$D$8:$K$83,3,FALSE)</f>
        <v>Is Health &amp; Safety training provided to your employees?</v>
      </c>
      <c r="G78" s="224">
        <f>VLOOKUP(D78,QUESTIONNAIRE!$A$4:$F$72,5,FALSE)</f>
        <v>0</v>
      </c>
      <c r="H78" s="205">
        <f t="shared" si="10"/>
        <v>4</v>
      </c>
      <c r="I78" s="205" t="str">
        <f t="shared" si="11"/>
        <v>Not selected</v>
      </c>
      <c r="J78" s="213"/>
      <c r="K78" s="213"/>
      <c r="L78" s="213"/>
      <c r="M78" s="229">
        <f t="shared" si="7"/>
        <v>47</v>
      </c>
      <c r="N78" s="238" t="str">
        <f>VLOOKUP($M78,QADATA!$D$9:$K$83,4,FALSE)</f>
        <v>This is part of the certified formal process (e.g. ISO or similar). Done on a regular basis, according to a schedule and is recorded.</v>
      </c>
      <c r="O78" s="238" t="str">
        <f>VLOOKUP($M78,QADATA!$D$9:$K$83,5,FALSE)</f>
        <v>This is part of the formal process (documented but not ISO or similar). Done on a regular basis, according to a schedule and is recorded.</v>
      </c>
      <c r="P78" s="238" t="str">
        <f>VLOOKUP($M78,QADATA!$D$9:$K$83,6,FALSE)</f>
        <v>Health &amp; Safety training is done on an adhoc basis.</v>
      </c>
      <c r="Q78" s="238" t="str">
        <f>VLOOKUP($M78,QADATA!$D$9:$K$83,7,FALSE)</f>
        <v xml:space="preserve">Health &amp; Safety training is rarely done, if at all. </v>
      </c>
      <c r="R78" s="238">
        <f>VLOOKUP($M78,QADATA!$D$9:$K$83,8,FALSE)</f>
        <v>0</v>
      </c>
    </row>
    <row r="79" spans="1:18" ht="37.5" x14ac:dyDescent="0.3">
      <c r="A79" s="213"/>
      <c r="B79" s="213"/>
      <c r="C79" s="223" t="s">
        <v>570</v>
      </c>
      <c r="D79" s="205">
        <v>48</v>
      </c>
      <c r="E79" s="213"/>
      <c r="F79" s="219" t="str">
        <f>VLOOKUP($D79,QADATA!$D$8:$K$83,3,FALSE)</f>
        <v>Are internal inspections such as safety inspections / audits conducted by your company? This may include by a 3rd party.</v>
      </c>
      <c r="G79" s="224">
        <f>VLOOKUP(D79,QUESTIONNAIRE!$A$4:$F$72,5,FALSE)</f>
        <v>0</v>
      </c>
      <c r="H79" s="205">
        <f t="shared" si="10"/>
        <v>4</v>
      </c>
      <c r="I79" s="205" t="str">
        <f t="shared" si="11"/>
        <v>Not selected</v>
      </c>
      <c r="J79" s="213"/>
      <c r="K79" s="213"/>
      <c r="L79" s="213"/>
      <c r="M79" s="229">
        <f t="shared" si="7"/>
        <v>48</v>
      </c>
      <c r="N79" s="238" t="str">
        <f>VLOOKUP($M79,QADATA!$D$9:$K$83,4,FALSE)</f>
        <v>This is part of the certified formal process (e.g. ISO or similar). Done on a regular basis, according to a schedule and is recorded.</v>
      </c>
      <c r="O79" s="238" t="str">
        <f>VLOOKUP($M79,QADATA!$D$9:$K$83,5,FALSE)</f>
        <v>This is part of the formal process (documented but not ISO or similar). Done on a regular basis, according to a schedule and is recorded.</v>
      </c>
      <c r="P79" s="238" t="str">
        <f>VLOOKUP($M79,QADATA!$D$9:$K$83,6,FALSE)</f>
        <v>Internal inspections such as safety inspections / audits are conducted on an adhoc basis.</v>
      </c>
      <c r="Q79" s="238" t="str">
        <f>VLOOKUP($M79,QADATA!$D$9:$K$83,7,FALSE)</f>
        <v xml:space="preserve">Internal inspections such as safety inspections / audits are rarely done, if at all. </v>
      </c>
      <c r="R79" s="238">
        <f>VLOOKUP($M79,QADATA!$D$9:$K$83,8,FALSE)</f>
        <v>0</v>
      </c>
    </row>
    <row r="80" spans="1:18" ht="25" x14ac:dyDescent="0.3">
      <c r="A80" s="213"/>
      <c r="B80" s="213"/>
      <c r="C80" s="223" t="s">
        <v>570</v>
      </c>
      <c r="D80" s="205">
        <v>49</v>
      </c>
      <c r="E80" s="213"/>
      <c r="F80" s="219" t="str">
        <f>VLOOKUP($D80,QADATA!$D$8:$K$83,3,FALSE)</f>
        <v>Does your company conduct accident / incident investigations?</v>
      </c>
      <c r="G80" s="224">
        <f>VLOOKUP(D80,QUESTIONNAIRE!$A$4:$F$72,5,FALSE)</f>
        <v>0</v>
      </c>
      <c r="H80" s="205">
        <f t="shared" si="10"/>
        <v>4</v>
      </c>
      <c r="I80" s="205" t="str">
        <f t="shared" si="11"/>
        <v>Not selected</v>
      </c>
      <c r="J80" s="213"/>
      <c r="K80" s="213"/>
      <c r="L80" s="213"/>
      <c r="M80" s="229">
        <f t="shared" si="7"/>
        <v>49</v>
      </c>
      <c r="N80" s="238" t="str">
        <f>VLOOKUP($M80,QADATA!$D$9:$K$83,4,FALSE)</f>
        <v>Yes - this is part of the certified formal process (e.g. ISO or similar). It is documented and includes near miss reporting.</v>
      </c>
      <c r="O80" s="238" t="str">
        <f>VLOOKUP($M80,QADATA!$D$9:$K$83,5,FALSE)</f>
        <v>Yes - this is part of the formal process (documented but not ISO or similar) and includes near miss reporting.</v>
      </c>
      <c r="P80" s="238" t="str">
        <f>VLOOKUP($M80,QADATA!$D$9:$K$83,6,FALSE)</f>
        <v>Accident and incident investigations are conducted depending on the size or severity of the accident or incident.</v>
      </c>
      <c r="Q80" s="238" t="str">
        <f>VLOOKUP($M80,QADATA!$D$9:$K$83,7,FALSE)</f>
        <v xml:space="preserve">Accident and incident investigations are rarely conducted, if at all. </v>
      </c>
      <c r="R80" s="238">
        <f>VLOOKUP($M80,QADATA!$D$9:$K$83,8,FALSE)</f>
        <v>0</v>
      </c>
    </row>
    <row r="81" spans="1:18" ht="25" x14ac:dyDescent="0.3">
      <c r="A81" s="203"/>
      <c r="B81" s="203"/>
      <c r="C81" s="223" t="s">
        <v>570</v>
      </c>
      <c r="D81" s="205">
        <v>50</v>
      </c>
      <c r="E81" s="203"/>
      <c r="F81" s="219" t="str">
        <f>VLOOKUP($D81,QADATA!$D$8:$K$83,3,FALSE)</f>
        <v>Is appropriate Personal Protective Equipment provided to employees (if applicable)?</v>
      </c>
      <c r="G81" s="224">
        <f>VLOOKUP(D81,QUESTIONNAIRE!$A$4:$F$72,5,FALSE)</f>
        <v>0</v>
      </c>
      <c r="H81" s="205">
        <f t="shared" si="10"/>
        <v>4</v>
      </c>
      <c r="I81" s="205" t="str">
        <f t="shared" si="11"/>
        <v>Not selected</v>
      </c>
      <c r="J81" s="213"/>
      <c r="K81" s="203"/>
      <c r="L81" s="203"/>
      <c r="M81" s="229">
        <f t="shared" si="7"/>
        <v>50</v>
      </c>
      <c r="N81" s="238" t="str">
        <f>VLOOKUP($M81,QADATA!$D$9:$K$83,4,FALSE)</f>
        <v>This is part of the certified formal process (e.g. ISO or similar) (or Not Applicable )</v>
      </c>
      <c r="O81" s="238" t="str">
        <f>VLOOKUP($M81,QADATA!$D$9:$K$83,5,FALSE)</f>
        <v>This is part of the formal process (documented but not ISO or similar)</v>
      </c>
      <c r="P81" s="238" t="str">
        <f>VLOOKUP($M81,QADATA!$D$9:$K$83,6,FALSE)</f>
        <v>This is part of the informal process but undocumented</v>
      </c>
      <c r="Q81" s="238" t="str">
        <f>VLOOKUP($M81,QADATA!$D$9:$K$83,7,FALSE)</f>
        <v xml:space="preserve">Personal Protective Equipment is rarely provided, if at all. </v>
      </c>
      <c r="R81" s="238">
        <f>VLOOKUP($M81,QADATA!$D$9:$K$83,8,FALSE)</f>
        <v>0</v>
      </c>
    </row>
    <row r="82" spans="1:18" ht="50" x14ac:dyDescent="0.3">
      <c r="A82" s="203"/>
      <c r="B82" s="203"/>
      <c r="C82" s="223" t="s">
        <v>570</v>
      </c>
      <c r="D82" s="205">
        <v>51</v>
      </c>
      <c r="E82" s="203"/>
      <c r="F82" s="219" t="str">
        <f>VLOOKUP($D82,QADATA!$D$8:$K$83,3,FALSE)</f>
        <v>Does your company have any First Aid trained employees?</v>
      </c>
      <c r="G82" s="224">
        <f>VLOOKUP(D82,QUESTIONNAIRE!$A$4:$F$72,5,FALSE)</f>
        <v>0</v>
      </c>
      <c r="H82" s="205">
        <f t="shared" si="10"/>
        <v>4</v>
      </c>
      <c r="I82" s="205" t="str">
        <f t="shared" si="11"/>
        <v>Not selected</v>
      </c>
      <c r="J82" s="213"/>
      <c r="K82" s="203"/>
      <c r="L82" s="203"/>
      <c r="M82" s="229">
        <f t="shared" si="7"/>
        <v>51</v>
      </c>
      <c r="N82" s="238" t="str">
        <f>VLOOKUP($M82,QADATA!$D$9:$K$83,4,FALSE)</f>
        <v>Yes - Employees are provided with first aid training and it is in line with the recommended number of first aiders to total employees and if necessary specific workplace hazards. Refresher courses included.</v>
      </c>
      <c r="O82" s="238" t="str">
        <f>VLOOKUP($M82,QADATA!$D$9:$K$83,5,FALSE)</f>
        <v xml:space="preserve">Employees have been provided with first aid training and it is in line with the recommended number of first aiders to total employees and if necessary specific workplace hazards. </v>
      </c>
      <c r="P82" s="238" t="str">
        <f>VLOOKUP($M82,QADATA!$D$9:$K$83,6,FALSE)</f>
        <v>Some employees have basic first aid training.</v>
      </c>
      <c r="Q82" s="238" t="str">
        <f>VLOOKUP($M82,QADATA!$D$9:$K$83,7,FALSE)</f>
        <v>There are no First Aid trained staff.</v>
      </c>
      <c r="R82" s="238">
        <f>VLOOKUP($M82,QADATA!$D$9:$K$83,8,FALSE)</f>
        <v>0</v>
      </c>
    </row>
    <row r="83" spans="1:18" ht="25" x14ac:dyDescent="0.3">
      <c r="A83" s="203"/>
      <c r="B83" s="203"/>
      <c r="C83" s="223" t="s">
        <v>570</v>
      </c>
      <c r="D83" s="205">
        <v>52</v>
      </c>
      <c r="E83" s="203"/>
      <c r="F83" s="219" t="str">
        <f>VLOOKUP($D83,QADATA!$D$8:$K$83,3,FALSE)</f>
        <v>Are First Aid boxes (equipment) available at your company?</v>
      </c>
      <c r="G83" s="224">
        <f>VLOOKUP(D83,QUESTIONNAIRE!$A$4:$F$72,5,FALSE)</f>
        <v>0</v>
      </c>
      <c r="H83" s="205">
        <f t="shared" si="10"/>
        <v>4</v>
      </c>
      <c r="I83" s="205" t="str">
        <f t="shared" si="11"/>
        <v>Not selected</v>
      </c>
      <c r="J83" s="213"/>
      <c r="K83" s="203"/>
      <c r="L83" s="203"/>
      <c r="M83" s="229">
        <f t="shared" si="7"/>
        <v>52</v>
      </c>
      <c r="N83" s="238" t="str">
        <f>VLOOKUP($M83,QADATA!$D$9:$K$83,4,FALSE)</f>
        <v>First Aid boxes are available and are in line with the total number of employees and workplace hazards.</v>
      </c>
      <c r="O83" s="238" t="str">
        <f>VLOOKUP($M83,QADATA!$D$9:$K$83,5,FALSE)</f>
        <v>First Aid boxes are available and are in line with the total number of employees</v>
      </c>
      <c r="P83" s="238" t="str">
        <f>VLOOKUP($M83,QADATA!$D$9:$K$83,6,FALSE)</f>
        <v>Some First Aid boxes are available</v>
      </c>
      <c r="Q83" s="238" t="str">
        <f>VLOOKUP($M83,QADATA!$D$9:$K$83,7,FALSE)</f>
        <v>There are no First Aid kits available.</v>
      </c>
      <c r="R83" s="238">
        <f>VLOOKUP($M83,QADATA!$D$9:$K$83,8,FALSE)</f>
        <v>0</v>
      </c>
    </row>
    <row r="84" spans="1:18" ht="25" x14ac:dyDescent="0.3">
      <c r="A84" s="203"/>
      <c r="B84" s="203"/>
      <c r="C84" s="223" t="s">
        <v>570</v>
      </c>
      <c r="D84" s="205">
        <v>53</v>
      </c>
      <c r="E84" s="203"/>
      <c r="F84" s="219" t="str">
        <f>VLOOKUP($D84,QADATA!$D$8:$K$83,3,FALSE)</f>
        <v>Are emergency evacuation drills and / or trainings conducted with all employees?</v>
      </c>
      <c r="G84" s="224">
        <f>VLOOKUP(D84,QUESTIONNAIRE!$A$4:$F$72,5,FALSE)</f>
        <v>0</v>
      </c>
      <c r="H84" s="205">
        <f t="shared" si="10"/>
        <v>4</v>
      </c>
      <c r="I84" s="205" t="str">
        <f t="shared" si="11"/>
        <v>Not selected</v>
      </c>
      <c r="J84" s="213"/>
      <c r="K84" s="203"/>
      <c r="L84" s="203"/>
      <c r="M84" s="229">
        <f t="shared" si="7"/>
        <v>53</v>
      </c>
      <c r="N84" s="238" t="str">
        <f>VLOOKUP($M84,QADATA!$D$9:$K$83,4,FALSE)</f>
        <v>This is part of the certified formal process (e.g. ISO or similar)</v>
      </c>
      <c r="O84" s="238" t="str">
        <f>VLOOKUP($M84,QADATA!$D$9:$K$83,5,FALSE)</f>
        <v>This is part of the formal process (documented but not ISO or similar)</v>
      </c>
      <c r="P84" s="238" t="str">
        <f>VLOOKUP($M84,QADATA!$D$9:$K$83,6,FALSE)</f>
        <v>This is part of the informal process but undocumented</v>
      </c>
      <c r="Q84" s="238" t="str">
        <f>VLOOKUP($M84,QADATA!$D$9:$K$83,7,FALSE)</f>
        <v xml:space="preserve">No we do not </v>
      </c>
      <c r="R84" s="238">
        <f>VLOOKUP($M84,QADATA!$D$9:$K$83,8,FALSE)</f>
        <v>0</v>
      </c>
    </row>
    <row r="85" spans="1:18" ht="25" x14ac:dyDescent="0.3">
      <c r="A85" s="203"/>
      <c r="B85" s="203"/>
      <c r="C85" s="223" t="s">
        <v>570</v>
      </c>
      <c r="D85" s="205">
        <v>54</v>
      </c>
      <c r="E85" s="203"/>
      <c r="F85" s="219" t="str">
        <f>VLOOKUP($D85,QADATA!$D$8:$K$83,3,FALSE)</f>
        <v>Is fire fighting equipment available and maintained?</v>
      </c>
      <c r="G85" s="224">
        <f>VLOOKUP(D85,QUESTIONNAIRE!$A$4:$F$72,5,FALSE)</f>
        <v>0</v>
      </c>
      <c r="H85" s="205">
        <f t="shared" si="10"/>
        <v>4</v>
      </c>
      <c r="I85" s="205" t="str">
        <f t="shared" si="11"/>
        <v>Not selected</v>
      </c>
      <c r="J85" s="213"/>
      <c r="K85" s="203"/>
      <c r="L85" s="203"/>
      <c r="M85" s="229">
        <f t="shared" si="7"/>
        <v>54</v>
      </c>
      <c r="N85" s="238" t="str">
        <f>VLOOKUP($M85,QADATA!$D$9:$K$83,4,FALSE)</f>
        <v xml:space="preserve">Available and maintained regularly according to procedure and records are kept </v>
      </c>
      <c r="O85" s="238" t="str">
        <f>VLOOKUP($M85,QADATA!$D$9:$K$83,5,FALSE)</f>
        <v>Available and maintained but no records kept</v>
      </c>
      <c r="P85" s="238" t="str">
        <f>VLOOKUP($M85,QADATA!$D$9:$K$83,6,FALSE)</f>
        <v>Available but not regularly maintained</v>
      </c>
      <c r="Q85" s="238" t="str">
        <f>VLOOKUP($M85,QADATA!$D$9:$K$83,7,FALSE)</f>
        <v>No fire fighting equipment available</v>
      </c>
      <c r="R85" s="238">
        <f>VLOOKUP($M85,QADATA!$D$9:$K$83,8,FALSE)</f>
        <v>0</v>
      </c>
    </row>
    <row r="86" spans="1:18" ht="28" x14ac:dyDescent="0.3">
      <c r="A86" s="205"/>
      <c r="B86" s="205"/>
      <c r="C86" s="205"/>
      <c r="D86" s="224" t="s">
        <v>366</v>
      </c>
      <c r="E86" s="224"/>
      <c r="F86" s="224" t="str">
        <f>VLOOKUP($D86,QADATA!$D$8:$K$83,3,FALSE)</f>
        <v>CONTRACTORS (INCLUDING SUBCONTRACTORS/3RD PARTY/OUTSOURCED WORK)</v>
      </c>
      <c r="G86" s="241"/>
      <c r="H86" s="241"/>
      <c r="I86" s="241"/>
      <c r="J86" s="213"/>
      <c r="K86" s="205"/>
      <c r="L86" s="205"/>
      <c r="M86" s="229" t="str">
        <f t="shared" si="7"/>
        <v>I</v>
      </c>
      <c r="N86" s="239">
        <f>VLOOKUP($M86,QADATA!$D$9:$K$83,4,FALSE)</f>
        <v>0</v>
      </c>
      <c r="O86" s="239">
        <f>VLOOKUP($M86,QADATA!$D$9:$K$83,5,FALSE)</f>
        <v>0</v>
      </c>
      <c r="P86" s="239">
        <f>VLOOKUP($M86,QADATA!$D$9:$K$83,6,FALSE)</f>
        <v>0</v>
      </c>
      <c r="Q86" s="239">
        <f>VLOOKUP($M86,QADATA!$D$9:$K$83,7,FALSE)</f>
        <v>0</v>
      </c>
      <c r="R86" s="239">
        <f>VLOOKUP($M86,QADATA!$D$9:$K$83,8,FALSE)</f>
        <v>0</v>
      </c>
    </row>
    <row r="87" spans="1:18" ht="50" x14ac:dyDescent="0.3">
      <c r="A87" s="203"/>
      <c r="B87" s="203"/>
      <c r="C87" s="223" t="s">
        <v>607</v>
      </c>
      <c r="D87" s="205">
        <v>55</v>
      </c>
      <c r="E87" s="203"/>
      <c r="F87" s="219" t="str">
        <f>VLOOKUP($D87,QADATA!$D$8:$K$83,3,FALSE)</f>
        <v>To what extent does your company use contractors (e.g. component suppliers, cleaning, security, etc.)?</v>
      </c>
      <c r="G87" s="224">
        <f>VLOOKUP(D87,QUESTIONNAIRE!$A$4:$F$72,5,FALSE)</f>
        <v>0</v>
      </c>
      <c r="H87" s="205">
        <f t="shared" ref="H87:H92" si="12">IF(G87=N87, $N$22, IF(G87=O87, $O$22, IF(G87=P87,$P$22, IF(G87=Q87,$Q$22, $R$22))))</f>
        <v>4</v>
      </c>
      <c r="I87" s="205" t="str">
        <f t="shared" ref="I87:I92" si="13">IF(G87=N87, $N$21, IF(G87=O87, $O$21, IF(G87=P87,$P$21, IF(G87=Q87,$Q$21, $R$21))))</f>
        <v>Not selected</v>
      </c>
      <c r="J87" s="213"/>
      <c r="K87" s="203"/>
      <c r="L87" s="203"/>
      <c r="M87" s="229">
        <f t="shared" si="7"/>
        <v>55</v>
      </c>
      <c r="N87" s="238" t="str">
        <f>VLOOKUP($M87,QADATA!$D$9:$K$83,4,FALSE)</f>
        <v xml:space="preserve">Never - 
No contracting of our core functions (including product / services) or  No contracting of cleaning, security, catering, etc. </v>
      </c>
      <c r="O87" s="238" t="str">
        <f>VLOOKUP($M87,QADATA!$D$9:$K$83,5,FALSE)</f>
        <v xml:space="preserve">Rarely - 
Limited contracting of our core functions (including product / services) or Limited contracting of cleaning, security, catering, etc. </v>
      </c>
      <c r="P87" s="238" t="str">
        <f>VLOOKUP($M87,QADATA!$D$9:$K$83,6,FALSE)</f>
        <v xml:space="preserve">Frequently - 
Frequent contracting of our core functions (including product / services) or Frequent contracting of cleaning, security, catering, etc. </v>
      </c>
      <c r="Q87" s="238" t="str">
        <f>VLOOKUP($M87,QADATA!$D$9:$K$83,7,FALSE)</f>
        <v xml:space="preserve">Always - 
Most of our core functions (including product / services) are contracted or all cleaning, security, catering, etc. are contracted </v>
      </c>
      <c r="R87" s="238">
        <f>VLOOKUP($M87,QADATA!$D$9:$K$83,8,FALSE)</f>
        <v>0</v>
      </c>
    </row>
    <row r="88" spans="1:18" ht="50" x14ac:dyDescent="0.3">
      <c r="A88" s="203"/>
      <c r="B88" s="203"/>
      <c r="C88" s="223" t="s">
        <v>607</v>
      </c>
      <c r="D88" s="205">
        <v>56</v>
      </c>
      <c r="E88" s="203"/>
      <c r="F88" s="219" t="str">
        <f>VLOOKUP($D88,QADATA!$D$8:$K$83,3,FALSE)</f>
        <v>Does your company do any form of supply chain mapping?</v>
      </c>
      <c r="G88" s="224">
        <f>VLOOKUP(D88,QUESTIONNAIRE!$A$4:$F$72,5,FALSE)</f>
        <v>0</v>
      </c>
      <c r="H88" s="205">
        <f t="shared" si="12"/>
        <v>4</v>
      </c>
      <c r="I88" s="205" t="str">
        <f t="shared" si="13"/>
        <v>Not selected</v>
      </c>
      <c r="J88" s="213"/>
      <c r="K88" s="203"/>
      <c r="L88" s="203"/>
      <c r="M88" s="229">
        <f t="shared" ref="M88:M99" si="14">D88</f>
        <v>56</v>
      </c>
      <c r="N88" s="238" t="str">
        <f>VLOOKUP($M88,QADATA!$D$9:$K$83,4,FALSE)</f>
        <v>Detailed supply chain mapping carried out, that identifies possible risks and compliance issues. Includes engagement with supply chain stakeholders. Reviewed and updated as necessary.</v>
      </c>
      <c r="O88" s="238" t="str">
        <f>VLOOKUP($M88,QADATA!$D$9:$K$83,5,FALSE)</f>
        <v>Detailed supply chain mapping carried out, that identifies possible risks and compliance issues. Reviewed and updated as necessary.</v>
      </c>
      <c r="P88" s="238" t="str">
        <f>VLOOKUP($M88,QADATA!$D$9:$K$83,6,FALSE)</f>
        <v>Some supply chain mapping carried out.</v>
      </c>
      <c r="Q88" s="238" t="str">
        <f>VLOOKUP($M88,QADATA!$D$9:$K$83,7,FALSE)</f>
        <v xml:space="preserve">No supply chain mapping done </v>
      </c>
      <c r="R88" s="238">
        <f>VLOOKUP($M88,QADATA!$D$9:$K$83,8,FALSE)</f>
        <v>0</v>
      </c>
    </row>
    <row r="89" spans="1:18" ht="14" x14ac:dyDescent="0.3">
      <c r="A89" s="203"/>
      <c r="B89" s="203"/>
      <c r="C89" s="223" t="s">
        <v>607</v>
      </c>
      <c r="D89" s="205">
        <v>57</v>
      </c>
      <c r="E89" s="203"/>
      <c r="F89" s="219" t="str">
        <f>VLOOKUP($D89,QADATA!$D$8:$K$83,3,FALSE)</f>
        <v>Does your company have a documented procedure for the selection of contractors?</v>
      </c>
      <c r="G89" s="224">
        <f>VLOOKUP(D89,QUESTIONNAIRE!$A$4:$F$72,5,FALSE)</f>
        <v>0</v>
      </c>
      <c r="H89" s="205">
        <f t="shared" si="12"/>
        <v>4</v>
      </c>
      <c r="I89" s="205" t="str">
        <f t="shared" si="13"/>
        <v>Not selected</v>
      </c>
      <c r="J89" s="213"/>
      <c r="K89" s="203"/>
      <c r="L89" s="203"/>
      <c r="M89" s="229">
        <f t="shared" si="14"/>
        <v>57</v>
      </c>
      <c r="N89" s="238" t="str">
        <f>VLOOKUP($M89,QADATA!$D$9:$K$83,4,FALSE)</f>
        <v>Yes - a formal documented procedure</v>
      </c>
      <c r="O89" s="238" t="str">
        <f>VLOOKUP($M89,QADATA!$D$9:$K$83,5,FALSE)</f>
        <v>Yes - but acts more as a guideline not fully enforced</v>
      </c>
      <c r="P89" s="238" t="str">
        <f>VLOOKUP($M89,QADATA!$D$9:$K$83,6,FALSE)</f>
        <v>An informal procedure</v>
      </c>
      <c r="Q89" s="238" t="str">
        <f>VLOOKUP($M89,QADATA!$D$9:$K$83,7,FALSE)</f>
        <v>No guiding procedure in place</v>
      </c>
      <c r="R89" s="238">
        <f>VLOOKUP($M89,QADATA!$D$9:$K$83,8,FALSE)</f>
        <v>0</v>
      </c>
    </row>
    <row r="90" spans="1:18" ht="14" x14ac:dyDescent="0.3">
      <c r="A90" s="203"/>
      <c r="B90" s="203"/>
      <c r="C90" s="223" t="s">
        <v>607</v>
      </c>
      <c r="D90" s="205">
        <v>58</v>
      </c>
      <c r="E90" s="203"/>
      <c r="F90" s="219" t="str">
        <f>VLOOKUP($D90,QADATA!$D$8:$K$83,3,FALSE)</f>
        <v>Does your company usually sign written contracts with contractors?</v>
      </c>
      <c r="G90" s="224">
        <f>VLOOKUP(D90,QUESTIONNAIRE!$A$4:$F$72,5,FALSE)</f>
        <v>0</v>
      </c>
      <c r="H90" s="205">
        <f t="shared" si="12"/>
        <v>4</v>
      </c>
      <c r="I90" s="205" t="str">
        <f t="shared" si="13"/>
        <v>Not selected</v>
      </c>
      <c r="J90" s="213"/>
      <c r="K90" s="203"/>
      <c r="L90" s="203"/>
      <c r="M90" s="229">
        <f t="shared" si="14"/>
        <v>58</v>
      </c>
      <c r="N90" s="238" t="str">
        <f>VLOOKUP($M90,QADATA!$D$9:$K$83,4,FALSE)</f>
        <v>Yes - this is always the case as per written procedures</v>
      </c>
      <c r="O90" s="238" t="str">
        <f>VLOOKUP($M90,QADATA!$D$9:$K$83,5,FALSE)</f>
        <v>Yes - only when it is a legal / stipulated requirement</v>
      </c>
      <c r="P90" s="238" t="str">
        <f>VLOOKUP($M90,QADATA!$D$9:$K$83,6,FALSE)</f>
        <v xml:space="preserve">Only when the other party demands it </v>
      </c>
      <c r="Q90" s="238" t="str">
        <f>VLOOKUP($M90,QADATA!$D$9:$K$83,7,FALSE)</f>
        <v>It is preferred to not have written contracts</v>
      </c>
      <c r="R90" s="238">
        <f>VLOOKUP($M90,QADATA!$D$9:$K$83,8,FALSE)</f>
        <v>0</v>
      </c>
    </row>
    <row r="91" spans="1:18" ht="25" x14ac:dyDescent="0.3">
      <c r="A91" s="203"/>
      <c r="B91" s="203"/>
      <c r="C91" s="223" t="s">
        <v>607</v>
      </c>
      <c r="D91" s="205">
        <v>59</v>
      </c>
      <c r="E91" s="203"/>
      <c r="F91" s="219" t="str">
        <f>VLOOKUP($D91,QADATA!$D$8:$K$83,3,FALSE)</f>
        <v>Does your company have a method to review your contractors ?</v>
      </c>
      <c r="G91" s="224">
        <f>VLOOKUP(D91,QUESTIONNAIRE!$A$4:$F$72,5,FALSE)</f>
        <v>0</v>
      </c>
      <c r="H91" s="205">
        <f t="shared" si="12"/>
        <v>4</v>
      </c>
      <c r="I91" s="205" t="str">
        <f t="shared" si="13"/>
        <v>Not selected</v>
      </c>
      <c r="J91" s="213"/>
      <c r="K91" s="203"/>
      <c r="L91" s="203"/>
      <c r="M91" s="229">
        <f t="shared" si="14"/>
        <v>59</v>
      </c>
      <c r="N91" s="238" t="str">
        <f>VLOOKUP($M91,QADATA!$D$9:$K$83,4,FALSE)</f>
        <v>Yes - we conduct on-site audit of our contractors based on risk assessment</v>
      </c>
      <c r="O91" s="238" t="str">
        <f>VLOOKUP($M91,QADATA!$D$9:$K$83,5,FALSE)</f>
        <v>Yes - we validate and verify contractors policies or they formally adopt our own. This may include site inspections</v>
      </c>
      <c r="P91" s="238" t="str">
        <f>VLOOKUP($M91,QADATA!$D$9:$K$83,6,FALSE)</f>
        <v>Occasional background checking is done</v>
      </c>
      <c r="Q91" s="238" t="str">
        <f>VLOOKUP($M91,QADATA!$D$9:$K$83,7,FALSE)</f>
        <v>No we do not</v>
      </c>
      <c r="R91" s="238">
        <f>VLOOKUP($M91,QADATA!$D$9:$K$83,8,FALSE)</f>
        <v>0</v>
      </c>
    </row>
    <row r="92" spans="1:18" ht="28" x14ac:dyDescent="0.3">
      <c r="A92" s="203"/>
      <c r="B92" s="203"/>
      <c r="C92" s="223" t="s">
        <v>607</v>
      </c>
      <c r="D92" s="205">
        <v>60</v>
      </c>
      <c r="E92" s="203"/>
      <c r="F92" s="219" t="str">
        <f>VLOOKUP($D92,QADATA!$D$8:$K$83,3,FALSE)</f>
        <v>Do you require your contractors to provide copies of relevant certificates or licenses for the contracted products / services?</v>
      </c>
      <c r="G92" s="224">
        <f>VLOOKUP(D92,QUESTIONNAIRE!$A$4:$F$72,5,FALSE)</f>
        <v>0</v>
      </c>
      <c r="H92" s="205">
        <f t="shared" si="12"/>
        <v>4</v>
      </c>
      <c r="I92" s="205" t="str">
        <f t="shared" si="13"/>
        <v>Not selected</v>
      </c>
      <c r="J92" s="213"/>
      <c r="K92" s="203"/>
      <c r="L92" s="203"/>
      <c r="M92" s="229">
        <f t="shared" si="14"/>
        <v>60</v>
      </c>
      <c r="N92" s="238" t="str">
        <f>VLOOKUP($M92,QADATA!$D$9:$K$83,4,FALSE)</f>
        <v>Yes - as a common and necessary practice</v>
      </c>
      <c r="O92" s="238" t="str">
        <f>VLOOKUP($M92,QADATA!$D$9:$K$83,5,FALSE)</f>
        <v xml:space="preserve">Yes - but only if requested </v>
      </c>
      <c r="P92" s="238" t="str">
        <f>VLOOKUP($M92,QADATA!$D$9:$K$83,6,FALSE)</f>
        <v>This is done from time to time if necessary</v>
      </c>
      <c r="Q92" s="238" t="str">
        <f>VLOOKUP($M92,QADATA!$D$9:$K$83,7,FALSE)</f>
        <v>This is not common practice</v>
      </c>
      <c r="R92" s="238">
        <f>VLOOKUP($M92,QADATA!$D$9:$K$83,8,FALSE)</f>
        <v>0</v>
      </c>
    </row>
    <row r="93" spans="1:18" ht="14" x14ac:dyDescent="0.3">
      <c r="A93" s="205"/>
      <c r="B93" s="205"/>
      <c r="C93" s="205"/>
      <c r="D93" s="224" t="s">
        <v>371</v>
      </c>
      <c r="E93" s="224"/>
      <c r="F93" s="224" t="str">
        <f>VLOOKUP($D93,QADATA!$D$8:$K$83,3,FALSE)</f>
        <v>COMPANY CONDUCT</v>
      </c>
      <c r="G93" s="241"/>
      <c r="H93" s="241"/>
      <c r="I93" s="241"/>
      <c r="J93" s="213"/>
      <c r="K93" s="205"/>
      <c r="L93" s="205"/>
      <c r="M93" s="229" t="str">
        <f t="shared" si="14"/>
        <v>J</v>
      </c>
      <c r="N93" s="239">
        <f>VLOOKUP($M93,QADATA!$D$9:$K$83,4,FALSE)</f>
        <v>0</v>
      </c>
      <c r="O93" s="239">
        <f>VLOOKUP($M93,QADATA!$D$9:$K$83,5,FALSE)</f>
        <v>0</v>
      </c>
      <c r="P93" s="239">
        <f>VLOOKUP($M93,QADATA!$D$9:$K$83,6,FALSE)</f>
        <v>0</v>
      </c>
      <c r="Q93" s="239">
        <f>VLOOKUP($M93,QADATA!$D$9:$K$83,7,FALSE)</f>
        <v>0</v>
      </c>
      <c r="R93" s="239">
        <f>VLOOKUP($M93,QADATA!$D$9:$K$83,8,FALSE)</f>
        <v>0</v>
      </c>
    </row>
    <row r="94" spans="1:18" ht="37.5" x14ac:dyDescent="0.3">
      <c r="A94" s="213"/>
      <c r="B94" s="213"/>
      <c r="C94" s="223" t="s">
        <v>638</v>
      </c>
      <c r="D94" s="205">
        <v>61</v>
      </c>
      <c r="E94" s="213"/>
      <c r="F94" s="219" t="str">
        <f>VLOOKUP($D94,QADATA!$D$8:$K$83,3,FALSE)</f>
        <v>Does your company participate in Corporate Social Responsibility initiatives / activities?</v>
      </c>
      <c r="G94" s="224">
        <f>VLOOKUP(D94,QUESTIONNAIRE!$A$4:$F$72,5,FALSE)</f>
        <v>0</v>
      </c>
      <c r="H94" s="205">
        <f t="shared" ref="H94:H99" si="15">IF(G94=N94, $N$22, IF(G94=O94, $O$22, IF(G94=P94,$P$22, IF(G94=Q94,$Q$22, $R$22))))</f>
        <v>4</v>
      </c>
      <c r="I94" s="205" t="str">
        <f t="shared" ref="I94:I99" si="16">IF(G94=N94, $N$21, IF(G94=O94, $O$21, IF(G94=P94,$P$21, IF(G94=Q94,$Q$21, $R$21))))</f>
        <v>Not selected</v>
      </c>
      <c r="J94" s="213"/>
      <c r="K94" s="213"/>
      <c r="L94" s="213"/>
      <c r="M94" s="229">
        <f t="shared" si="14"/>
        <v>61</v>
      </c>
      <c r="N94" s="238" t="str">
        <f>VLOOKUP($M94,QADATA!$D$9:$K$83,4,FALSE)</f>
        <v>Yes - with documented procedures and guidelines as well as impact analysis.
N/A - This organisation is an NGO/Charity</v>
      </c>
      <c r="O94" s="238" t="str">
        <f>VLOOKUP($M94,QADATA!$D$9:$K$83,5,FALSE)</f>
        <v xml:space="preserve">Yes - with documented procedures and guidelines without impact analysis </v>
      </c>
      <c r="P94" s="238" t="str">
        <f>VLOOKUP($M94,QADATA!$D$9:$K$83,6,FALSE)</f>
        <v xml:space="preserve">Yes - but no documented procedures and/or guidelines </v>
      </c>
      <c r="Q94" s="238" t="str">
        <f>VLOOKUP($M94,QADATA!$D$9:$K$83,7,FALSE)</f>
        <v>No</v>
      </c>
      <c r="R94" s="238">
        <f>VLOOKUP($M94,QADATA!$D$9:$K$83,8,FALSE)</f>
        <v>0</v>
      </c>
    </row>
    <row r="95" spans="1:18" ht="25" x14ac:dyDescent="0.3">
      <c r="A95" s="203"/>
      <c r="B95" s="203"/>
      <c r="C95" s="223" t="s">
        <v>638</v>
      </c>
      <c r="D95" s="205">
        <v>62</v>
      </c>
      <c r="E95" s="203"/>
      <c r="F95" s="219" t="str">
        <f>VLOOKUP($D95,QADATA!$D$8:$K$83,3,FALSE)</f>
        <v>Does your company use gifts or hospitality as an accepted practice?</v>
      </c>
      <c r="G95" s="224">
        <f>VLOOKUP(D95,QUESTIONNAIRE!$A$4:$F$72,5,FALSE)</f>
        <v>0</v>
      </c>
      <c r="H95" s="205">
        <f t="shared" si="15"/>
        <v>4</v>
      </c>
      <c r="I95" s="205" t="str">
        <f t="shared" si="16"/>
        <v>Not selected</v>
      </c>
      <c r="J95" s="213"/>
      <c r="K95" s="203"/>
      <c r="L95" s="203"/>
      <c r="M95" s="229">
        <f t="shared" si="14"/>
        <v>62</v>
      </c>
      <c r="N95" s="238" t="str">
        <f>VLOOKUP($M95,QADATA!$D$9:$K$83,4,FALSE)</f>
        <v>No - this is controlled according to the company policy, and actively enforced</v>
      </c>
      <c r="O95" s="238" t="str">
        <f>VLOOKUP($M95,QADATA!$D$9:$K$83,5,FALSE)</f>
        <v>No - this is controlled according to the company policy, but not actively enforced</v>
      </c>
      <c r="P95" s="238" t="str">
        <f>VLOOKUP($M95,QADATA!$D$9:$K$83,6,FALSE)</f>
        <v>Sometimes the company is forced or expected to use gifts and hospitality</v>
      </c>
      <c r="Q95" s="238" t="str">
        <f>VLOOKUP($M95,QADATA!$D$9:$K$83,7,FALSE)</f>
        <v>This is a normal practice due to the operating conditions</v>
      </c>
      <c r="R95" s="238">
        <f>VLOOKUP($M95,QADATA!$D$9:$K$83,8,FALSE)</f>
        <v>0</v>
      </c>
    </row>
    <row r="96" spans="1:18" ht="25" x14ac:dyDescent="0.3">
      <c r="A96" s="203"/>
      <c r="B96" s="203"/>
      <c r="C96" s="223" t="s">
        <v>638</v>
      </c>
      <c r="D96" s="205">
        <v>63</v>
      </c>
      <c r="E96" s="203"/>
      <c r="F96" s="219" t="str">
        <f>VLOOKUP($D96,QADATA!$D$8:$K$83,3,FALSE)</f>
        <v>Does your company prohibit conflicts of interest?</v>
      </c>
      <c r="G96" s="224">
        <f>VLOOKUP(D96,QUESTIONNAIRE!$A$4:$F$72,5,FALSE)</f>
        <v>0</v>
      </c>
      <c r="H96" s="205">
        <f t="shared" si="15"/>
        <v>4</v>
      </c>
      <c r="I96" s="205" t="str">
        <f t="shared" si="16"/>
        <v>Not selected</v>
      </c>
      <c r="J96" s="213"/>
      <c r="K96" s="203"/>
      <c r="L96" s="203"/>
      <c r="M96" s="229">
        <f t="shared" si="14"/>
        <v>63</v>
      </c>
      <c r="N96" s="238" t="str">
        <f>VLOOKUP($M96,QADATA!$D$9:$K$83,4,FALSE)</f>
        <v>Yes - this is controlled according to the company policy, and actively enforced</v>
      </c>
      <c r="O96" s="238" t="str">
        <f>VLOOKUP($M96,QADATA!$D$9:$K$83,5,FALSE)</f>
        <v>Yes - this is controlled according to the company policy, but not actively enforced</v>
      </c>
      <c r="P96" s="238" t="str">
        <f>VLOOKUP($M96,QADATA!$D$9:$K$83,6,FALSE)</f>
        <v>Sometimes the company (or personnel) is in a conflict of interest</v>
      </c>
      <c r="Q96" s="238" t="str">
        <f>VLOOKUP($M96,QADATA!$D$9:$K$83,7,FALSE)</f>
        <v>This is a normal practice due to the operating conditions</v>
      </c>
      <c r="R96" s="238">
        <f>VLOOKUP($M96,QADATA!$D$9:$K$83,8,FALSE)</f>
        <v>0</v>
      </c>
    </row>
    <row r="97" spans="1:18" ht="37.5" x14ac:dyDescent="0.3">
      <c r="A97" s="203"/>
      <c r="B97" s="203"/>
      <c r="C97" s="223" t="s">
        <v>638</v>
      </c>
      <c r="D97" s="205">
        <v>64</v>
      </c>
      <c r="E97" s="203"/>
      <c r="F97" s="219" t="str">
        <f>VLOOKUP($D97,QADATA!$D$8:$K$83,3,FALSE)</f>
        <v>Is your company ever forced or put in a position to make payments outside of the conventional channels to facilitate work or business relationships?</v>
      </c>
      <c r="G97" s="224">
        <f>VLOOKUP(D97,QUESTIONNAIRE!$A$4:$F$72,5,FALSE)</f>
        <v>0</v>
      </c>
      <c r="H97" s="205">
        <f t="shared" si="15"/>
        <v>4</v>
      </c>
      <c r="I97" s="205" t="str">
        <f t="shared" si="16"/>
        <v>Not selected</v>
      </c>
      <c r="J97" s="213"/>
      <c r="K97" s="203"/>
      <c r="L97" s="203"/>
      <c r="M97" s="229">
        <f t="shared" si="14"/>
        <v>64</v>
      </c>
      <c r="N97" s="238" t="str">
        <f>VLOOKUP($M97,QADATA!$D$9:$K$83,4,FALSE)</f>
        <v>No - this is prohibited according to the company policy, and actively enforced</v>
      </c>
      <c r="O97" s="238" t="str">
        <f>VLOOKUP($M97,QADATA!$D$9:$K$83,5,FALSE)</f>
        <v>No - this is prohibited according to the company policy, but not actively enforced</v>
      </c>
      <c r="P97" s="238" t="str">
        <f>VLOOKUP($M97,QADATA!$D$9:$K$83,6,FALSE)</f>
        <v>Sometimes the company is forced or expected to make payments outside of the conventional channels to facilitate works or business relationships</v>
      </c>
      <c r="Q97" s="238" t="str">
        <f>VLOOKUP($M97,QADATA!$D$9:$K$83,7,FALSE)</f>
        <v>This is a normal practice due to the operating conditions</v>
      </c>
      <c r="R97" s="238">
        <f>VLOOKUP($M97,QADATA!$D$9:$K$83,8,FALSE)</f>
        <v>0</v>
      </c>
    </row>
    <row r="98" spans="1:18" ht="28" x14ac:dyDescent="0.3">
      <c r="A98" s="203"/>
      <c r="B98" s="203"/>
      <c r="C98" s="223" t="s">
        <v>638</v>
      </c>
      <c r="D98" s="205">
        <v>65</v>
      </c>
      <c r="E98" s="203"/>
      <c r="F98" s="219" t="str">
        <f>VLOOKUP($D98,QADATA!$D$8:$K$83,3,FALSE)</f>
        <v>Does your company engage in the sale or manufacture of anti-personnel mines or components utilised in the manufacture of anti-personnel mines?</v>
      </c>
      <c r="G98" s="224">
        <f>VLOOKUP(D98,QUESTIONNAIRE!$A$4:$F$72,5,FALSE)</f>
        <v>0</v>
      </c>
      <c r="H98" s="205">
        <f t="shared" si="15"/>
        <v>4</v>
      </c>
      <c r="I98" s="205" t="str">
        <f t="shared" si="16"/>
        <v>Not selected</v>
      </c>
      <c r="J98" s="213"/>
      <c r="K98" s="203"/>
      <c r="L98" s="203"/>
      <c r="M98" s="229">
        <f t="shared" si="14"/>
        <v>65</v>
      </c>
      <c r="N98" s="238" t="str">
        <f>VLOOKUP($M98,QADATA!$D$9:$K$83,4,FALSE)</f>
        <v>Never</v>
      </c>
      <c r="O98" s="238" t="str">
        <f>VLOOKUP($M98,QADATA!$D$9:$K$83,5,FALSE)</f>
        <v>Has previously, but no longer</v>
      </c>
      <c r="P98" s="238" t="str">
        <f>VLOOKUP($M98,QADATA!$D$9:$K$83,6,FALSE)</f>
        <v xml:space="preserve">Sometimes </v>
      </c>
      <c r="Q98" s="238" t="str">
        <f>VLOOKUP($M98,QADATA!$D$9:$K$83,7,FALSE)</f>
        <v>Yes</v>
      </c>
      <c r="R98" s="238">
        <f>VLOOKUP($M98,QADATA!$D$9:$K$83,8,FALSE)</f>
        <v>0</v>
      </c>
    </row>
    <row r="99" spans="1:18" ht="42" x14ac:dyDescent="0.3">
      <c r="A99" s="203"/>
      <c r="B99" s="203"/>
      <c r="C99" s="223" t="s">
        <v>638</v>
      </c>
      <c r="D99" s="205">
        <v>66</v>
      </c>
      <c r="E99" s="203"/>
      <c r="F99" s="219" t="str">
        <f>VLOOKUP($D99,QADATA!$D$8:$K$83,3,FALSE)</f>
        <v>Does your company have a policy in place regarding the employment or contracting of current or former UNOPS/UN personnel for the preparation of bids or proposals for UNOPS?</v>
      </c>
      <c r="G99" s="224">
        <f>VLOOKUP(D99,QUESTIONNAIRE!$A$4:$F$72,5,FALSE)</f>
        <v>0</v>
      </c>
      <c r="H99" s="205">
        <f t="shared" si="15"/>
        <v>4</v>
      </c>
      <c r="I99" s="205" t="str">
        <f t="shared" si="16"/>
        <v>Not selected</v>
      </c>
      <c r="J99" s="213"/>
      <c r="K99" s="203"/>
      <c r="L99" s="203"/>
      <c r="M99" s="229">
        <f t="shared" si="14"/>
        <v>66</v>
      </c>
      <c r="N99" s="238" t="str">
        <f>VLOOKUP($M99,QADATA!$D$9:$K$83,4,FALSE)</f>
        <v>Yes a formal documented policy in place with reference to the UN Supplier Code of Conduct</v>
      </c>
      <c r="O99" s="238" t="str">
        <f>VLOOKUP($M99,QADATA!$D$9:$K$83,5,FALSE)</f>
        <v>Yes a formal documented policy in place but does not reference UN Supplier Code of Conduct</v>
      </c>
      <c r="P99" s="238" t="str">
        <f>VLOOKUP($M99,QADATA!$D$9:$K$83,6,FALSE)</f>
        <v>There are some guidance but not formal signed documentation</v>
      </c>
      <c r="Q99" s="238" t="str">
        <f>VLOOKUP($M99,QADATA!$D$9:$K$83,7,FALSE)</f>
        <v>No</v>
      </c>
      <c r="R99" s="238">
        <f>VLOOKUP($M99,QADATA!$D$9:$K$83,8,FALSE)</f>
        <v>0</v>
      </c>
    </row>
    <row r="100" spans="1:18" ht="18" x14ac:dyDescent="0.4">
      <c r="A100" s="243"/>
      <c r="B100" s="244"/>
      <c r="C100" s="245"/>
      <c r="D100" s="205"/>
      <c r="E100" s="243"/>
      <c r="F100" s="242"/>
      <c r="G100" s="246"/>
      <c r="H100" s="247"/>
      <c r="I100" s="247"/>
      <c r="J100" s="243"/>
      <c r="K100" s="243"/>
      <c r="L100" s="243"/>
      <c r="M100" s="248"/>
      <c r="N100" s="248"/>
      <c r="O100" s="248"/>
      <c r="P100" s="248"/>
      <c r="Q100" s="248"/>
      <c r="R100" s="249"/>
    </row>
  </sheetData>
  <sheetProtection algorithmName="SHA-512" hashValue="5WovOzClDxjLDF0boR4nvBx9flDX1v1jN2QR4NhMK5JwAH19YPdtBW4V0vx/1Y2HmPGWHtqDEdmInkzkUJIk5A==" saltValue="P04mV4RbBy4UXK+ZOJiBng==" spinCount="100000" sheet="1" objects="1" scenarios="1" selectLockedCells="1" selectUnlockedCells="1"/>
  <mergeCells count="1">
    <mergeCell ref="G4:I4"/>
  </mergeCells>
  <pageMargins left="0.25" right="0.25" top="0.75" bottom="0.75"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248"/>
  <sheetViews>
    <sheetView zoomScale="74" zoomScaleNormal="74" workbookViewId="0">
      <selection activeCell="C1" sqref="C1:O1048576"/>
    </sheetView>
  </sheetViews>
  <sheetFormatPr defaultColWidth="14.453125" defaultRowHeight="15" customHeight="1" outlineLevelCol="2" x14ac:dyDescent="0.3"/>
  <cols>
    <col min="1" max="1" width="1.453125" style="334" customWidth="1"/>
    <col min="2" max="2" width="1.81640625" style="334" customWidth="1"/>
    <col min="3" max="3" width="15.453125" style="334" hidden="1" customWidth="1" outlineLevel="2"/>
    <col min="4" max="4" width="10.54296875" style="334" hidden="1" customWidth="1"/>
    <col min="5" max="5" width="0.7265625" style="334" hidden="1" customWidth="1"/>
    <col min="6" max="6" width="63.453125" style="334" hidden="1" customWidth="1"/>
    <col min="7" max="10" width="30.26953125" style="334" hidden="1" customWidth="1"/>
    <col min="11" max="11" width="13.7265625" style="334" hidden="1" customWidth="1"/>
    <col min="12" max="12" width="6.54296875" style="334" hidden="1" customWidth="1"/>
    <col min="13" max="15" width="14.453125" style="334" hidden="1" customWidth="1"/>
    <col min="16" max="16384" width="14.453125" style="334"/>
  </cols>
  <sheetData>
    <row r="1" spans="1:12" ht="14" x14ac:dyDescent="0.3">
      <c r="A1" s="264"/>
      <c r="B1" s="264"/>
      <c r="C1" s="264"/>
      <c r="D1" s="264"/>
      <c r="E1" s="264"/>
      <c r="F1" s="264"/>
      <c r="G1" s="265"/>
      <c r="H1" s="265"/>
      <c r="I1" s="265"/>
      <c r="J1" s="265"/>
      <c r="K1" s="265"/>
      <c r="L1" s="264"/>
    </row>
    <row r="2" spans="1:12" ht="20.25" customHeight="1" x14ac:dyDescent="0.3">
      <c r="A2" s="266"/>
      <c r="B2" s="267"/>
      <c r="C2" s="268"/>
      <c r="D2" s="269" t="s">
        <v>444</v>
      </c>
      <c r="E2" s="268"/>
      <c r="F2" s="268"/>
      <c r="G2" s="270"/>
      <c r="H2" s="271"/>
      <c r="I2" s="271"/>
      <c r="J2" s="271"/>
      <c r="K2" s="271"/>
      <c r="L2" s="264"/>
    </row>
    <row r="3" spans="1:12" ht="33.75" customHeight="1" x14ac:dyDescent="0.3">
      <c r="A3" s="272"/>
      <c r="B3" s="273"/>
      <c r="C3" s="274"/>
      <c r="D3" s="275"/>
      <c r="E3" s="274"/>
      <c r="F3" s="274"/>
      <c r="G3" s="387" t="s">
        <v>445</v>
      </c>
      <c r="H3" s="388"/>
      <c r="I3" s="388"/>
      <c r="J3" s="388"/>
      <c r="K3" s="389"/>
      <c r="L3" s="264"/>
    </row>
    <row r="4" spans="1:12" ht="18" x14ac:dyDescent="0.3">
      <c r="A4" s="272"/>
      <c r="B4" s="276"/>
      <c r="C4" s="277"/>
      <c r="D4" s="277"/>
      <c r="E4" s="277"/>
      <c r="F4" s="277" t="s">
        <v>278</v>
      </c>
      <c r="G4" s="278" t="s">
        <v>446</v>
      </c>
      <c r="H4" s="278" t="s">
        <v>446</v>
      </c>
      <c r="I4" s="278" t="s">
        <v>446</v>
      </c>
      <c r="J4" s="278" t="s">
        <v>446</v>
      </c>
      <c r="K4" s="278"/>
      <c r="L4" s="264"/>
    </row>
    <row r="5" spans="1:12" ht="18" x14ac:dyDescent="0.3">
      <c r="A5" s="272"/>
      <c r="B5" s="279"/>
      <c r="C5" s="280"/>
      <c r="D5" s="280"/>
      <c r="E5" s="279"/>
      <c r="F5" s="280"/>
      <c r="G5" s="281" t="s">
        <v>447</v>
      </c>
      <c r="H5" s="281" t="s">
        <v>448</v>
      </c>
      <c r="I5" s="281" t="s">
        <v>449</v>
      </c>
      <c r="J5" s="281" t="s">
        <v>450</v>
      </c>
      <c r="K5" s="281" t="s">
        <v>451</v>
      </c>
      <c r="L5" s="264"/>
    </row>
    <row r="6" spans="1:12" ht="28" x14ac:dyDescent="0.4">
      <c r="A6" s="272"/>
      <c r="B6" s="282"/>
      <c r="C6" s="283" t="s">
        <v>452</v>
      </c>
      <c r="D6" s="284" t="s">
        <v>453</v>
      </c>
      <c r="E6" s="284"/>
      <c r="F6" s="285"/>
      <c r="G6" s="286">
        <v>1</v>
      </c>
      <c r="H6" s="286">
        <v>2</v>
      </c>
      <c r="I6" s="286">
        <v>3</v>
      </c>
      <c r="J6" s="286">
        <v>4</v>
      </c>
      <c r="K6" s="287">
        <v>4</v>
      </c>
      <c r="L6" s="264"/>
    </row>
    <row r="7" spans="1:12" ht="29.25" customHeight="1" x14ac:dyDescent="0.3">
      <c r="A7" s="264"/>
      <c r="B7" s="288"/>
      <c r="C7" s="289"/>
      <c r="D7" s="290">
        <f>HELP!B1</f>
        <v>0</v>
      </c>
      <c r="E7" s="291"/>
      <c r="F7" s="292" t="s">
        <v>454</v>
      </c>
      <c r="G7" s="293"/>
      <c r="H7" s="293"/>
      <c r="I7" s="293"/>
      <c r="J7" s="294"/>
      <c r="K7" s="295"/>
      <c r="L7" s="264"/>
    </row>
    <row r="8" spans="1:12" ht="14" x14ac:dyDescent="0.3">
      <c r="A8" s="296"/>
      <c r="B8" s="280"/>
      <c r="C8" s="297"/>
      <c r="D8" s="284" t="str">
        <f>HELP!B2</f>
        <v>A</v>
      </c>
      <c r="E8" s="284"/>
      <c r="F8" s="297" t="s">
        <v>455</v>
      </c>
      <c r="G8" s="298"/>
      <c r="H8" s="298"/>
      <c r="I8" s="298"/>
      <c r="J8" s="298"/>
      <c r="K8" s="299"/>
      <c r="L8" s="264"/>
    </row>
    <row r="9" spans="1:12" ht="109" x14ac:dyDescent="0.3">
      <c r="A9" s="300"/>
      <c r="B9" s="301"/>
      <c r="C9" s="289" t="s">
        <v>455</v>
      </c>
      <c r="D9" s="302">
        <v>1</v>
      </c>
      <c r="E9" s="303"/>
      <c r="F9" s="304" t="s">
        <v>456</v>
      </c>
      <c r="G9" s="305" t="s">
        <v>882</v>
      </c>
      <c r="H9" s="305" t="s">
        <v>866</v>
      </c>
      <c r="I9" s="305" t="s">
        <v>861</v>
      </c>
      <c r="J9" s="305" t="s">
        <v>457</v>
      </c>
      <c r="K9" s="305"/>
      <c r="L9" s="264"/>
    </row>
    <row r="10" spans="1:12" ht="109" x14ac:dyDescent="0.3">
      <c r="A10" s="300"/>
      <c r="B10" s="301"/>
      <c r="C10" s="289" t="s">
        <v>455</v>
      </c>
      <c r="D10" s="302">
        <v>2</v>
      </c>
      <c r="E10" s="303"/>
      <c r="F10" s="304" t="s">
        <v>458</v>
      </c>
      <c r="G10" s="305" t="s">
        <v>882</v>
      </c>
      <c r="H10" s="305" t="s">
        <v>866</v>
      </c>
      <c r="I10" s="305" t="s">
        <v>861</v>
      </c>
      <c r="J10" s="305" t="s">
        <v>457</v>
      </c>
      <c r="K10" s="305"/>
      <c r="L10" s="264"/>
    </row>
    <row r="11" spans="1:12" ht="109" x14ac:dyDescent="0.3">
      <c r="A11" s="300"/>
      <c r="B11" s="301"/>
      <c r="C11" s="289" t="s">
        <v>455</v>
      </c>
      <c r="D11" s="302">
        <v>3</v>
      </c>
      <c r="E11" s="303"/>
      <c r="F11" s="304" t="s">
        <v>459</v>
      </c>
      <c r="G11" s="305" t="s">
        <v>882</v>
      </c>
      <c r="H11" s="305" t="s">
        <v>866</v>
      </c>
      <c r="I11" s="305" t="s">
        <v>861</v>
      </c>
      <c r="J11" s="305" t="s">
        <v>457</v>
      </c>
      <c r="K11" s="305"/>
      <c r="L11" s="264"/>
    </row>
    <row r="12" spans="1:12" ht="109" x14ac:dyDescent="0.3">
      <c r="A12" s="300"/>
      <c r="B12" s="301"/>
      <c r="C12" s="289" t="s">
        <v>455</v>
      </c>
      <c r="D12" s="302">
        <v>4</v>
      </c>
      <c r="E12" s="303"/>
      <c r="F12" s="304" t="s">
        <v>460</v>
      </c>
      <c r="G12" s="305" t="s">
        <v>882</v>
      </c>
      <c r="H12" s="305" t="s">
        <v>866</v>
      </c>
      <c r="I12" s="305" t="s">
        <v>861</v>
      </c>
      <c r="J12" s="305" t="s">
        <v>457</v>
      </c>
      <c r="K12" s="305"/>
      <c r="L12" s="264"/>
    </row>
    <row r="13" spans="1:12" ht="109" x14ac:dyDescent="0.3">
      <c r="A13" s="300"/>
      <c r="B13" s="301"/>
      <c r="C13" s="289" t="s">
        <v>455</v>
      </c>
      <c r="D13" s="302">
        <v>5</v>
      </c>
      <c r="E13" s="303"/>
      <c r="F13" s="304" t="s">
        <v>461</v>
      </c>
      <c r="G13" s="305" t="s">
        <v>882</v>
      </c>
      <c r="H13" s="305" t="s">
        <v>866</v>
      </c>
      <c r="I13" s="305" t="s">
        <v>861</v>
      </c>
      <c r="J13" s="305" t="s">
        <v>457</v>
      </c>
      <c r="K13" s="305"/>
      <c r="L13" s="264"/>
    </row>
    <row r="14" spans="1:12" ht="109" x14ac:dyDescent="0.3">
      <c r="A14" s="300"/>
      <c r="B14" s="301"/>
      <c r="C14" s="289" t="s">
        <v>455</v>
      </c>
      <c r="D14" s="302">
        <v>6</v>
      </c>
      <c r="E14" s="303"/>
      <c r="F14" s="304" t="s">
        <v>462</v>
      </c>
      <c r="G14" s="305" t="s">
        <v>882</v>
      </c>
      <c r="H14" s="305" t="s">
        <v>866</v>
      </c>
      <c r="I14" s="305" t="s">
        <v>861</v>
      </c>
      <c r="J14" s="305" t="s">
        <v>457</v>
      </c>
      <c r="K14" s="305"/>
      <c r="L14" s="264"/>
    </row>
    <row r="15" spans="1:12" ht="109" x14ac:dyDescent="0.3">
      <c r="A15" s="300"/>
      <c r="B15" s="301"/>
      <c r="C15" s="289" t="s">
        <v>455</v>
      </c>
      <c r="D15" s="302">
        <v>7</v>
      </c>
      <c r="E15" s="306"/>
      <c r="F15" s="304" t="s">
        <v>463</v>
      </c>
      <c r="G15" s="305" t="s">
        <v>882</v>
      </c>
      <c r="H15" s="305" t="s">
        <v>866</v>
      </c>
      <c r="I15" s="305" t="s">
        <v>861</v>
      </c>
      <c r="J15" s="305" t="s">
        <v>457</v>
      </c>
      <c r="K15" s="305"/>
      <c r="L15" s="264"/>
    </row>
    <row r="16" spans="1:12" ht="109" x14ac:dyDescent="0.3">
      <c r="A16" s="300"/>
      <c r="B16" s="301"/>
      <c r="C16" s="289" t="s">
        <v>455</v>
      </c>
      <c r="D16" s="302">
        <v>8</v>
      </c>
      <c r="E16" s="306"/>
      <c r="F16" s="304" t="s">
        <v>464</v>
      </c>
      <c r="G16" s="305" t="s">
        <v>882</v>
      </c>
      <c r="H16" s="305" t="s">
        <v>866</v>
      </c>
      <c r="I16" s="305" t="s">
        <v>861</v>
      </c>
      <c r="J16" s="305" t="s">
        <v>457</v>
      </c>
      <c r="K16" s="305"/>
      <c r="L16" s="264"/>
    </row>
    <row r="17" spans="1:12" ht="109" x14ac:dyDescent="0.3">
      <c r="A17" s="300"/>
      <c r="B17" s="301"/>
      <c r="C17" s="289" t="s">
        <v>455</v>
      </c>
      <c r="D17" s="302">
        <v>9</v>
      </c>
      <c r="E17" s="306"/>
      <c r="F17" s="304" t="s">
        <v>465</v>
      </c>
      <c r="G17" s="305" t="s">
        <v>882</v>
      </c>
      <c r="H17" s="305" t="s">
        <v>866</v>
      </c>
      <c r="I17" s="305" t="s">
        <v>862</v>
      </c>
      <c r="J17" s="305" t="s">
        <v>457</v>
      </c>
      <c r="K17" s="305"/>
      <c r="L17" s="264"/>
    </row>
    <row r="18" spans="1:12" ht="109" x14ac:dyDescent="0.3">
      <c r="A18" s="300"/>
      <c r="B18" s="301"/>
      <c r="C18" s="289" t="s">
        <v>455</v>
      </c>
      <c r="D18" s="302">
        <v>10</v>
      </c>
      <c r="E18" s="306"/>
      <c r="F18" s="304" t="s">
        <v>466</v>
      </c>
      <c r="G18" s="305" t="s">
        <v>882</v>
      </c>
      <c r="H18" s="305" t="s">
        <v>866</v>
      </c>
      <c r="I18" s="305" t="s">
        <v>861</v>
      </c>
      <c r="J18" s="305" t="s">
        <v>457</v>
      </c>
      <c r="K18" s="305"/>
      <c r="L18" s="264"/>
    </row>
    <row r="19" spans="1:12" ht="135.5" x14ac:dyDescent="0.3">
      <c r="A19" s="300"/>
      <c r="B19" s="301"/>
      <c r="C19" s="289" t="s">
        <v>455</v>
      </c>
      <c r="D19" s="302">
        <v>11</v>
      </c>
      <c r="E19" s="306"/>
      <c r="F19" s="304" t="s">
        <v>467</v>
      </c>
      <c r="G19" s="305" t="s">
        <v>883</v>
      </c>
      <c r="H19" s="305" t="s">
        <v>866</v>
      </c>
      <c r="I19" s="305" t="s">
        <v>861</v>
      </c>
      <c r="J19" s="305" t="s">
        <v>457</v>
      </c>
      <c r="K19" s="305"/>
      <c r="L19" s="264"/>
    </row>
    <row r="20" spans="1:12" ht="17.5" x14ac:dyDescent="0.3">
      <c r="A20" s="296"/>
      <c r="B20" s="280"/>
      <c r="C20" s="297"/>
      <c r="D20" s="284" t="s">
        <v>324</v>
      </c>
      <c r="E20" s="284"/>
      <c r="F20" s="307" t="s">
        <v>468</v>
      </c>
      <c r="G20" s="308"/>
      <c r="H20" s="308"/>
      <c r="I20" s="308"/>
      <c r="J20" s="308"/>
      <c r="K20" s="309"/>
      <c r="L20" s="264"/>
    </row>
    <row r="21" spans="1:12" ht="37.5" x14ac:dyDescent="0.3">
      <c r="A21" s="300"/>
      <c r="B21" s="301"/>
      <c r="C21" s="289" t="s">
        <v>469</v>
      </c>
      <c r="D21" s="302">
        <v>12</v>
      </c>
      <c r="E21" s="303"/>
      <c r="F21" s="310" t="s">
        <v>470</v>
      </c>
      <c r="G21" s="305" t="s">
        <v>282</v>
      </c>
      <c r="H21" s="305" t="s">
        <v>283</v>
      </c>
      <c r="I21" s="305" t="s">
        <v>284</v>
      </c>
      <c r="J21" s="305" t="s">
        <v>471</v>
      </c>
      <c r="K21" s="305"/>
      <c r="L21" s="264"/>
    </row>
    <row r="22" spans="1:12" ht="37.5" x14ac:dyDescent="0.3">
      <c r="A22" s="264"/>
      <c r="B22" s="288"/>
      <c r="C22" s="289" t="s">
        <v>469</v>
      </c>
      <c r="D22" s="302">
        <v>13</v>
      </c>
      <c r="E22" s="311"/>
      <c r="F22" s="310" t="s">
        <v>472</v>
      </c>
      <c r="G22" s="305" t="s">
        <v>282</v>
      </c>
      <c r="H22" s="305" t="s">
        <v>283</v>
      </c>
      <c r="I22" s="305" t="s">
        <v>284</v>
      </c>
      <c r="J22" s="305" t="s">
        <v>473</v>
      </c>
      <c r="K22" s="305"/>
      <c r="L22" s="264"/>
    </row>
    <row r="23" spans="1:12" ht="37.5" x14ac:dyDescent="0.3">
      <c r="A23" s="264"/>
      <c r="B23" s="288"/>
      <c r="C23" s="289" t="s">
        <v>469</v>
      </c>
      <c r="D23" s="302">
        <v>14</v>
      </c>
      <c r="E23" s="311"/>
      <c r="F23" s="310" t="s">
        <v>474</v>
      </c>
      <c r="G23" s="305" t="s">
        <v>282</v>
      </c>
      <c r="H23" s="305" t="s">
        <v>283</v>
      </c>
      <c r="I23" s="305" t="s">
        <v>284</v>
      </c>
      <c r="J23" s="305" t="s">
        <v>475</v>
      </c>
      <c r="K23" s="305"/>
      <c r="L23" s="264"/>
    </row>
    <row r="24" spans="1:12" ht="14" x14ac:dyDescent="0.3">
      <c r="A24" s="296"/>
      <c r="B24" s="280"/>
      <c r="C24" s="297"/>
      <c r="D24" s="284" t="s">
        <v>326</v>
      </c>
      <c r="E24" s="284"/>
      <c r="F24" s="307" t="s">
        <v>476</v>
      </c>
      <c r="G24" s="312"/>
      <c r="H24" s="312"/>
      <c r="I24" s="312"/>
      <c r="J24" s="312"/>
      <c r="K24" s="309"/>
      <c r="L24" s="264"/>
    </row>
    <row r="25" spans="1:12" ht="62.5" x14ac:dyDescent="0.3">
      <c r="A25" s="300"/>
      <c r="B25" s="301"/>
      <c r="C25" s="289" t="s">
        <v>477</v>
      </c>
      <c r="D25" s="313">
        <v>15</v>
      </c>
      <c r="E25" s="306"/>
      <c r="F25" s="304" t="s">
        <v>478</v>
      </c>
      <c r="G25" s="305" t="s">
        <v>479</v>
      </c>
      <c r="H25" s="305" t="s">
        <v>480</v>
      </c>
      <c r="I25" s="305" t="s">
        <v>285</v>
      </c>
      <c r="J25" s="305" t="s">
        <v>481</v>
      </c>
      <c r="K25" s="305"/>
      <c r="L25" s="264"/>
    </row>
    <row r="26" spans="1:12" ht="28" x14ac:dyDescent="0.3">
      <c r="A26" s="301"/>
      <c r="B26" s="301"/>
      <c r="C26" s="314" t="s">
        <v>477</v>
      </c>
      <c r="D26" s="313">
        <v>16</v>
      </c>
      <c r="E26" s="315"/>
      <c r="F26" s="316" t="s">
        <v>482</v>
      </c>
      <c r="G26" s="317" t="s">
        <v>868</v>
      </c>
      <c r="H26" s="317" t="s">
        <v>286</v>
      </c>
      <c r="I26" s="317" t="s">
        <v>287</v>
      </c>
      <c r="J26" s="317" t="s">
        <v>483</v>
      </c>
      <c r="K26" s="317"/>
      <c r="L26" s="264"/>
    </row>
    <row r="27" spans="1:12" ht="28" x14ac:dyDescent="0.3">
      <c r="A27" s="301"/>
      <c r="B27" s="301"/>
      <c r="C27" s="314" t="s">
        <v>477</v>
      </c>
      <c r="D27" s="313">
        <v>17</v>
      </c>
      <c r="E27" s="315"/>
      <c r="F27" s="316" t="s">
        <v>484</v>
      </c>
      <c r="G27" s="317" t="s">
        <v>868</v>
      </c>
      <c r="H27" s="317" t="s">
        <v>286</v>
      </c>
      <c r="I27" s="317" t="s">
        <v>287</v>
      </c>
      <c r="J27" s="317" t="s">
        <v>483</v>
      </c>
      <c r="K27" s="317"/>
      <c r="L27" s="264"/>
    </row>
    <row r="28" spans="1:12" ht="17.5" x14ac:dyDescent="0.3">
      <c r="A28" s="296"/>
      <c r="B28" s="280"/>
      <c r="C28" s="297"/>
      <c r="D28" s="284" t="s">
        <v>328</v>
      </c>
      <c r="E28" s="284"/>
      <c r="F28" s="307" t="s">
        <v>485</v>
      </c>
      <c r="G28" s="308"/>
      <c r="H28" s="308"/>
      <c r="I28" s="308"/>
      <c r="J28" s="308"/>
      <c r="K28" s="308"/>
      <c r="L28" s="264"/>
    </row>
    <row r="29" spans="1:12" ht="37.5" x14ac:dyDescent="0.3">
      <c r="A29" s="300"/>
      <c r="B29" s="301"/>
      <c r="C29" s="289" t="s">
        <v>486</v>
      </c>
      <c r="D29" s="313">
        <v>18</v>
      </c>
      <c r="E29" s="303"/>
      <c r="F29" s="304" t="s">
        <v>487</v>
      </c>
      <c r="G29" s="305" t="s">
        <v>488</v>
      </c>
      <c r="H29" s="305" t="s">
        <v>869</v>
      </c>
      <c r="I29" s="305" t="s">
        <v>288</v>
      </c>
      <c r="J29" s="305" t="s">
        <v>489</v>
      </c>
      <c r="K29" s="305"/>
      <c r="L29" s="264"/>
    </row>
    <row r="30" spans="1:12" ht="56" x14ac:dyDescent="0.3">
      <c r="A30" s="301"/>
      <c r="B30" s="301"/>
      <c r="C30" s="314" t="s">
        <v>486</v>
      </c>
      <c r="D30" s="313">
        <v>19</v>
      </c>
      <c r="E30" s="318"/>
      <c r="F30" s="310" t="s">
        <v>490</v>
      </c>
      <c r="G30" s="317" t="s">
        <v>488</v>
      </c>
      <c r="H30" s="317" t="s">
        <v>869</v>
      </c>
      <c r="I30" s="317" t="s">
        <v>288</v>
      </c>
      <c r="J30" s="317" t="s">
        <v>491</v>
      </c>
      <c r="K30" s="317"/>
      <c r="L30" s="264"/>
    </row>
    <row r="31" spans="1:12" ht="37.5" x14ac:dyDescent="0.3">
      <c r="A31" s="300"/>
      <c r="B31" s="301"/>
      <c r="C31" s="289" t="s">
        <v>486</v>
      </c>
      <c r="D31" s="313">
        <v>20</v>
      </c>
      <c r="E31" s="303"/>
      <c r="F31" s="310" t="s">
        <v>492</v>
      </c>
      <c r="G31" s="305" t="s">
        <v>493</v>
      </c>
      <c r="H31" s="305" t="s">
        <v>289</v>
      </c>
      <c r="I31" s="305" t="s">
        <v>494</v>
      </c>
      <c r="J31" s="305" t="s">
        <v>495</v>
      </c>
      <c r="K31" s="305"/>
      <c r="L31" s="264"/>
    </row>
    <row r="32" spans="1:12" ht="50" x14ac:dyDescent="0.3">
      <c r="A32" s="264"/>
      <c r="B32" s="288"/>
      <c r="C32" s="289" t="s">
        <v>486</v>
      </c>
      <c r="D32" s="313">
        <v>21</v>
      </c>
      <c r="E32" s="311"/>
      <c r="F32" s="319" t="s">
        <v>496</v>
      </c>
      <c r="G32" s="305" t="s">
        <v>497</v>
      </c>
      <c r="H32" s="305" t="s">
        <v>498</v>
      </c>
      <c r="I32" s="305" t="s">
        <v>290</v>
      </c>
      <c r="J32" s="305" t="s">
        <v>499</v>
      </c>
      <c r="K32" s="305"/>
      <c r="L32" s="264"/>
    </row>
    <row r="33" spans="1:12" ht="62.5" x14ac:dyDescent="0.3">
      <c r="A33" s="264"/>
      <c r="B33" s="288"/>
      <c r="C33" s="289" t="s">
        <v>486</v>
      </c>
      <c r="D33" s="313">
        <v>22</v>
      </c>
      <c r="E33" s="311"/>
      <c r="F33" s="320" t="s">
        <v>500</v>
      </c>
      <c r="G33" s="305" t="s">
        <v>501</v>
      </c>
      <c r="H33" s="305" t="s">
        <v>502</v>
      </c>
      <c r="I33" s="305" t="s">
        <v>291</v>
      </c>
      <c r="J33" s="305" t="s">
        <v>503</v>
      </c>
      <c r="K33" s="305"/>
      <c r="L33" s="264"/>
    </row>
    <row r="34" spans="1:12" ht="28" x14ac:dyDescent="0.3">
      <c r="A34" s="264"/>
      <c r="B34" s="288"/>
      <c r="C34" s="289" t="s">
        <v>486</v>
      </c>
      <c r="D34" s="313">
        <v>23</v>
      </c>
      <c r="E34" s="311"/>
      <c r="F34" s="319" t="s">
        <v>504</v>
      </c>
      <c r="G34" s="305" t="s">
        <v>505</v>
      </c>
      <c r="H34" s="305" t="s">
        <v>292</v>
      </c>
      <c r="I34" s="305" t="s">
        <v>506</v>
      </c>
      <c r="J34" s="305" t="s">
        <v>507</v>
      </c>
      <c r="K34" s="305"/>
      <c r="L34" s="264"/>
    </row>
    <row r="35" spans="1:12" ht="37.5" x14ac:dyDescent="0.3">
      <c r="A35" s="264"/>
      <c r="B35" s="288"/>
      <c r="C35" s="289" t="s">
        <v>486</v>
      </c>
      <c r="D35" s="313">
        <v>24</v>
      </c>
      <c r="E35" s="311"/>
      <c r="F35" s="320" t="s">
        <v>508</v>
      </c>
      <c r="G35" s="305" t="s">
        <v>509</v>
      </c>
      <c r="H35" s="305" t="s">
        <v>510</v>
      </c>
      <c r="I35" s="305" t="s">
        <v>293</v>
      </c>
      <c r="J35" s="305" t="s">
        <v>511</v>
      </c>
      <c r="K35" s="305"/>
      <c r="L35" s="264"/>
    </row>
    <row r="36" spans="1:12" ht="37.5" x14ac:dyDescent="0.3">
      <c r="A36" s="264"/>
      <c r="B36" s="288"/>
      <c r="C36" s="289" t="s">
        <v>486</v>
      </c>
      <c r="D36" s="313">
        <v>25</v>
      </c>
      <c r="E36" s="311"/>
      <c r="F36" s="320" t="s">
        <v>512</v>
      </c>
      <c r="G36" s="305" t="s">
        <v>513</v>
      </c>
      <c r="H36" s="305" t="s">
        <v>514</v>
      </c>
      <c r="I36" s="305" t="s">
        <v>294</v>
      </c>
      <c r="J36" s="305" t="s">
        <v>515</v>
      </c>
      <c r="K36" s="305"/>
      <c r="L36" s="264"/>
    </row>
    <row r="37" spans="1:12" ht="37.5" x14ac:dyDescent="0.3">
      <c r="A37" s="264"/>
      <c r="B37" s="288"/>
      <c r="C37" s="289" t="s">
        <v>486</v>
      </c>
      <c r="D37" s="313">
        <v>26</v>
      </c>
      <c r="E37" s="311"/>
      <c r="F37" s="320" t="s">
        <v>516</v>
      </c>
      <c r="G37" s="305" t="s">
        <v>295</v>
      </c>
      <c r="H37" s="305" t="s">
        <v>517</v>
      </c>
      <c r="I37" s="305" t="s">
        <v>518</v>
      </c>
      <c r="J37" s="305" t="s">
        <v>519</v>
      </c>
      <c r="K37" s="305"/>
      <c r="L37" s="264"/>
    </row>
    <row r="38" spans="1:12" ht="37.5" x14ac:dyDescent="0.3">
      <c r="A38" s="264"/>
      <c r="B38" s="288"/>
      <c r="C38" s="289" t="s">
        <v>486</v>
      </c>
      <c r="D38" s="313">
        <v>27</v>
      </c>
      <c r="E38" s="311"/>
      <c r="F38" s="320" t="s">
        <v>520</v>
      </c>
      <c r="G38" s="305" t="s">
        <v>521</v>
      </c>
      <c r="H38" s="305" t="s">
        <v>296</v>
      </c>
      <c r="I38" s="305" t="s">
        <v>522</v>
      </c>
      <c r="J38" s="305" t="s">
        <v>523</v>
      </c>
      <c r="K38" s="305"/>
      <c r="L38" s="264"/>
    </row>
    <row r="39" spans="1:12" ht="37.5" x14ac:dyDescent="0.3">
      <c r="A39" s="264"/>
      <c r="B39" s="288"/>
      <c r="C39" s="289" t="s">
        <v>486</v>
      </c>
      <c r="D39" s="313">
        <v>28</v>
      </c>
      <c r="E39" s="311"/>
      <c r="F39" s="320" t="s">
        <v>524</v>
      </c>
      <c r="G39" s="305" t="s">
        <v>525</v>
      </c>
      <c r="H39" s="305" t="s">
        <v>297</v>
      </c>
      <c r="I39" s="305" t="s">
        <v>526</v>
      </c>
      <c r="J39" s="305" t="s">
        <v>527</v>
      </c>
      <c r="K39" s="305"/>
      <c r="L39" s="264"/>
    </row>
    <row r="40" spans="1:12" ht="14" x14ac:dyDescent="0.3">
      <c r="A40" s="296"/>
      <c r="B40" s="280"/>
      <c r="C40" s="297"/>
      <c r="D40" s="284" t="s">
        <v>339</v>
      </c>
      <c r="E40" s="284"/>
      <c r="F40" s="307" t="s">
        <v>528</v>
      </c>
      <c r="G40" s="312"/>
      <c r="H40" s="312"/>
      <c r="I40" s="312"/>
      <c r="J40" s="312"/>
      <c r="K40" s="309"/>
      <c r="L40" s="264"/>
    </row>
    <row r="41" spans="1:12" ht="37.5" x14ac:dyDescent="0.3">
      <c r="A41" s="288"/>
      <c r="B41" s="288"/>
      <c r="C41" s="314" t="s">
        <v>529</v>
      </c>
      <c r="D41" s="302">
        <v>29</v>
      </c>
      <c r="E41" s="321"/>
      <c r="F41" s="320" t="s">
        <v>530</v>
      </c>
      <c r="G41" s="317" t="s">
        <v>531</v>
      </c>
      <c r="H41" s="317" t="s">
        <v>298</v>
      </c>
      <c r="I41" s="317" t="s">
        <v>287</v>
      </c>
      <c r="J41" s="317" t="s">
        <v>532</v>
      </c>
      <c r="K41" s="317"/>
      <c r="L41" s="264"/>
    </row>
    <row r="42" spans="1:12" ht="38" x14ac:dyDescent="0.3">
      <c r="A42" s="288"/>
      <c r="B42" s="288"/>
      <c r="C42" s="314" t="s">
        <v>529</v>
      </c>
      <c r="D42" s="302">
        <v>30</v>
      </c>
      <c r="E42" s="321"/>
      <c r="F42" s="320" t="s">
        <v>533</v>
      </c>
      <c r="G42" s="322" t="s">
        <v>534</v>
      </c>
      <c r="H42" s="322" t="s">
        <v>299</v>
      </c>
      <c r="I42" s="322" t="s">
        <v>535</v>
      </c>
      <c r="J42" s="322" t="s">
        <v>536</v>
      </c>
      <c r="K42" s="317"/>
      <c r="L42" s="264"/>
    </row>
    <row r="43" spans="1:12" ht="28" x14ac:dyDescent="0.3">
      <c r="A43" s="288"/>
      <c r="B43" s="288"/>
      <c r="C43" s="314" t="s">
        <v>529</v>
      </c>
      <c r="D43" s="302">
        <v>31</v>
      </c>
      <c r="E43" s="321"/>
      <c r="F43" s="320" t="s">
        <v>537</v>
      </c>
      <c r="G43" s="317" t="s">
        <v>538</v>
      </c>
      <c r="H43" s="317" t="s">
        <v>300</v>
      </c>
      <c r="I43" s="317" t="s">
        <v>301</v>
      </c>
      <c r="J43" s="317" t="s">
        <v>539</v>
      </c>
      <c r="K43" s="317"/>
      <c r="L43" s="264"/>
    </row>
    <row r="44" spans="1:12" ht="28" x14ac:dyDescent="0.3">
      <c r="A44" s="288"/>
      <c r="B44" s="288"/>
      <c r="C44" s="314" t="s">
        <v>529</v>
      </c>
      <c r="D44" s="302">
        <v>32</v>
      </c>
      <c r="E44" s="321"/>
      <c r="F44" s="320" t="s">
        <v>540</v>
      </c>
      <c r="G44" s="317" t="s">
        <v>538</v>
      </c>
      <c r="H44" s="317" t="s">
        <v>300</v>
      </c>
      <c r="I44" s="317" t="s">
        <v>301</v>
      </c>
      <c r="J44" s="317" t="s">
        <v>539</v>
      </c>
      <c r="K44" s="317"/>
      <c r="L44" s="264"/>
    </row>
    <row r="45" spans="1:12" ht="62.5" x14ac:dyDescent="0.3">
      <c r="A45" s="288"/>
      <c r="B45" s="288"/>
      <c r="C45" s="314" t="s">
        <v>529</v>
      </c>
      <c r="D45" s="302">
        <v>33</v>
      </c>
      <c r="E45" s="321"/>
      <c r="F45" s="320" t="s">
        <v>541</v>
      </c>
      <c r="G45" s="317" t="s">
        <v>542</v>
      </c>
      <c r="H45" s="323" t="s">
        <v>299</v>
      </c>
      <c r="I45" s="323" t="s">
        <v>543</v>
      </c>
      <c r="J45" s="323" t="s">
        <v>544</v>
      </c>
      <c r="K45" s="317"/>
      <c r="L45" s="264"/>
    </row>
    <row r="46" spans="1:12" ht="14" x14ac:dyDescent="0.3">
      <c r="A46" s="264"/>
      <c r="B46" s="288"/>
      <c r="C46" s="297"/>
      <c r="D46" s="284" t="s">
        <v>344</v>
      </c>
      <c r="E46" s="284"/>
      <c r="F46" s="307" t="s">
        <v>545</v>
      </c>
      <c r="G46" s="312"/>
      <c r="H46" s="312"/>
      <c r="I46" s="312"/>
      <c r="J46" s="312"/>
      <c r="K46" s="312"/>
      <c r="L46" s="264"/>
    </row>
    <row r="47" spans="1:12" ht="37.5" x14ac:dyDescent="0.3">
      <c r="A47" s="264"/>
      <c r="B47" s="288"/>
      <c r="C47" s="289" t="s">
        <v>546</v>
      </c>
      <c r="D47" s="302">
        <v>34</v>
      </c>
      <c r="E47" s="318"/>
      <c r="F47" s="324" t="s">
        <v>547</v>
      </c>
      <c r="G47" s="305" t="s">
        <v>305</v>
      </c>
      <c r="H47" s="305" t="s">
        <v>302</v>
      </c>
      <c r="I47" s="305" t="s">
        <v>303</v>
      </c>
      <c r="J47" s="305" t="s">
        <v>548</v>
      </c>
      <c r="K47" s="305"/>
      <c r="L47" s="264"/>
    </row>
    <row r="48" spans="1:12" ht="37.5" x14ac:dyDescent="0.3">
      <c r="A48" s="300"/>
      <c r="B48" s="301"/>
      <c r="C48" s="289" t="s">
        <v>546</v>
      </c>
      <c r="D48" s="302">
        <v>35</v>
      </c>
      <c r="E48" s="318"/>
      <c r="F48" s="324" t="s">
        <v>549</v>
      </c>
      <c r="G48" s="305" t="s">
        <v>305</v>
      </c>
      <c r="H48" s="305" t="s">
        <v>302</v>
      </c>
      <c r="I48" s="305" t="s">
        <v>303</v>
      </c>
      <c r="J48" s="305" t="s">
        <v>550</v>
      </c>
      <c r="K48" s="305"/>
      <c r="L48" s="264"/>
    </row>
    <row r="49" spans="1:12" ht="37.5" x14ac:dyDescent="0.3">
      <c r="A49" s="300"/>
      <c r="B49" s="301"/>
      <c r="C49" s="289" t="s">
        <v>546</v>
      </c>
      <c r="D49" s="302">
        <v>36</v>
      </c>
      <c r="E49" s="318"/>
      <c r="F49" s="310" t="s">
        <v>551</v>
      </c>
      <c r="G49" s="305" t="s">
        <v>305</v>
      </c>
      <c r="H49" s="305" t="s">
        <v>302</v>
      </c>
      <c r="I49" s="305" t="s">
        <v>303</v>
      </c>
      <c r="J49" s="305" t="s">
        <v>552</v>
      </c>
      <c r="K49" s="305"/>
      <c r="L49" s="264"/>
    </row>
    <row r="50" spans="1:12" ht="14" x14ac:dyDescent="0.3">
      <c r="A50" s="296"/>
      <c r="B50" s="280"/>
      <c r="C50" s="297"/>
      <c r="D50" s="284" t="s">
        <v>348</v>
      </c>
      <c r="E50" s="284"/>
      <c r="F50" s="307" t="s">
        <v>553</v>
      </c>
      <c r="G50" s="312"/>
      <c r="H50" s="312"/>
      <c r="I50" s="312"/>
      <c r="J50" s="312"/>
      <c r="K50" s="312"/>
      <c r="L50" s="264"/>
    </row>
    <row r="51" spans="1:12" ht="37.5" x14ac:dyDescent="0.3">
      <c r="A51" s="300"/>
      <c r="B51" s="301"/>
      <c r="C51" s="289" t="s">
        <v>554</v>
      </c>
      <c r="D51" s="302">
        <v>37</v>
      </c>
      <c r="E51" s="318"/>
      <c r="F51" s="324" t="s">
        <v>870</v>
      </c>
      <c r="G51" s="305" t="s">
        <v>305</v>
      </c>
      <c r="H51" s="305" t="s">
        <v>302</v>
      </c>
      <c r="I51" s="305" t="s">
        <v>303</v>
      </c>
      <c r="J51" s="305" t="s">
        <v>548</v>
      </c>
      <c r="K51" s="305"/>
      <c r="L51" s="264"/>
    </row>
    <row r="52" spans="1:12" ht="37.5" x14ac:dyDescent="0.3">
      <c r="A52" s="300"/>
      <c r="B52" s="301"/>
      <c r="C52" s="289" t="s">
        <v>554</v>
      </c>
      <c r="D52" s="302">
        <v>38</v>
      </c>
      <c r="E52" s="318"/>
      <c r="F52" s="310" t="s">
        <v>555</v>
      </c>
      <c r="G52" s="305" t="s">
        <v>305</v>
      </c>
      <c r="H52" s="305" t="s">
        <v>302</v>
      </c>
      <c r="I52" s="305" t="s">
        <v>303</v>
      </c>
      <c r="J52" s="305" t="s">
        <v>550</v>
      </c>
      <c r="K52" s="305"/>
      <c r="L52" s="264"/>
    </row>
    <row r="53" spans="1:12" ht="25" x14ac:dyDescent="0.3">
      <c r="A53" s="264"/>
      <c r="B53" s="288"/>
      <c r="C53" s="289" t="s">
        <v>554</v>
      </c>
      <c r="D53" s="302">
        <v>39</v>
      </c>
      <c r="E53" s="321"/>
      <c r="F53" s="310" t="s">
        <v>556</v>
      </c>
      <c r="G53" s="305" t="s">
        <v>557</v>
      </c>
      <c r="H53" s="305" t="s">
        <v>304</v>
      </c>
      <c r="I53" s="305" t="s">
        <v>558</v>
      </c>
      <c r="J53" s="305" t="s">
        <v>559</v>
      </c>
      <c r="K53" s="305"/>
      <c r="L53" s="264"/>
    </row>
    <row r="54" spans="1:12" ht="65.5" x14ac:dyDescent="0.3">
      <c r="A54" s="264"/>
      <c r="B54" s="288"/>
      <c r="C54" s="289" t="s">
        <v>554</v>
      </c>
      <c r="D54" s="302">
        <v>40</v>
      </c>
      <c r="E54" s="311"/>
      <c r="F54" s="310" t="s">
        <v>560</v>
      </c>
      <c r="G54" s="305" t="s">
        <v>863</v>
      </c>
      <c r="H54" s="305" t="s">
        <v>302</v>
      </c>
      <c r="I54" s="305" t="s">
        <v>303</v>
      </c>
      <c r="J54" s="305" t="s">
        <v>561</v>
      </c>
      <c r="K54" s="305"/>
      <c r="L54" s="264"/>
    </row>
    <row r="55" spans="1:12" ht="37.5" x14ac:dyDescent="0.3">
      <c r="A55" s="264"/>
      <c r="B55" s="288"/>
      <c r="C55" s="289" t="s">
        <v>554</v>
      </c>
      <c r="D55" s="302">
        <v>41</v>
      </c>
      <c r="E55" s="311"/>
      <c r="F55" s="310" t="s">
        <v>562</v>
      </c>
      <c r="G55" s="305" t="s">
        <v>305</v>
      </c>
      <c r="H55" s="305" t="s">
        <v>302</v>
      </c>
      <c r="I55" s="305" t="s">
        <v>303</v>
      </c>
      <c r="J55" s="305" t="s">
        <v>563</v>
      </c>
      <c r="K55" s="305"/>
      <c r="L55" s="264"/>
    </row>
    <row r="56" spans="1:12" ht="37.5" x14ac:dyDescent="0.3">
      <c r="A56" s="264"/>
      <c r="B56" s="288"/>
      <c r="C56" s="289" t="s">
        <v>554</v>
      </c>
      <c r="D56" s="302">
        <v>42</v>
      </c>
      <c r="E56" s="311"/>
      <c r="F56" s="310" t="s">
        <v>564</v>
      </c>
      <c r="G56" s="305" t="s">
        <v>305</v>
      </c>
      <c r="H56" s="305" t="s">
        <v>302</v>
      </c>
      <c r="I56" s="305" t="s">
        <v>303</v>
      </c>
      <c r="J56" s="305" t="s">
        <v>565</v>
      </c>
      <c r="K56" s="305"/>
      <c r="L56" s="264"/>
    </row>
    <row r="57" spans="1:12" ht="37.5" x14ac:dyDescent="0.3">
      <c r="A57" s="264"/>
      <c r="B57" s="288"/>
      <c r="C57" s="289" t="s">
        <v>554</v>
      </c>
      <c r="D57" s="302">
        <v>43</v>
      </c>
      <c r="E57" s="321"/>
      <c r="F57" s="310" t="s">
        <v>566</v>
      </c>
      <c r="G57" s="305" t="s">
        <v>305</v>
      </c>
      <c r="H57" s="305" t="s">
        <v>302</v>
      </c>
      <c r="I57" s="305" t="s">
        <v>303</v>
      </c>
      <c r="J57" s="305" t="s">
        <v>565</v>
      </c>
      <c r="K57" s="305"/>
      <c r="L57" s="264"/>
    </row>
    <row r="58" spans="1:12" ht="37.5" x14ac:dyDescent="0.3">
      <c r="A58" s="264"/>
      <c r="B58" s="288"/>
      <c r="C58" s="289" t="s">
        <v>554</v>
      </c>
      <c r="D58" s="302">
        <v>44</v>
      </c>
      <c r="E58" s="321"/>
      <c r="F58" s="310" t="s">
        <v>567</v>
      </c>
      <c r="G58" s="305" t="s">
        <v>305</v>
      </c>
      <c r="H58" s="305" t="s">
        <v>302</v>
      </c>
      <c r="I58" s="305" t="s">
        <v>303</v>
      </c>
      <c r="J58" s="305" t="s">
        <v>565</v>
      </c>
      <c r="K58" s="305"/>
      <c r="L58" s="264"/>
    </row>
    <row r="59" spans="1:12" ht="42" x14ac:dyDescent="0.3">
      <c r="A59" s="264"/>
      <c r="B59" s="288"/>
      <c r="C59" s="289" t="s">
        <v>554</v>
      </c>
      <c r="D59" s="302">
        <v>45</v>
      </c>
      <c r="E59" s="321"/>
      <c r="F59" s="310" t="s">
        <v>568</v>
      </c>
      <c r="G59" s="305" t="s">
        <v>305</v>
      </c>
      <c r="H59" s="305" t="s">
        <v>302</v>
      </c>
      <c r="I59" s="305" t="s">
        <v>303</v>
      </c>
      <c r="J59" s="305" t="s">
        <v>565</v>
      </c>
      <c r="K59" s="305"/>
      <c r="L59" s="264"/>
    </row>
    <row r="60" spans="1:12" ht="14" x14ac:dyDescent="0.3">
      <c r="A60" s="296"/>
      <c r="B60" s="280"/>
      <c r="C60" s="297"/>
      <c r="D60" s="284" t="s">
        <v>357</v>
      </c>
      <c r="E60" s="284"/>
      <c r="F60" s="307" t="s">
        <v>569</v>
      </c>
      <c r="G60" s="312"/>
      <c r="H60" s="312"/>
      <c r="I60" s="312"/>
      <c r="J60" s="312"/>
      <c r="K60" s="309"/>
      <c r="L60" s="264"/>
    </row>
    <row r="61" spans="1:12" ht="50" x14ac:dyDescent="0.3">
      <c r="A61" s="300"/>
      <c r="B61" s="301"/>
      <c r="C61" s="289" t="s">
        <v>570</v>
      </c>
      <c r="D61" s="302">
        <v>46</v>
      </c>
      <c r="E61" s="318"/>
      <c r="F61" s="310" t="s">
        <v>571</v>
      </c>
      <c r="G61" s="305" t="s">
        <v>572</v>
      </c>
      <c r="H61" s="305" t="s">
        <v>573</v>
      </c>
      <c r="I61" s="305" t="s">
        <v>574</v>
      </c>
      <c r="J61" s="305" t="s">
        <v>575</v>
      </c>
      <c r="K61" s="305"/>
      <c r="L61" s="264"/>
    </row>
    <row r="62" spans="1:12" ht="62.5" x14ac:dyDescent="0.3">
      <c r="A62" s="300"/>
      <c r="B62" s="301"/>
      <c r="C62" s="289" t="s">
        <v>570</v>
      </c>
      <c r="D62" s="302">
        <v>47</v>
      </c>
      <c r="E62" s="318"/>
      <c r="F62" s="310" t="s">
        <v>576</v>
      </c>
      <c r="G62" s="305" t="s">
        <v>577</v>
      </c>
      <c r="H62" s="305" t="s">
        <v>578</v>
      </c>
      <c r="I62" s="305" t="s">
        <v>579</v>
      </c>
      <c r="J62" s="305" t="s">
        <v>580</v>
      </c>
      <c r="K62" s="305"/>
      <c r="L62" s="264"/>
    </row>
    <row r="63" spans="1:12" ht="62.5" x14ac:dyDescent="0.3">
      <c r="A63" s="300"/>
      <c r="B63" s="301"/>
      <c r="C63" s="289" t="s">
        <v>570</v>
      </c>
      <c r="D63" s="302">
        <v>48</v>
      </c>
      <c r="E63" s="318"/>
      <c r="F63" s="310" t="s">
        <v>871</v>
      </c>
      <c r="G63" s="305" t="s">
        <v>577</v>
      </c>
      <c r="H63" s="305" t="s">
        <v>578</v>
      </c>
      <c r="I63" s="305" t="s">
        <v>872</v>
      </c>
      <c r="J63" s="305" t="s">
        <v>873</v>
      </c>
      <c r="K63" s="305"/>
      <c r="L63" s="264"/>
    </row>
    <row r="64" spans="1:12" ht="50" x14ac:dyDescent="0.3">
      <c r="A64" s="300"/>
      <c r="B64" s="301"/>
      <c r="C64" s="289" t="s">
        <v>570</v>
      </c>
      <c r="D64" s="302">
        <v>49</v>
      </c>
      <c r="E64" s="318"/>
      <c r="F64" s="310" t="s">
        <v>581</v>
      </c>
      <c r="G64" s="305" t="s">
        <v>874</v>
      </c>
      <c r="H64" s="305" t="s">
        <v>582</v>
      </c>
      <c r="I64" s="305" t="s">
        <v>583</v>
      </c>
      <c r="J64" s="305" t="s">
        <v>584</v>
      </c>
      <c r="K64" s="305"/>
      <c r="L64" s="264"/>
    </row>
    <row r="65" spans="1:12" ht="40.5" x14ac:dyDescent="0.3">
      <c r="A65" s="264"/>
      <c r="B65" s="288"/>
      <c r="C65" s="289" t="s">
        <v>570</v>
      </c>
      <c r="D65" s="302">
        <v>50</v>
      </c>
      <c r="E65" s="311"/>
      <c r="F65" s="310" t="s">
        <v>585</v>
      </c>
      <c r="G65" s="305" t="s">
        <v>864</v>
      </c>
      <c r="H65" s="305" t="s">
        <v>586</v>
      </c>
      <c r="I65" s="305" t="s">
        <v>587</v>
      </c>
      <c r="J65" s="305" t="s">
        <v>588</v>
      </c>
      <c r="K65" s="305"/>
      <c r="L65" s="264"/>
    </row>
    <row r="66" spans="1:12" ht="87.5" x14ac:dyDescent="0.3">
      <c r="A66" s="264"/>
      <c r="B66" s="288"/>
      <c r="C66" s="289" t="s">
        <v>570</v>
      </c>
      <c r="D66" s="302">
        <v>51</v>
      </c>
      <c r="E66" s="311"/>
      <c r="F66" s="310" t="s">
        <v>589</v>
      </c>
      <c r="G66" s="305" t="s">
        <v>590</v>
      </c>
      <c r="H66" s="305" t="s">
        <v>591</v>
      </c>
      <c r="I66" s="305" t="s">
        <v>592</v>
      </c>
      <c r="J66" s="305" t="s">
        <v>593</v>
      </c>
      <c r="K66" s="305"/>
      <c r="L66" s="264"/>
    </row>
    <row r="67" spans="1:12" ht="37.5" x14ac:dyDescent="0.3">
      <c r="A67" s="264"/>
      <c r="B67" s="288"/>
      <c r="C67" s="289" t="s">
        <v>570</v>
      </c>
      <c r="D67" s="302">
        <v>52</v>
      </c>
      <c r="E67" s="311"/>
      <c r="F67" s="310" t="s">
        <v>594</v>
      </c>
      <c r="G67" s="305" t="s">
        <v>595</v>
      </c>
      <c r="H67" s="305" t="s">
        <v>596</v>
      </c>
      <c r="I67" s="305" t="s">
        <v>597</v>
      </c>
      <c r="J67" s="305" t="s">
        <v>598</v>
      </c>
      <c r="K67" s="305"/>
      <c r="L67" s="264"/>
    </row>
    <row r="68" spans="1:12" ht="28" x14ac:dyDescent="0.3">
      <c r="A68" s="264"/>
      <c r="B68" s="288"/>
      <c r="C68" s="289" t="s">
        <v>570</v>
      </c>
      <c r="D68" s="302">
        <v>53</v>
      </c>
      <c r="E68" s="311"/>
      <c r="F68" s="310" t="s">
        <v>599</v>
      </c>
      <c r="G68" s="305" t="s">
        <v>600</v>
      </c>
      <c r="H68" s="305" t="s">
        <v>586</v>
      </c>
      <c r="I68" s="305" t="s">
        <v>587</v>
      </c>
      <c r="J68" s="305" t="s">
        <v>565</v>
      </c>
      <c r="K68" s="305"/>
      <c r="L68" s="264"/>
    </row>
    <row r="69" spans="1:12" ht="37.5" x14ac:dyDescent="0.3">
      <c r="A69" s="264"/>
      <c r="B69" s="288"/>
      <c r="C69" s="289" t="s">
        <v>570</v>
      </c>
      <c r="D69" s="302">
        <v>54</v>
      </c>
      <c r="E69" s="311"/>
      <c r="F69" s="310" t="s">
        <v>601</v>
      </c>
      <c r="G69" s="305" t="s">
        <v>602</v>
      </c>
      <c r="H69" s="305" t="s">
        <v>603</v>
      </c>
      <c r="I69" s="305" t="s">
        <v>604</v>
      </c>
      <c r="J69" s="305" t="s">
        <v>605</v>
      </c>
      <c r="K69" s="305"/>
      <c r="L69" s="264"/>
    </row>
    <row r="70" spans="1:12" ht="28" x14ac:dyDescent="0.3">
      <c r="A70" s="296"/>
      <c r="B70" s="280"/>
      <c r="C70" s="297"/>
      <c r="D70" s="284" t="s">
        <v>366</v>
      </c>
      <c r="E70" s="284"/>
      <c r="F70" s="307" t="s">
        <v>606</v>
      </c>
      <c r="G70" s="312"/>
      <c r="H70" s="312"/>
      <c r="I70" s="312"/>
      <c r="J70" s="312"/>
      <c r="K70" s="312"/>
      <c r="L70" s="264"/>
    </row>
    <row r="71" spans="1:12" ht="62.5" x14ac:dyDescent="0.3">
      <c r="A71" s="264"/>
      <c r="B71" s="288"/>
      <c r="C71" s="289" t="s">
        <v>607</v>
      </c>
      <c r="D71" s="302">
        <v>55</v>
      </c>
      <c r="E71" s="311"/>
      <c r="F71" s="310" t="s">
        <v>608</v>
      </c>
      <c r="G71" s="305" t="s">
        <v>609</v>
      </c>
      <c r="H71" s="305" t="s">
        <v>610</v>
      </c>
      <c r="I71" s="305" t="s">
        <v>611</v>
      </c>
      <c r="J71" s="305" t="s">
        <v>612</v>
      </c>
      <c r="K71" s="305"/>
      <c r="L71" s="264"/>
    </row>
    <row r="72" spans="1:12" ht="75" x14ac:dyDescent="0.3">
      <c r="A72" s="264"/>
      <c r="B72" s="288"/>
      <c r="C72" s="289" t="s">
        <v>607</v>
      </c>
      <c r="D72" s="302">
        <v>56</v>
      </c>
      <c r="E72" s="311"/>
      <c r="F72" s="310" t="s">
        <v>613</v>
      </c>
      <c r="G72" s="305" t="s">
        <v>614</v>
      </c>
      <c r="H72" s="305" t="s">
        <v>615</v>
      </c>
      <c r="I72" s="305" t="s">
        <v>616</v>
      </c>
      <c r="J72" s="305" t="s">
        <v>617</v>
      </c>
      <c r="K72" s="305"/>
      <c r="L72" s="264"/>
    </row>
    <row r="73" spans="1:12" ht="28" x14ac:dyDescent="0.3">
      <c r="A73" s="264"/>
      <c r="B73" s="288"/>
      <c r="C73" s="289" t="s">
        <v>607</v>
      </c>
      <c r="D73" s="302">
        <v>57</v>
      </c>
      <c r="E73" s="311"/>
      <c r="F73" s="310" t="s">
        <v>618</v>
      </c>
      <c r="G73" s="305" t="s">
        <v>619</v>
      </c>
      <c r="H73" s="305" t="s">
        <v>620</v>
      </c>
      <c r="I73" s="305" t="s">
        <v>287</v>
      </c>
      <c r="J73" s="305" t="s">
        <v>621</v>
      </c>
      <c r="K73" s="305"/>
      <c r="L73" s="264"/>
    </row>
    <row r="74" spans="1:12" ht="25" x14ac:dyDescent="0.3">
      <c r="A74" s="264"/>
      <c r="B74" s="288"/>
      <c r="C74" s="289" t="s">
        <v>607</v>
      </c>
      <c r="D74" s="302">
        <v>58</v>
      </c>
      <c r="E74" s="311"/>
      <c r="F74" s="310" t="s">
        <v>622</v>
      </c>
      <c r="G74" s="305" t="s">
        <v>623</v>
      </c>
      <c r="H74" s="305" t="s">
        <v>624</v>
      </c>
      <c r="I74" s="305" t="s">
        <v>625</v>
      </c>
      <c r="J74" s="305" t="s">
        <v>626</v>
      </c>
      <c r="K74" s="305"/>
      <c r="L74" s="264"/>
    </row>
    <row r="75" spans="1:12" ht="50" x14ac:dyDescent="0.3">
      <c r="A75" s="264"/>
      <c r="B75" s="288"/>
      <c r="C75" s="289" t="s">
        <v>607</v>
      </c>
      <c r="D75" s="302">
        <v>59</v>
      </c>
      <c r="E75" s="311"/>
      <c r="F75" s="310" t="s">
        <v>627</v>
      </c>
      <c r="G75" s="305" t="s">
        <v>628</v>
      </c>
      <c r="H75" s="305" t="s">
        <v>629</v>
      </c>
      <c r="I75" s="305" t="s">
        <v>630</v>
      </c>
      <c r="J75" s="305" t="s">
        <v>631</v>
      </c>
      <c r="K75" s="305"/>
      <c r="L75" s="264"/>
    </row>
    <row r="76" spans="1:12" ht="28" x14ac:dyDescent="0.3">
      <c r="A76" s="264"/>
      <c r="B76" s="288"/>
      <c r="C76" s="289" t="s">
        <v>607</v>
      </c>
      <c r="D76" s="302">
        <v>60</v>
      </c>
      <c r="E76" s="311"/>
      <c r="F76" s="320" t="s">
        <v>632</v>
      </c>
      <c r="G76" s="305" t="s">
        <v>633</v>
      </c>
      <c r="H76" s="305" t="s">
        <v>634</v>
      </c>
      <c r="I76" s="305" t="s">
        <v>635</v>
      </c>
      <c r="J76" s="305" t="s">
        <v>636</v>
      </c>
      <c r="K76" s="305"/>
      <c r="L76" s="264"/>
    </row>
    <row r="77" spans="1:12" ht="14" x14ac:dyDescent="0.3">
      <c r="A77" s="296"/>
      <c r="B77" s="280"/>
      <c r="C77" s="297"/>
      <c r="D77" s="284" t="s">
        <v>371</v>
      </c>
      <c r="E77" s="284"/>
      <c r="F77" s="307" t="s">
        <v>637</v>
      </c>
      <c r="G77" s="312"/>
      <c r="H77" s="312"/>
      <c r="I77" s="312"/>
      <c r="J77" s="312"/>
      <c r="K77" s="312"/>
      <c r="L77" s="264"/>
    </row>
    <row r="78" spans="1:12" ht="65.5" x14ac:dyDescent="0.3">
      <c r="A78" s="300"/>
      <c r="B78" s="301"/>
      <c r="C78" s="289" t="s">
        <v>638</v>
      </c>
      <c r="D78" s="302">
        <v>61</v>
      </c>
      <c r="E78" s="303"/>
      <c r="F78" s="310" t="s">
        <v>639</v>
      </c>
      <c r="G78" s="305" t="s">
        <v>865</v>
      </c>
      <c r="H78" s="305" t="s">
        <v>640</v>
      </c>
      <c r="I78" s="305" t="s">
        <v>641</v>
      </c>
      <c r="J78" s="305" t="s">
        <v>642</v>
      </c>
      <c r="K78" s="305"/>
      <c r="L78" s="264"/>
    </row>
    <row r="79" spans="1:12" ht="37.5" x14ac:dyDescent="0.3">
      <c r="A79" s="264"/>
      <c r="B79" s="288"/>
      <c r="C79" s="289" t="s">
        <v>638</v>
      </c>
      <c r="D79" s="302">
        <v>62</v>
      </c>
      <c r="E79" s="311"/>
      <c r="F79" s="310" t="s">
        <v>643</v>
      </c>
      <c r="G79" s="305" t="s">
        <v>875</v>
      </c>
      <c r="H79" s="305" t="s">
        <v>876</v>
      </c>
      <c r="I79" s="305" t="s">
        <v>877</v>
      </c>
      <c r="J79" s="305" t="s">
        <v>644</v>
      </c>
      <c r="K79" s="305"/>
      <c r="L79" s="264"/>
    </row>
    <row r="80" spans="1:12" ht="37.5" x14ac:dyDescent="0.3">
      <c r="A80" s="264"/>
      <c r="B80" s="288"/>
      <c r="C80" s="289" t="s">
        <v>638</v>
      </c>
      <c r="D80" s="302">
        <v>63</v>
      </c>
      <c r="E80" s="311"/>
      <c r="F80" s="310" t="s">
        <v>645</v>
      </c>
      <c r="G80" s="305" t="s">
        <v>878</v>
      </c>
      <c r="H80" s="305" t="s">
        <v>879</v>
      </c>
      <c r="I80" s="305" t="s">
        <v>646</v>
      </c>
      <c r="J80" s="305" t="s">
        <v>644</v>
      </c>
      <c r="K80" s="305"/>
      <c r="L80" s="264"/>
    </row>
    <row r="81" spans="1:12" ht="62.5" x14ac:dyDescent="0.3">
      <c r="A81" s="264"/>
      <c r="B81" s="288"/>
      <c r="C81" s="289" t="s">
        <v>638</v>
      </c>
      <c r="D81" s="302">
        <v>64</v>
      </c>
      <c r="E81" s="311"/>
      <c r="F81" s="310" t="s">
        <v>859</v>
      </c>
      <c r="G81" s="305" t="s">
        <v>880</v>
      </c>
      <c r="H81" s="305" t="s">
        <v>881</v>
      </c>
      <c r="I81" s="305" t="s">
        <v>647</v>
      </c>
      <c r="J81" s="305" t="s">
        <v>644</v>
      </c>
      <c r="K81" s="305"/>
      <c r="L81" s="264"/>
    </row>
    <row r="82" spans="1:12" ht="42" x14ac:dyDescent="0.3">
      <c r="A82" s="264"/>
      <c r="B82" s="288"/>
      <c r="C82" s="289" t="s">
        <v>638</v>
      </c>
      <c r="D82" s="302">
        <v>65</v>
      </c>
      <c r="E82" s="311"/>
      <c r="F82" s="310" t="s">
        <v>648</v>
      </c>
      <c r="G82" s="305" t="s">
        <v>649</v>
      </c>
      <c r="H82" s="305" t="s">
        <v>650</v>
      </c>
      <c r="I82" s="305" t="s">
        <v>651</v>
      </c>
      <c r="J82" s="305" t="s">
        <v>14</v>
      </c>
      <c r="K82" s="305"/>
      <c r="L82" s="264"/>
    </row>
    <row r="83" spans="1:12" ht="42" x14ac:dyDescent="0.3">
      <c r="A83" s="264"/>
      <c r="B83" s="288"/>
      <c r="C83" s="289" t="s">
        <v>638</v>
      </c>
      <c r="D83" s="302">
        <v>66</v>
      </c>
      <c r="E83" s="311"/>
      <c r="F83" s="310" t="s">
        <v>652</v>
      </c>
      <c r="G83" s="305" t="s">
        <v>653</v>
      </c>
      <c r="H83" s="305" t="s">
        <v>654</v>
      </c>
      <c r="I83" s="305" t="s">
        <v>655</v>
      </c>
      <c r="J83" s="305" t="s">
        <v>642</v>
      </c>
      <c r="K83" s="305"/>
      <c r="L83" s="264"/>
    </row>
    <row r="84" spans="1:12" ht="18" x14ac:dyDescent="0.4">
      <c r="A84" s="325"/>
      <c r="B84" s="326"/>
      <c r="C84" s="327"/>
      <c r="D84" s="280"/>
      <c r="E84" s="328"/>
      <c r="F84" s="328"/>
      <c r="G84" s="329"/>
      <c r="H84" s="329"/>
      <c r="I84" s="329"/>
      <c r="J84" s="329"/>
      <c r="K84" s="329"/>
      <c r="L84" s="264"/>
    </row>
    <row r="85" spans="1:12" ht="18" x14ac:dyDescent="0.4">
      <c r="A85" s="325"/>
      <c r="B85" s="330"/>
      <c r="C85" s="331"/>
      <c r="D85" s="296"/>
      <c r="E85" s="325"/>
      <c r="F85" s="325"/>
      <c r="G85" s="332"/>
      <c r="H85" s="332"/>
      <c r="I85" s="332"/>
      <c r="J85" s="332"/>
      <c r="K85" s="332"/>
      <c r="L85" s="264"/>
    </row>
    <row r="86" spans="1:12" ht="18" x14ac:dyDescent="0.4">
      <c r="A86" s="325"/>
      <c r="B86" s="330"/>
      <c r="C86" s="331"/>
      <c r="D86" s="296"/>
      <c r="E86" s="325"/>
      <c r="F86" s="325"/>
      <c r="G86" s="332"/>
      <c r="H86" s="332"/>
      <c r="I86" s="332"/>
      <c r="J86" s="332"/>
      <c r="K86" s="332"/>
      <c r="L86" s="264"/>
    </row>
    <row r="87" spans="1:12" ht="18" hidden="1" x14ac:dyDescent="0.4">
      <c r="A87" s="325"/>
      <c r="B87" s="330"/>
      <c r="C87" s="331"/>
      <c r="D87" s="296"/>
      <c r="E87" s="325"/>
      <c r="F87" s="325"/>
      <c r="G87" s="332"/>
      <c r="H87" s="332"/>
      <c r="I87" s="332"/>
      <c r="J87" s="332"/>
      <c r="K87" s="332"/>
      <c r="L87" s="264"/>
    </row>
    <row r="88" spans="1:12" ht="18" hidden="1" x14ac:dyDescent="0.4">
      <c r="A88" s="325"/>
      <c r="B88" s="330"/>
      <c r="C88" s="331"/>
      <c r="D88" s="296"/>
      <c r="E88" s="325"/>
      <c r="F88" s="325"/>
      <c r="G88" s="332"/>
      <c r="H88" s="332"/>
      <c r="I88" s="332"/>
      <c r="J88" s="332"/>
      <c r="K88" s="332"/>
      <c r="L88" s="264"/>
    </row>
    <row r="89" spans="1:12" ht="18" hidden="1" x14ac:dyDescent="0.4">
      <c r="A89" s="325"/>
      <c r="B89" s="330"/>
      <c r="C89" s="331"/>
      <c r="D89" s="296"/>
      <c r="E89" s="325"/>
      <c r="F89" s="325"/>
      <c r="G89" s="332"/>
      <c r="H89" s="332"/>
      <c r="I89" s="332"/>
      <c r="J89" s="332"/>
      <c r="K89" s="332"/>
      <c r="L89" s="264"/>
    </row>
    <row r="90" spans="1:12" ht="18" hidden="1" x14ac:dyDescent="0.4">
      <c r="A90" s="325"/>
      <c r="B90" s="330"/>
      <c r="C90" s="331"/>
      <c r="D90" s="296"/>
      <c r="E90" s="325"/>
      <c r="F90" s="325"/>
      <c r="G90" s="332"/>
      <c r="H90" s="332"/>
      <c r="I90" s="332"/>
      <c r="J90" s="332"/>
      <c r="K90" s="332"/>
      <c r="L90" s="264"/>
    </row>
    <row r="91" spans="1:12" ht="18" hidden="1" x14ac:dyDescent="0.4">
      <c r="A91" s="325"/>
      <c r="B91" s="330"/>
      <c r="C91" s="331"/>
      <c r="D91" s="296"/>
      <c r="E91" s="325"/>
      <c r="F91" s="325"/>
      <c r="G91" s="332"/>
      <c r="H91" s="332"/>
      <c r="I91" s="332"/>
      <c r="J91" s="332"/>
      <c r="K91" s="332"/>
      <c r="L91" s="264"/>
    </row>
    <row r="92" spans="1:12" ht="18" hidden="1" x14ac:dyDescent="0.4">
      <c r="A92" s="325"/>
      <c r="B92" s="330"/>
      <c r="C92" s="331"/>
      <c r="D92" s="296"/>
      <c r="E92" s="325"/>
      <c r="F92" s="325"/>
      <c r="G92" s="332"/>
      <c r="H92" s="332"/>
      <c r="I92" s="332"/>
      <c r="J92" s="332"/>
      <c r="K92" s="332"/>
      <c r="L92" s="264"/>
    </row>
    <row r="93" spans="1:12" ht="18" hidden="1" x14ac:dyDescent="0.4">
      <c r="A93" s="325"/>
      <c r="B93" s="330"/>
      <c r="C93" s="331"/>
      <c r="D93" s="296"/>
      <c r="E93" s="325"/>
      <c r="F93" s="325"/>
      <c r="G93" s="332"/>
      <c r="H93" s="332"/>
      <c r="I93" s="332"/>
      <c r="J93" s="332"/>
      <c r="K93" s="332"/>
      <c r="L93" s="264"/>
    </row>
    <row r="94" spans="1:12" ht="18" hidden="1" x14ac:dyDescent="0.4">
      <c r="A94" s="325"/>
      <c r="B94" s="330"/>
      <c r="C94" s="331"/>
      <c r="D94" s="296"/>
      <c r="E94" s="325"/>
      <c r="F94" s="325"/>
      <c r="G94" s="332"/>
      <c r="H94" s="332"/>
      <c r="I94" s="332"/>
      <c r="J94" s="332"/>
      <c r="K94" s="332"/>
      <c r="L94" s="264"/>
    </row>
    <row r="95" spans="1:12" ht="18" hidden="1" x14ac:dyDescent="0.4">
      <c r="A95" s="325"/>
      <c r="B95" s="330"/>
      <c r="C95" s="331"/>
      <c r="D95" s="296"/>
      <c r="E95" s="325"/>
      <c r="F95" s="325"/>
      <c r="G95" s="332"/>
      <c r="H95" s="332"/>
      <c r="I95" s="332"/>
      <c r="J95" s="332"/>
      <c r="K95" s="332"/>
      <c r="L95" s="264"/>
    </row>
    <row r="96" spans="1:12" ht="18" hidden="1" x14ac:dyDescent="0.4">
      <c r="A96" s="325"/>
      <c r="B96" s="330"/>
      <c r="C96" s="331"/>
      <c r="D96" s="296"/>
      <c r="E96" s="325"/>
      <c r="F96" s="325"/>
      <c r="G96" s="332"/>
      <c r="H96" s="332"/>
      <c r="I96" s="332"/>
      <c r="J96" s="332"/>
      <c r="K96" s="332"/>
      <c r="L96" s="264"/>
    </row>
    <row r="97" spans="1:12" ht="18" hidden="1" x14ac:dyDescent="0.4">
      <c r="A97" s="325"/>
      <c r="B97" s="330"/>
      <c r="C97" s="331"/>
      <c r="D97" s="296"/>
      <c r="E97" s="325"/>
      <c r="F97" s="325"/>
      <c r="G97" s="332"/>
      <c r="H97" s="332"/>
      <c r="I97" s="332"/>
      <c r="J97" s="332"/>
      <c r="K97" s="332"/>
      <c r="L97" s="264"/>
    </row>
    <row r="98" spans="1:12" ht="18" hidden="1" x14ac:dyDescent="0.4">
      <c r="A98" s="325"/>
      <c r="B98" s="330"/>
      <c r="C98" s="331"/>
      <c r="D98" s="296"/>
      <c r="E98" s="325"/>
      <c r="F98" s="325"/>
      <c r="G98" s="332"/>
      <c r="H98" s="332"/>
      <c r="I98" s="332"/>
      <c r="J98" s="332"/>
      <c r="K98" s="332"/>
      <c r="L98" s="264"/>
    </row>
    <row r="99" spans="1:12" ht="18" hidden="1" x14ac:dyDescent="0.4">
      <c r="A99" s="325"/>
      <c r="B99" s="330"/>
      <c r="C99" s="331"/>
      <c r="D99" s="296"/>
      <c r="E99" s="325"/>
      <c r="F99" s="325"/>
      <c r="G99" s="332"/>
      <c r="H99" s="332"/>
      <c r="I99" s="332"/>
      <c r="J99" s="332"/>
      <c r="K99" s="332"/>
      <c r="L99" s="264"/>
    </row>
    <row r="100" spans="1:12" ht="18" hidden="1" x14ac:dyDescent="0.4">
      <c r="A100" s="325"/>
      <c r="B100" s="330"/>
      <c r="C100" s="331"/>
      <c r="D100" s="296"/>
      <c r="E100" s="325"/>
      <c r="F100" s="325"/>
      <c r="G100" s="332"/>
      <c r="H100" s="332"/>
      <c r="I100" s="332"/>
      <c r="J100" s="332"/>
      <c r="K100" s="332"/>
      <c r="L100" s="264"/>
    </row>
    <row r="101" spans="1:12" ht="18" hidden="1" x14ac:dyDescent="0.4">
      <c r="A101" s="325"/>
      <c r="B101" s="330"/>
      <c r="C101" s="331"/>
      <c r="D101" s="296"/>
      <c r="E101" s="325"/>
      <c r="F101" s="325"/>
      <c r="G101" s="332"/>
      <c r="H101" s="332"/>
      <c r="I101" s="332"/>
      <c r="J101" s="332"/>
      <c r="K101" s="332"/>
      <c r="L101" s="264"/>
    </row>
    <row r="102" spans="1:12" ht="18" hidden="1" x14ac:dyDescent="0.4">
      <c r="A102" s="325"/>
      <c r="B102" s="330"/>
      <c r="C102" s="331"/>
      <c r="D102" s="296"/>
      <c r="E102" s="325"/>
      <c r="F102" s="325"/>
      <c r="G102" s="332"/>
      <c r="H102" s="332"/>
      <c r="I102" s="332"/>
      <c r="J102" s="332"/>
      <c r="K102" s="332"/>
      <c r="L102" s="264"/>
    </row>
    <row r="103" spans="1:12" ht="18" hidden="1" x14ac:dyDescent="0.4">
      <c r="A103" s="325"/>
      <c r="B103" s="330"/>
      <c r="C103" s="331"/>
      <c r="D103" s="296"/>
      <c r="E103" s="325"/>
      <c r="F103" s="325"/>
      <c r="G103" s="332"/>
      <c r="H103" s="332"/>
      <c r="I103" s="332"/>
      <c r="J103" s="332"/>
      <c r="K103" s="332"/>
      <c r="L103" s="264"/>
    </row>
    <row r="104" spans="1:12" ht="18" hidden="1" x14ac:dyDescent="0.4">
      <c r="A104" s="325"/>
      <c r="B104" s="330"/>
      <c r="C104" s="331"/>
      <c r="D104" s="296"/>
      <c r="E104" s="325"/>
      <c r="F104" s="325"/>
      <c r="G104" s="332"/>
      <c r="H104" s="332"/>
      <c r="I104" s="332"/>
      <c r="J104" s="332"/>
      <c r="K104" s="332"/>
      <c r="L104" s="264"/>
    </row>
    <row r="105" spans="1:12" ht="18" hidden="1" x14ac:dyDescent="0.4">
      <c r="A105" s="325"/>
      <c r="B105" s="330"/>
      <c r="C105" s="331"/>
      <c r="D105" s="296"/>
      <c r="E105" s="325"/>
      <c r="F105" s="325"/>
      <c r="G105" s="332"/>
      <c r="H105" s="332"/>
      <c r="I105" s="332"/>
      <c r="J105" s="332"/>
      <c r="K105" s="332"/>
      <c r="L105" s="264"/>
    </row>
    <row r="106" spans="1:12" ht="18" hidden="1" x14ac:dyDescent="0.4">
      <c r="A106" s="325"/>
      <c r="B106" s="330"/>
      <c r="C106" s="331"/>
      <c r="D106" s="296"/>
      <c r="E106" s="325"/>
      <c r="F106" s="325"/>
      <c r="G106" s="332"/>
      <c r="H106" s="332"/>
      <c r="I106" s="332"/>
      <c r="J106" s="332"/>
      <c r="K106" s="332"/>
      <c r="L106" s="264"/>
    </row>
    <row r="107" spans="1:12" ht="18" hidden="1" x14ac:dyDescent="0.4">
      <c r="A107" s="325"/>
      <c r="B107" s="330"/>
      <c r="C107" s="331"/>
      <c r="D107" s="296"/>
      <c r="E107" s="325"/>
      <c r="F107" s="325"/>
      <c r="G107" s="332"/>
      <c r="H107" s="332"/>
      <c r="I107" s="332"/>
      <c r="J107" s="332"/>
      <c r="K107" s="332"/>
      <c r="L107" s="264"/>
    </row>
    <row r="108" spans="1:12" ht="18" hidden="1" x14ac:dyDescent="0.4">
      <c r="A108" s="325"/>
      <c r="B108" s="330"/>
      <c r="C108" s="331"/>
      <c r="D108" s="296"/>
      <c r="E108" s="325"/>
      <c r="F108" s="325"/>
      <c r="G108" s="332"/>
      <c r="H108" s="332"/>
      <c r="I108" s="332"/>
      <c r="J108" s="332"/>
      <c r="K108" s="332"/>
      <c r="L108" s="264"/>
    </row>
    <row r="109" spans="1:12" ht="18" hidden="1" x14ac:dyDescent="0.4">
      <c r="A109" s="325"/>
      <c r="B109" s="330"/>
      <c r="C109" s="331"/>
      <c r="D109" s="296"/>
      <c r="E109" s="325"/>
      <c r="F109" s="325"/>
      <c r="G109" s="332"/>
      <c r="H109" s="332"/>
      <c r="I109" s="332"/>
      <c r="J109" s="332"/>
      <c r="K109" s="332"/>
      <c r="L109" s="264"/>
    </row>
    <row r="110" spans="1:12" ht="18" hidden="1" x14ac:dyDescent="0.4">
      <c r="A110" s="325"/>
      <c r="B110" s="330"/>
      <c r="C110" s="331"/>
      <c r="D110" s="296"/>
      <c r="E110" s="325"/>
      <c r="F110" s="325"/>
      <c r="G110" s="332"/>
      <c r="H110" s="332"/>
      <c r="I110" s="332"/>
      <c r="J110" s="332"/>
      <c r="K110" s="332"/>
      <c r="L110" s="264"/>
    </row>
    <row r="111" spans="1:12" ht="18" hidden="1" x14ac:dyDescent="0.4">
      <c r="A111" s="325"/>
      <c r="B111" s="330"/>
      <c r="C111" s="331"/>
      <c r="D111" s="296"/>
      <c r="E111" s="325"/>
      <c r="F111" s="325"/>
      <c r="G111" s="332"/>
      <c r="H111" s="332"/>
      <c r="I111" s="332"/>
      <c r="J111" s="332"/>
      <c r="K111" s="332"/>
      <c r="L111" s="264"/>
    </row>
    <row r="112" spans="1:12" ht="18" hidden="1" x14ac:dyDescent="0.4">
      <c r="A112" s="325"/>
      <c r="B112" s="330"/>
      <c r="C112" s="331"/>
      <c r="D112" s="296"/>
      <c r="E112" s="325"/>
      <c r="F112" s="325"/>
      <c r="G112" s="332"/>
      <c r="H112" s="332"/>
      <c r="I112" s="332"/>
      <c r="J112" s="332"/>
      <c r="K112" s="332"/>
      <c r="L112" s="264"/>
    </row>
    <row r="113" spans="1:12" ht="18" hidden="1" x14ac:dyDescent="0.4">
      <c r="A113" s="325"/>
      <c r="B113" s="330"/>
      <c r="C113" s="331"/>
      <c r="D113" s="296"/>
      <c r="E113" s="325"/>
      <c r="F113" s="325"/>
      <c r="G113" s="332"/>
      <c r="H113" s="332"/>
      <c r="I113" s="332"/>
      <c r="J113" s="332"/>
      <c r="K113" s="332"/>
      <c r="L113" s="264"/>
    </row>
    <row r="114" spans="1:12" ht="18" hidden="1" x14ac:dyDescent="0.4">
      <c r="A114" s="325"/>
      <c r="B114" s="330"/>
      <c r="C114" s="331"/>
      <c r="D114" s="296"/>
      <c r="E114" s="325"/>
      <c r="F114" s="325"/>
      <c r="G114" s="332"/>
      <c r="H114" s="332"/>
      <c r="I114" s="332"/>
      <c r="J114" s="332"/>
      <c r="K114" s="332"/>
      <c r="L114" s="264"/>
    </row>
    <row r="115" spans="1:12" ht="18" hidden="1" x14ac:dyDescent="0.4">
      <c r="A115" s="325"/>
      <c r="B115" s="330"/>
      <c r="C115" s="331"/>
      <c r="D115" s="296"/>
      <c r="E115" s="325"/>
      <c r="F115" s="325"/>
      <c r="G115" s="332"/>
      <c r="H115" s="332"/>
      <c r="I115" s="332"/>
      <c r="J115" s="332"/>
      <c r="K115" s="332"/>
      <c r="L115" s="264"/>
    </row>
    <row r="116" spans="1:12" ht="18" hidden="1" x14ac:dyDescent="0.4">
      <c r="A116" s="325"/>
      <c r="B116" s="330"/>
      <c r="C116" s="331"/>
      <c r="D116" s="296"/>
      <c r="E116" s="325"/>
      <c r="F116" s="325"/>
      <c r="G116" s="332"/>
      <c r="H116" s="332"/>
      <c r="I116" s="332"/>
      <c r="J116" s="332"/>
      <c r="K116" s="332"/>
      <c r="L116" s="264"/>
    </row>
    <row r="117" spans="1:12" ht="18" hidden="1" x14ac:dyDescent="0.4">
      <c r="A117" s="325"/>
      <c r="B117" s="330"/>
      <c r="C117" s="331"/>
      <c r="D117" s="296"/>
      <c r="E117" s="325"/>
      <c r="F117" s="325"/>
      <c r="G117" s="332"/>
      <c r="H117" s="332"/>
      <c r="I117" s="332"/>
      <c r="J117" s="332"/>
      <c r="K117" s="332"/>
      <c r="L117" s="264"/>
    </row>
    <row r="118" spans="1:12" ht="18" hidden="1" x14ac:dyDescent="0.4">
      <c r="A118" s="325"/>
      <c r="B118" s="330"/>
      <c r="C118" s="331"/>
      <c r="D118" s="296"/>
      <c r="E118" s="325"/>
      <c r="F118" s="325"/>
      <c r="G118" s="332"/>
      <c r="H118" s="332"/>
      <c r="I118" s="332"/>
      <c r="J118" s="332"/>
      <c r="K118" s="332"/>
      <c r="L118" s="264"/>
    </row>
    <row r="119" spans="1:12" ht="18" hidden="1" x14ac:dyDescent="0.4">
      <c r="A119" s="325"/>
      <c r="B119" s="330"/>
      <c r="C119" s="331"/>
      <c r="D119" s="296"/>
      <c r="E119" s="325"/>
      <c r="F119" s="325"/>
      <c r="G119" s="332"/>
      <c r="H119" s="332"/>
      <c r="I119" s="332"/>
      <c r="J119" s="332"/>
      <c r="K119" s="332"/>
      <c r="L119" s="264"/>
    </row>
    <row r="120" spans="1:12" ht="18" hidden="1" x14ac:dyDescent="0.4">
      <c r="A120" s="325"/>
      <c r="B120" s="330"/>
      <c r="C120" s="331"/>
      <c r="D120" s="296"/>
      <c r="E120" s="325"/>
      <c r="F120" s="325"/>
      <c r="G120" s="332"/>
      <c r="H120" s="332"/>
      <c r="I120" s="332"/>
      <c r="J120" s="332"/>
      <c r="K120" s="332"/>
      <c r="L120" s="264"/>
    </row>
    <row r="121" spans="1:12" ht="18" hidden="1" x14ac:dyDescent="0.4">
      <c r="A121" s="325"/>
      <c r="B121" s="330"/>
      <c r="C121" s="331"/>
      <c r="D121" s="296"/>
      <c r="E121" s="325"/>
      <c r="F121" s="325"/>
      <c r="G121" s="332"/>
      <c r="H121" s="332"/>
      <c r="I121" s="332"/>
      <c r="J121" s="332"/>
      <c r="K121" s="332"/>
      <c r="L121" s="264"/>
    </row>
    <row r="122" spans="1:12" ht="18" hidden="1" x14ac:dyDescent="0.4">
      <c r="A122" s="325"/>
      <c r="B122" s="330"/>
      <c r="C122" s="331"/>
      <c r="D122" s="296"/>
      <c r="E122" s="325"/>
      <c r="F122" s="325"/>
      <c r="G122" s="332"/>
      <c r="H122" s="332"/>
      <c r="I122" s="332"/>
      <c r="J122" s="332"/>
      <c r="K122" s="332"/>
      <c r="L122" s="264"/>
    </row>
    <row r="123" spans="1:12" ht="18" hidden="1" x14ac:dyDescent="0.4">
      <c r="A123" s="325"/>
      <c r="B123" s="330"/>
      <c r="C123" s="331"/>
      <c r="D123" s="296"/>
      <c r="E123" s="325"/>
      <c r="F123" s="325"/>
      <c r="G123" s="332"/>
      <c r="H123" s="332"/>
      <c r="I123" s="332"/>
      <c r="J123" s="332"/>
      <c r="K123" s="332"/>
      <c r="L123" s="264"/>
    </row>
    <row r="124" spans="1:12" ht="18" hidden="1" x14ac:dyDescent="0.4">
      <c r="A124" s="325"/>
      <c r="B124" s="330"/>
      <c r="C124" s="331"/>
      <c r="D124" s="296"/>
      <c r="E124" s="325"/>
      <c r="F124" s="325"/>
      <c r="G124" s="332"/>
      <c r="H124" s="332"/>
      <c r="I124" s="332"/>
      <c r="J124" s="332"/>
      <c r="K124" s="332"/>
      <c r="L124" s="264"/>
    </row>
    <row r="125" spans="1:12" ht="18" hidden="1" x14ac:dyDescent="0.4">
      <c r="A125" s="325"/>
      <c r="B125" s="330"/>
      <c r="C125" s="331"/>
      <c r="D125" s="296"/>
      <c r="E125" s="325"/>
      <c r="F125" s="325"/>
      <c r="G125" s="332"/>
      <c r="H125" s="332"/>
      <c r="I125" s="332"/>
      <c r="J125" s="332"/>
      <c r="K125" s="332"/>
      <c r="L125" s="264"/>
    </row>
    <row r="126" spans="1:12" ht="18" hidden="1" x14ac:dyDescent="0.4">
      <c r="A126" s="325"/>
      <c r="B126" s="330"/>
      <c r="C126" s="331"/>
      <c r="D126" s="296"/>
      <c r="E126" s="325"/>
      <c r="F126" s="325"/>
      <c r="G126" s="332"/>
      <c r="H126" s="332"/>
      <c r="I126" s="332"/>
      <c r="J126" s="332"/>
      <c r="K126" s="332"/>
      <c r="L126" s="264"/>
    </row>
    <row r="127" spans="1:12" ht="18" hidden="1" x14ac:dyDescent="0.4">
      <c r="A127" s="325"/>
      <c r="B127" s="330"/>
      <c r="C127" s="331"/>
      <c r="D127" s="296"/>
      <c r="E127" s="325"/>
      <c r="F127" s="325"/>
      <c r="G127" s="332"/>
      <c r="H127" s="332"/>
      <c r="I127" s="332"/>
      <c r="J127" s="332"/>
      <c r="K127" s="332"/>
      <c r="L127" s="264"/>
    </row>
    <row r="128" spans="1:12" ht="18" hidden="1" x14ac:dyDescent="0.4">
      <c r="A128" s="325"/>
      <c r="B128" s="330"/>
      <c r="C128" s="331"/>
      <c r="D128" s="296"/>
      <c r="E128" s="325"/>
      <c r="F128" s="325"/>
      <c r="G128" s="332"/>
      <c r="H128" s="332"/>
      <c r="I128" s="332"/>
      <c r="J128" s="332"/>
      <c r="K128" s="332"/>
      <c r="L128" s="264"/>
    </row>
    <row r="129" spans="1:12" ht="18" hidden="1" x14ac:dyDescent="0.4">
      <c r="A129" s="325"/>
      <c r="B129" s="330"/>
      <c r="C129" s="331"/>
      <c r="D129" s="296"/>
      <c r="E129" s="325"/>
      <c r="F129" s="325"/>
      <c r="G129" s="332"/>
      <c r="H129" s="332"/>
      <c r="I129" s="332"/>
      <c r="J129" s="332"/>
      <c r="K129" s="332"/>
      <c r="L129" s="264"/>
    </row>
    <row r="130" spans="1:12" ht="18" hidden="1" x14ac:dyDescent="0.4">
      <c r="A130" s="325"/>
      <c r="B130" s="330"/>
      <c r="C130" s="331"/>
      <c r="D130" s="296"/>
      <c r="E130" s="325"/>
      <c r="F130" s="325"/>
      <c r="G130" s="332"/>
      <c r="H130" s="332"/>
      <c r="I130" s="332"/>
      <c r="J130" s="332"/>
      <c r="K130" s="332"/>
      <c r="L130" s="264"/>
    </row>
    <row r="131" spans="1:12" ht="18" hidden="1" x14ac:dyDescent="0.4">
      <c r="A131" s="325"/>
      <c r="B131" s="330"/>
      <c r="C131" s="331"/>
      <c r="D131" s="296"/>
      <c r="E131" s="325"/>
      <c r="F131" s="325"/>
      <c r="G131" s="332"/>
      <c r="H131" s="332"/>
      <c r="I131" s="332"/>
      <c r="J131" s="332"/>
      <c r="K131" s="332"/>
      <c r="L131" s="264"/>
    </row>
    <row r="132" spans="1:12" ht="18" hidden="1" x14ac:dyDescent="0.4">
      <c r="A132" s="325"/>
      <c r="B132" s="330"/>
      <c r="C132" s="331"/>
      <c r="D132" s="296"/>
      <c r="E132" s="325"/>
      <c r="F132" s="325"/>
      <c r="G132" s="332"/>
      <c r="H132" s="332"/>
      <c r="I132" s="332"/>
      <c r="J132" s="332"/>
      <c r="K132" s="332"/>
      <c r="L132" s="264"/>
    </row>
    <row r="133" spans="1:12" ht="18" hidden="1" x14ac:dyDescent="0.4">
      <c r="A133" s="325"/>
      <c r="B133" s="330"/>
      <c r="C133" s="331"/>
      <c r="D133" s="296"/>
      <c r="E133" s="325"/>
      <c r="F133" s="325"/>
      <c r="G133" s="332"/>
      <c r="H133" s="332"/>
      <c r="I133" s="332"/>
      <c r="J133" s="332"/>
      <c r="K133" s="332"/>
      <c r="L133" s="264"/>
    </row>
    <row r="134" spans="1:12" ht="18" hidden="1" x14ac:dyDescent="0.4">
      <c r="A134" s="325"/>
      <c r="B134" s="330"/>
      <c r="C134" s="331"/>
      <c r="D134" s="296"/>
      <c r="E134" s="325"/>
      <c r="F134" s="325"/>
      <c r="G134" s="332"/>
      <c r="H134" s="332"/>
      <c r="I134" s="332"/>
      <c r="J134" s="332"/>
      <c r="K134" s="332"/>
      <c r="L134" s="264"/>
    </row>
    <row r="135" spans="1:12" ht="18" hidden="1" x14ac:dyDescent="0.4">
      <c r="A135" s="325"/>
      <c r="B135" s="330"/>
      <c r="C135" s="331"/>
      <c r="D135" s="296"/>
      <c r="E135" s="325"/>
      <c r="F135" s="325"/>
      <c r="G135" s="332"/>
      <c r="H135" s="332"/>
      <c r="I135" s="332"/>
      <c r="J135" s="332"/>
      <c r="K135" s="332"/>
      <c r="L135" s="264"/>
    </row>
    <row r="136" spans="1:12" ht="18" hidden="1" x14ac:dyDescent="0.4">
      <c r="A136" s="325"/>
      <c r="B136" s="330"/>
      <c r="C136" s="331"/>
      <c r="D136" s="296"/>
      <c r="E136" s="325"/>
      <c r="F136" s="325"/>
      <c r="G136" s="332"/>
      <c r="H136" s="332"/>
      <c r="I136" s="332"/>
      <c r="J136" s="332"/>
      <c r="K136" s="332"/>
      <c r="L136" s="264"/>
    </row>
    <row r="137" spans="1:12" ht="18" hidden="1" x14ac:dyDescent="0.4">
      <c r="A137" s="325"/>
      <c r="B137" s="330"/>
      <c r="C137" s="331"/>
      <c r="D137" s="296"/>
      <c r="E137" s="325"/>
      <c r="F137" s="325"/>
      <c r="G137" s="332"/>
      <c r="H137" s="332"/>
      <c r="I137" s="332"/>
      <c r="J137" s="332"/>
      <c r="K137" s="332"/>
      <c r="L137" s="264"/>
    </row>
    <row r="138" spans="1:12" ht="18" hidden="1" x14ac:dyDescent="0.4">
      <c r="A138" s="325"/>
      <c r="B138" s="330"/>
      <c r="C138" s="331"/>
      <c r="D138" s="296"/>
      <c r="E138" s="325"/>
      <c r="F138" s="325"/>
      <c r="G138" s="332"/>
      <c r="H138" s="332"/>
      <c r="I138" s="332"/>
      <c r="J138" s="332"/>
      <c r="K138" s="332"/>
      <c r="L138" s="264"/>
    </row>
    <row r="139" spans="1:12" ht="18" hidden="1" x14ac:dyDescent="0.4">
      <c r="A139" s="325"/>
      <c r="B139" s="330"/>
      <c r="C139" s="331"/>
      <c r="D139" s="296"/>
      <c r="E139" s="325"/>
      <c r="F139" s="325"/>
      <c r="G139" s="332"/>
      <c r="H139" s="332"/>
      <c r="I139" s="332"/>
      <c r="J139" s="332"/>
      <c r="K139" s="332"/>
      <c r="L139" s="264"/>
    </row>
    <row r="140" spans="1:12" ht="18" hidden="1" x14ac:dyDescent="0.4">
      <c r="A140" s="325"/>
      <c r="B140" s="330"/>
      <c r="C140" s="331"/>
      <c r="D140" s="296"/>
      <c r="E140" s="325"/>
      <c r="F140" s="325"/>
      <c r="G140" s="332"/>
      <c r="H140" s="332"/>
      <c r="I140" s="332"/>
      <c r="J140" s="332"/>
      <c r="K140" s="332"/>
      <c r="L140" s="264"/>
    </row>
    <row r="141" spans="1:12" ht="18" hidden="1" x14ac:dyDescent="0.4">
      <c r="A141" s="325"/>
      <c r="B141" s="330"/>
      <c r="C141" s="331"/>
      <c r="D141" s="296"/>
      <c r="E141" s="325"/>
      <c r="F141" s="325"/>
      <c r="G141" s="332"/>
      <c r="H141" s="332"/>
      <c r="I141" s="332"/>
      <c r="J141" s="332"/>
      <c r="K141" s="332"/>
      <c r="L141" s="264"/>
    </row>
    <row r="142" spans="1:12" ht="18" hidden="1" x14ac:dyDescent="0.4">
      <c r="A142" s="325"/>
      <c r="B142" s="330"/>
      <c r="C142" s="331"/>
      <c r="D142" s="296"/>
      <c r="E142" s="325"/>
      <c r="F142" s="325"/>
      <c r="G142" s="332"/>
      <c r="H142" s="332"/>
      <c r="I142" s="332"/>
      <c r="J142" s="332"/>
      <c r="K142" s="332"/>
      <c r="L142" s="264"/>
    </row>
    <row r="143" spans="1:12" ht="18" hidden="1" x14ac:dyDescent="0.4">
      <c r="A143" s="325"/>
      <c r="B143" s="330"/>
      <c r="C143" s="331"/>
      <c r="D143" s="296"/>
      <c r="E143" s="325"/>
      <c r="F143" s="325"/>
      <c r="G143" s="332"/>
      <c r="H143" s="332"/>
      <c r="I143" s="332"/>
      <c r="J143" s="332"/>
      <c r="K143" s="332"/>
      <c r="L143" s="264"/>
    </row>
    <row r="144" spans="1:12" ht="18" hidden="1" x14ac:dyDescent="0.4">
      <c r="A144" s="325"/>
      <c r="B144" s="330"/>
      <c r="C144" s="331"/>
      <c r="D144" s="296"/>
      <c r="E144" s="325"/>
      <c r="F144" s="325"/>
      <c r="G144" s="332"/>
      <c r="H144" s="332"/>
      <c r="I144" s="332"/>
      <c r="J144" s="332"/>
      <c r="K144" s="332"/>
      <c r="L144" s="264"/>
    </row>
    <row r="145" spans="1:12" ht="18" hidden="1" x14ac:dyDescent="0.4">
      <c r="A145" s="325"/>
      <c r="B145" s="330"/>
      <c r="C145" s="331"/>
      <c r="D145" s="296"/>
      <c r="E145" s="325"/>
      <c r="F145" s="325"/>
      <c r="G145" s="332"/>
      <c r="H145" s="332"/>
      <c r="I145" s="332"/>
      <c r="J145" s="332"/>
      <c r="K145" s="332"/>
      <c r="L145" s="264"/>
    </row>
    <row r="146" spans="1:12" ht="18" hidden="1" x14ac:dyDescent="0.4">
      <c r="A146" s="325"/>
      <c r="B146" s="330"/>
      <c r="C146" s="331"/>
      <c r="D146" s="296"/>
      <c r="E146" s="325"/>
      <c r="F146" s="325"/>
      <c r="G146" s="332"/>
      <c r="H146" s="332"/>
      <c r="I146" s="332"/>
      <c r="J146" s="332"/>
      <c r="K146" s="332"/>
      <c r="L146" s="264"/>
    </row>
    <row r="147" spans="1:12" ht="18" hidden="1" x14ac:dyDescent="0.4">
      <c r="A147" s="325"/>
      <c r="B147" s="330"/>
      <c r="C147" s="331"/>
      <c r="D147" s="296"/>
      <c r="E147" s="325"/>
      <c r="F147" s="325"/>
      <c r="G147" s="332"/>
      <c r="H147" s="332"/>
      <c r="I147" s="332"/>
      <c r="J147" s="332"/>
      <c r="K147" s="332"/>
      <c r="L147" s="264"/>
    </row>
    <row r="148" spans="1:12" ht="18" hidden="1" x14ac:dyDescent="0.4">
      <c r="A148" s="325"/>
      <c r="B148" s="330"/>
      <c r="C148" s="331"/>
      <c r="D148" s="296"/>
      <c r="E148" s="325"/>
      <c r="F148" s="325"/>
      <c r="G148" s="332"/>
      <c r="H148" s="332"/>
      <c r="I148" s="332"/>
      <c r="J148" s="332"/>
      <c r="K148" s="332"/>
      <c r="L148" s="264"/>
    </row>
    <row r="149" spans="1:12" ht="18" hidden="1" x14ac:dyDescent="0.4">
      <c r="A149" s="325"/>
      <c r="B149" s="330"/>
      <c r="C149" s="331"/>
      <c r="D149" s="296"/>
      <c r="E149" s="325"/>
      <c r="F149" s="325"/>
      <c r="G149" s="332"/>
      <c r="H149" s="332"/>
      <c r="I149" s="332"/>
      <c r="J149" s="332"/>
      <c r="K149" s="332"/>
      <c r="L149" s="264"/>
    </row>
    <row r="150" spans="1:12" ht="18" hidden="1" x14ac:dyDescent="0.4">
      <c r="A150" s="325"/>
      <c r="B150" s="330"/>
      <c r="C150" s="331"/>
      <c r="D150" s="296"/>
      <c r="E150" s="325"/>
      <c r="F150" s="325"/>
      <c r="G150" s="332"/>
      <c r="H150" s="332"/>
      <c r="I150" s="332"/>
      <c r="J150" s="332"/>
      <c r="K150" s="332"/>
      <c r="L150" s="264"/>
    </row>
    <row r="151" spans="1:12" ht="18" hidden="1" x14ac:dyDescent="0.4">
      <c r="A151" s="325"/>
      <c r="B151" s="330"/>
      <c r="C151" s="331"/>
      <c r="D151" s="296"/>
      <c r="E151" s="325"/>
      <c r="F151" s="325"/>
      <c r="G151" s="332"/>
      <c r="H151" s="332"/>
      <c r="I151" s="332"/>
      <c r="J151" s="332"/>
      <c r="K151" s="332"/>
      <c r="L151" s="264"/>
    </row>
    <row r="152" spans="1:12" ht="18" hidden="1" x14ac:dyDescent="0.4">
      <c r="A152" s="325"/>
      <c r="B152" s="330"/>
      <c r="C152" s="331"/>
      <c r="D152" s="296"/>
      <c r="E152" s="325"/>
      <c r="F152" s="325"/>
      <c r="G152" s="332"/>
      <c r="H152" s="332"/>
      <c r="I152" s="332"/>
      <c r="J152" s="332"/>
      <c r="K152" s="332"/>
      <c r="L152" s="264"/>
    </row>
    <row r="153" spans="1:12" ht="18" hidden="1" x14ac:dyDescent="0.4">
      <c r="A153" s="325"/>
      <c r="B153" s="330"/>
      <c r="C153" s="331"/>
      <c r="D153" s="296"/>
      <c r="E153" s="325"/>
      <c r="F153" s="325"/>
      <c r="G153" s="332"/>
      <c r="H153" s="332"/>
      <c r="I153" s="332"/>
      <c r="J153" s="332"/>
      <c r="K153" s="332"/>
      <c r="L153" s="264"/>
    </row>
    <row r="154" spans="1:12" ht="18" hidden="1" x14ac:dyDescent="0.4">
      <c r="A154" s="325"/>
      <c r="B154" s="330"/>
      <c r="C154" s="331"/>
      <c r="D154" s="296"/>
      <c r="E154" s="325"/>
      <c r="F154" s="325"/>
      <c r="G154" s="332"/>
      <c r="H154" s="332"/>
      <c r="I154" s="332"/>
      <c r="J154" s="332"/>
      <c r="K154" s="332"/>
      <c r="L154" s="264"/>
    </row>
    <row r="155" spans="1:12" ht="18" hidden="1" x14ac:dyDescent="0.4">
      <c r="A155" s="325"/>
      <c r="B155" s="330"/>
      <c r="C155" s="331"/>
      <c r="D155" s="296"/>
      <c r="E155" s="325"/>
      <c r="F155" s="325"/>
      <c r="G155" s="332"/>
      <c r="H155" s="332"/>
      <c r="I155" s="332"/>
      <c r="J155" s="332"/>
      <c r="K155" s="332"/>
      <c r="L155" s="264"/>
    </row>
    <row r="156" spans="1:12" ht="18" hidden="1" x14ac:dyDescent="0.4">
      <c r="A156" s="325"/>
      <c r="B156" s="330"/>
      <c r="C156" s="331"/>
      <c r="D156" s="296"/>
      <c r="E156" s="325"/>
      <c r="F156" s="325"/>
      <c r="G156" s="332"/>
      <c r="H156" s="332"/>
      <c r="I156" s="332"/>
      <c r="J156" s="332"/>
      <c r="K156" s="332"/>
      <c r="L156" s="264"/>
    </row>
    <row r="157" spans="1:12" ht="18" hidden="1" x14ac:dyDescent="0.4">
      <c r="A157" s="325"/>
      <c r="B157" s="330"/>
      <c r="C157" s="331"/>
      <c r="D157" s="296"/>
      <c r="E157" s="325"/>
      <c r="F157" s="325"/>
      <c r="G157" s="332"/>
      <c r="H157" s="332"/>
      <c r="I157" s="332"/>
      <c r="J157" s="332"/>
      <c r="K157" s="332"/>
      <c r="L157" s="264"/>
    </row>
    <row r="158" spans="1:12" ht="18" hidden="1" x14ac:dyDescent="0.4">
      <c r="A158" s="325"/>
      <c r="B158" s="330"/>
      <c r="C158" s="331"/>
      <c r="D158" s="296"/>
      <c r="E158" s="325"/>
      <c r="F158" s="325"/>
      <c r="G158" s="332"/>
      <c r="H158" s="332"/>
      <c r="I158" s="332"/>
      <c r="J158" s="332"/>
      <c r="K158" s="332"/>
      <c r="L158" s="264"/>
    </row>
    <row r="159" spans="1:12" ht="18" hidden="1" x14ac:dyDescent="0.4">
      <c r="A159" s="325"/>
      <c r="B159" s="330"/>
      <c r="C159" s="331"/>
      <c r="D159" s="296"/>
      <c r="E159" s="325"/>
      <c r="F159" s="325"/>
      <c r="G159" s="332"/>
      <c r="H159" s="332"/>
      <c r="I159" s="332"/>
      <c r="J159" s="332"/>
      <c r="K159" s="332"/>
      <c r="L159" s="264"/>
    </row>
    <row r="160" spans="1:12" ht="18" hidden="1" x14ac:dyDescent="0.4">
      <c r="A160" s="325"/>
      <c r="B160" s="330"/>
      <c r="C160" s="331"/>
      <c r="D160" s="296"/>
      <c r="E160" s="325"/>
      <c r="F160" s="325"/>
      <c r="G160" s="332"/>
      <c r="H160" s="332"/>
      <c r="I160" s="332"/>
      <c r="J160" s="332"/>
      <c r="K160" s="332"/>
      <c r="L160" s="264"/>
    </row>
    <row r="161" spans="1:12" ht="18" hidden="1" x14ac:dyDescent="0.4">
      <c r="A161" s="325"/>
      <c r="B161" s="330"/>
      <c r="C161" s="331"/>
      <c r="D161" s="296"/>
      <c r="E161" s="325"/>
      <c r="F161" s="325"/>
      <c r="G161" s="332"/>
      <c r="H161" s="332"/>
      <c r="I161" s="332"/>
      <c r="J161" s="332"/>
      <c r="K161" s="332"/>
      <c r="L161" s="264"/>
    </row>
    <row r="162" spans="1:12" ht="18" hidden="1" x14ac:dyDescent="0.4">
      <c r="A162" s="325"/>
      <c r="B162" s="330"/>
      <c r="C162" s="331"/>
      <c r="D162" s="296"/>
      <c r="E162" s="325"/>
      <c r="F162" s="325"/>
      <c r="G162" s="332"/>
      <c r="H162" s="332"/>
      <c r="I162" s="332"/>
      <c r="J162" s="332"/>
      <c r="K162" s="332"/>
      <c r="L162" s="264"/>
    </row>
    <row r="163" spans="1:12" ht="18" hidden="1" x14ac:dyDescent="0.4">
      <c r="A163" s="325"/>
      <c r="B163" s="330"/>
      <c r="C163" s="331"/>
      <c r="D163" s="296"/>
      <c r="E163" s="325"/>
      <c r="F163" s="325"/>
      <c r="G163" s="332"/>
      <c r="H163" s="332"/>
      <c r="I163" s="332"/>
      <c r="J163" s="332"/>
      <c r="K163" s="332"/>
      <c r="L163" s="264"/>
    </row>
    <row r="164" spans="1:12" ht="18" hidden="1" x14ac:dyDescent="0.4">
      <c r="A164" s="325"/>
      <c r="B164" s="330"/>
      <c r="C164" s="331"/>
      <c r="D164" s="296"/>
      <c r="E164" s="325"/>
      <c r="F164" s="325"/>
      <c r="G164" s="332"/>
      <c r="H164" s="332"/>
      <c r="I164" s="332"/>
      <c r="J164" s="332"/>
      <c r="K164" s="332"/>
      <c r="L164" s="264"/>
    </row>
    <row r="165" spans="1:12" ht="18" hidden="1" x14ac:dyDescent="0.4">
      <c r="A165" s="325"/>
      <c r="B165" s="330"/>
      <c r="C165" s="331"/>
      <c r="D165" s="296"/>
      <c r="E165" s="325"/>
      <c r="F165" s="325"/>
      <c r="G165" s="332"/>
      <c r="H165" s="332"/>
      <c r="I165" s="332"/>
      <c r="J165" s="332"/>
      <c r="K165" s="332"/>
      <c r="L165" s="264"/>
    </row>
    <row r="166" spans="1:12" ht="18" hidden="1" x14ac:dyDescent="0.4">
      <c r="A166" s="325"/>
      <c r="B166" s="330"/>
      <c r="C166" s="331"/>
      <c r="D166" s="296"/>
      <c r="E166" s="325"/>
      <c r="F166" s="325"/>
      <c r="G166" s="332"/>
      <c r="H166" s="332"/>
      <c r="I166" s="332"/>
      <c r="J166" s="332"/>
      <c r="K166" s="332"/>
      <c r="L166" s="264"/>
    </row>
    <row r="167" spans="1:12" ht="18" hidden="1" x14ac:dyDescent="0.4">
      <c r="A167" s="325"/>
      <c r="B167" s="330"/>
      <c r="C167" s="331"/>
      <c r="D167" s="296"/>
      <c r="E167" s="325"/>
      <c r="F167" s="325"/>
      <c r="G167" s="332"/>
      <c r="H167" s="332"/>
      <c r="I167" s="332"/>
      <c r="J167" s="332"/>
      <c r="K167" s="332"/>
      <c r="L167" s="264"/>
    </row>
    <row r="168" spans="1:12" ht="18" hidden="1" x14ac:dyDescent="0.4">
      <c r="A168" s="325"/>
      <c r="B168" s="330"/>
      <c r="C168" s="331"/>
      <c r="D168" s="296" t="e">
        <f t="shared" ref="D168:D248" si="0">#REF!</f>
        <v>#REF!</v>
      </c>
      <c r="E168" s="325"/>
      <c r="F168" s="325"/>
      <c r="G168" s="332"/>
      <c r="H168" s="332"/>
      <c r="I168" s="332"/>
      <c r="J168" s="332"/>
      <c r="K168" s="332"/>
      <c r="L168" s="264"/>
    </row>
    <row r="169" spans="1:12" ht="18" hidden="1" x14ac:dyDescent="0.4">
      <c r="A169" s="325"/>
      <c r="B169" s="330"/>
      <c r="C169" s="331"/>
      <c r="D169" s="296" t="e">
        <f t="shared" si="0"/>
        <v>#REF!</v>
      </c>
      <c r="E169" s="325"/>
      <c r="F169" s="325"/>
      <c r="G169" s="332"/>
      <c r="H169" s="332"/>
      <c r="I169" s="332"/>
      <c r="J169" s="332"/>
      <c r="K169" s="332"/>
      <c r="L169" s="264"/>
    </row>
    <row r="170" spans="1:12" ht="18" hidden="1" x14ac:dyDescent="0.4">
      <c r="A170" s="325"/>
      <c r="B170" s="330"/>
      <c r="C170" s="331"/>
      <c r="D170" s="296" t="e">
        <f t="shared" si="0"/>
        <v>#REF!</v>
      </c>
      <c r="E170" s="325"/>
      <c r="F170" s="325"/>
      <c r="G170" s="332"/>
      <c r="H170" s="332"/>
      <c r="I170" s="332"/>
      <c r="J170" s="332"/>
      <c r="K170" s="332"/>
      <c r="L170" s="264"/>
    </row>
    <row r="171" spans="1:12" ht="18" hidden="1" x14ac:dyDescent="0.4">
      <c r="A171" s="325"/>
      <c r="B171" s="330"/>
      <c r="C171" s="331"/>
      <c r="D171" s="296" t="e">
        <f t="shared" si="0"/>
        <v>#REF!</v>
      </c>
      <c r="E171" s="325"/>
      <c r="F171" s="325"/>
      <c r="G171" s="332"/>
      <c r="H171" s="332"/>
      <c r="I171" s="332"/>
      <c r="J171" s="332"/>
      <c r="K171" s="332"/>
      <c r="L171" s="264"/>
    </row>
    <row r="172" spans="1:12" ht="18" hidden="1" x14ac:dyDescent="0.4">
      <c r="A172" s="325"/>
      <c r="B172" s="330"/>
      <c r="C172" s="331"/>
      <c r="D172" s="296" t="e">
        <f t="shared" si="0"/>
        <v>#REF!</v>
      </c>
      <c r="E172" s="325"/>
      <c r="F172" s="325"/>
      <c r="G172" s="332"/>
      <c r="H172" s="332"/>
      <c r="I172" s="332"/>
      <c r="J172" s="332"/>
      <c r="K172" s="332"/>
      <c r="L172" s="264"/>
    </row>
    <row r="173" spans="1:12" ht="18" hidden="1" x14ac:dyDescent="0.4">
      <c r="A173" s="325"/>
      <c r="B173" s="330"/>
      <c r="C173" s="331"/>
      <c r="D173" s="296" t="e">
        <f t="shared" si="0"/>
        <v>#REF!</v>
      </c>
      <c r="E173" s="325"/>
      <c r="F173" s="325"/>
      <c r="G173" s="332"/>
      <c r="H173" s="332"/>
      <c r="I173" s="332"/>
      <c r="J173" s="332"/>
      <c r="K173" s="332"/>
      <c r="L173" s="264"/>
    </row>
    <row r="174" spans="1:12" ht="18" hidden="1" x14ac:dyDescent="0.4">
      <c r="A174" s="325"/>
      <c r="B174" s="330"/>
      <c r="C174" s="331"/>
      <c r="D174" s="296" t="e">
        <f t="shared" si="0"/>
        <v>#REF!</v>
      </c>
      <c r="E174" s="325"/>
      <c r="F174" s="325"/>
      <c r="G174" s="332"/>
      <c r="H174" s="332"/>
      <c r="I174" s="332"/>
      <c r="J174" s="332"/>
      <c r="K174" s="332"/>
      <c r="L174" s="264"/>
    </row>
    <row r="175" spans="1:12" ht="18" hidden="1" x14ac:dyDescent="0.4">
      <c r="A175" s="325"/>
      <c r="B175" s="330"/>
      <c r="C175" s="331"/>
      <c r="D175" s="296" t="e">
        <f t="shared" si="0"/>
        <v>#REF!</v>
      </c>
      <c r="E175" s="325"/>
      <c r="F175" s="325"/>
      <c r="G175" s="332"/>
      <c r="H175" s="332"/>
      <c r="I175" s="332"/>
      <c r="J175" s="332"/>
      <c r="K175" s="332"/>
      <c r="L175" s="264"/>
    </row>
    <row r="176" spans="1:12" ht="18" hidden="1" x14ac:dyDescent="0.4">
      <c r="A176" s="325"/>
      <c r="B176" s="330"/>
      <c r="C176" s="331"/>
      <c r="D176" s="296" t="e">
        <f t="shared" si="0"/>
        <v>#REF!</v>
      </c>
      <c r="E176" s="325"/>
      <c r="F176" s="325"/>
      <c r="G176" s="332"/>
      <c r="H176" s="332"/>
      <c r="I176" s="332"/>
      <c r="J176" s="332"/>
      <c r="K176" s="332"/>
      <c r="L176" s="264"/>
    </row>
    <row r="177" spans="1:12" ht="18" hidden="1" x14ac:dyDescent="0.4">
      <c r="A177" s="325"/>
      <c r="B177" s="330"/>
      <c r="C177" s="331"/>
      <c r="D177" s="296" t="e">
        <f t="shared" si="0"/>
        <v>#REF!</v>
      </c>
      <c r="E177" s="325"/>
      <c r="F177" s="325"/>
      <c r="G177" s="332"/>
      <c r="H177" s="332"/>
      <c r="I177" s="332"/>
      <c r="J177" s="332"/>
      <c r="K177" s="332"/>
      <c r="L177" s="264"/>
    </row>
    <row r="178" spans="1:12" ht="18" hidden="1" x14ac:dyDescent="0.4">
      <c r="A178" s="325"/>
      <c r="B178" s="330"/>
      <c r="C178" s="331"/>
      <c r="D178" s="296" t="e">
        <f t="shared" si="0"/>
        <v>#REF!</v>
      </c>
      <c r="E178" s="325"/>
      <c r="F178" s="325"/>
      <c r="G178" s="332"/>
      <c r="H178" s="332"/>
      <c r="I178" s="332"/>
      <c r="J178" s="332"/>
      <c r="K178" s="332"/>
      <c r="L178" s="264"/>
    </row>
    <row r="179" spans="1:12" ht="18" hidden="1" x14ac:dyDescent="0.4">
      <c r="A179" s="325"/>
      <c r="B179" s="330"/>
      <c r="C179" s="331"/>
      <c r="D179" s="296" t="e">
        <f t="shared" si="0"/>
        <v>#REF!</v>
      </c>
      <c r="E179" s="325"/>
      <c r="F179" s="325"/>
      <c r="G179" s="332"/>
      <c r="H179" s="332"/>
      <c r="I179" s="332"/>
      <c r="J179" s="332"/>
      <c r="K179" s="332"/>
      <c r="L179" s="264"/>
    </row>
    <row r="180" spans="1:12" ht="18" hidden="1" x14ac:dyDescent="0.4">
      <c r="A180" s="325"/>
      <c r="B180" s="330"/>
      <c r="C180" s="331"/>
      <c r="D180" s="296" t="e">
        <f t="shared" si="0"/>
        <v>#REF!</v>
      </c>
      <c r="E180" s="325"/>
      <c r="F180" s="325"/>
      <c r="G180" s="332"/>
      <c r="H180" s="332"/>
      <c r="I180" s="332"/>
      <c r="J180" s="332"/>
      <c r="K180" s="332"/>
      <c r="L180" s="264"/>
    </row>
    <row r="181" spans="1:12" ht="14" hidden="1" x14ac:dyDescent="0.3">
      <c r="A181" s="264"/>
      <c r="B181" s="264"/>
      <c r="C181" s="333"/>
      <c r="D181" s="296" t="e">
        <f t="shared" si="0"/>
        <v>#REF!</v>
      </c>
      <c r="E181" s="264"/>
      <c r="F181" s="264"/>
      <c r="G181" s="265"/>
      <c r="H181" s="265"/>
      <c r="I181" s="265"/>
      <c r="J181" s="265"/>
      <c r="K181" s="265"/>
      <c r="L181" s="264"/>
    </row>
    <row r="182" spans="1:12" ht="23" hidden="1" x14ac:dyDescent="0.3">
      <c r="A182" s="264"/>
      <c r="B182" s="264"/>
      <c r="C182" s="333"/>
      <c r="D182" s="296" t="e">
        <f t="shared" si="0"/>
        <v>#REF!</v>
      </c>
      <c r="E182" s="264"/>
      <c r="F182" s="264"/>
      <c r="G182" s="265"/>
      <c r="H182" s="265"/>
      <c r="I182" s="265"/>
      <c r="J182" s="265"/>
      <c r="K182" s="265"/>
      <c r="L182" s="268"/>
    </row>
    <row r="183" spans="1:12" ht="14" hidden="1" x14ac:dyDescent="0.3">
      <c r="A183" s="264"/>
      <c r="B183" s="264"/>
      <c r="C183" s="333"/>
      <c r="D183" s="296" t="e">
        <f t="shared" si="0"/>
        <v>#REF!</v>
      </c>
      <c r="E183" s="264"/>
      <c r="F183" s="264"/>
      <c r="G183" s="265"/>
      <c r="H183" s="265"/>
      <c r="I183" s="265"/>
      <c r="J183" s="265"/>
      <c r="K183" s="265"/>
      <c r="L183" s="264"/>
    </row>
    <row r="184" spans="1:12" ht="23" hidden="1" x14ac:dyDescent="0.3">
      <c r="A184" s="264"/>
      <c r="B184" s="264"/>
      <c r="C184" s="333"/>
      <c r="D184" s="296" t="e">
        <f t="shared" si="0"/>
        <v>#REF!</v>
      </c>
      <c r="E184" s="264"/>
      <c r="F184" s="264"/>
      <c r="G184" s="265"/>
      <c r="H184" s="265"/>
      <c r="I184" s="265"/>
      <c r="J184" s="265"/>
      <c r="K184" s="265"/>
      <c r="L184" s="268"/>
    </row>
    <row r="185" spans="1:12" ht="14" hidden="1" x14ac:dyDescent="0.3">
      <c r="A185" s="264"/>
      <c r="B185" s="264"/>
      <c r="C185" s="333"/>
      <c r="D185" s="296" t="e">
        <f t="shared" si="0"/>
        <v>#REF!</v>
      </c>
      <c r="E185" s="264"/>
      <c r="F185" s="264"/>
      <c r="G185" s="265"/>
      <c r="H185" s="265"/>
      <c r="I185" s="265"/>
      <c r="J185" s="265"/>
      <c r="K185" s="265"/>
      <c r="L185" s="264"/>
    </row>
    <row r="186" spans="1:12" ht="23" hidden="1" x14ac:dyDescent="0.3">
      <c r="A186" s="264"/>
      <c r="B186" s="264"/>
      <c r="C186" s="333"/>
      <c r="D186" s="296" t="e">
        <f t="shared" si="0"/>
        <v>#REF!</v>
      </c>
      <c r="E186" s="264"/>
      <c r="F186" s="264"/>
      <c r="G186" s="265"/>
      <c r="H186" s="265"/>
      <c r="I186" s="265"/>
      <c r="J186" s="265"/>
      <c r="K186" s="265"/>
      <c r="L186" s="268"/>
    </row>
    <row r="187" spans="1:12" ht="14" hidden="1" x14ac:dyDescent="0.3">
      <c r="A187" s="264"/>
      <c r="B187" s="264"/>
      <c r="C187" s="333"/>
      <c r="D187" s="296" t="e">
        <f t="shared" si="0"/>
        <v>#REF!</v>
      </c>
      <c r="E187" s="264"/>
      <c r="F187" s="264"/>
      <c r="G187" s="265"/>
      <c r="H187" s="265"/>
      <c r="I187" s="265"/>
      <c r="J187" s="265"/>
      <c r="K187" s="265"/>
      <c r="L187" s="264"/>
    </row>
    <row r="188" spans="1:12" ht="23" hidden="1" x14ac:dyDescent="0.3">
      <c r="A188" s="264"/>
      <c r="B188" s="264"/>
      <c r="C188" s="333"/>
      <c r="D188" s="296" t="e">
        <f t="shared" si="0"/>
        <v>#REF!</v>
      </c>
      <c r="E188" s="264"/>
      <c r="F188" s="264"/>
      <c r="G188" s="265"/>
      <c r="H188" s="265"/>
      <c r="I188" s="265"/>
      <c r="J188" s="265"/>
      <c r="K188" s="265"/>
      <c r="L188" s="268"/>
    </row>
    <row r="189" spans="1:12" ht="14" hidden="1" x14ac:dyDescent="0.3">
      <c r="A189" s="264"/>
      <c r="B189" s="264"/>
      <c r="C189" s="333"/>
      <c r="D189" s="296" t="e">
        <f t="shared" si="0"/>
        <v>#REF!</v>
      </c>
      <c r="E189" s="264"/>
      <c r="F189" s="264"/>
      <c r="G189" s="265"/>
      <c r="H189" s="265"/>
      <c r="I189" s="265"/>
      <c r="J189" s="265"/>
      <c r="K189" s="265"/>
      <c r="L189" s="264"/>
    </row>
    <row r="190" spans="1:12" ht="23" hidden="1" x14ac:dyDescent="0.3">
      <c r="A190" s="264"/>
      <c r="B190" s="264"/>
      <c r="C190" s="333"/>
      <c r="D190" s="296" t="e">
        <f t="shared" si="0"/>
        <v>#REF!</v>
      </c>
      <c r="E190" s="264"/>
      <c r="F190" s="264"/>
      <c r="G190" s="265"/>
      <c r="H190" s="265"/>
      <c r="I190" s="265"/>
      <c r="J190" s="265"/>
      <c r="K190" s="265"/>
      <c r="L190" s="268"/>
    </row>
    <row r="191" spans="1:12" ht="14" hidden="1" x14ac:dyDescent="0.3">
      <c r="A191" s="264"/>
      <c r="B191" s="264"/>
      <c r="C191" s="333"/>
      <c r="D191" s="296" t="e">
        <f t="shared" si="0"/>
        <v>#REF!</v>
      </c>
      <c r="E191" s="264"/>
      <c r="F191" s="264"/>
      <c r="G191" s="265"/>
      <c r="H191" s="265"/>
      <c r="I191" s="265"/>
      <c r="J191" s="265"/>
      <c r="K191" s="265"/>
      <c r="L191" s="264"/>
    </row>
    <row r="192" spans="1:12" ht="23" hidden="1" x14ac:dyDescent="0.3">
      <c r="A192" s="264"/>
      <c r="B192" s="264"/>
      <c r="C192" s="333"/>
      <c r="D192" s="296" t="e">
        <f t="shared" si="0"/>
        <v>#REF!</v>
      </c>
      <c r="E192" s="264"/>
      <c r="F192" s="264"/>
      <c r="G192" s="265"/>
      <c r="H192" s="265"/>
      <c r="I192" s="265"/>
      <c r="J192" s="265"/>
      <c r="K192" s="265"/>
      <c r="L192" s="268"/>
    </row>
    <row r="193" spans="1:12" ht="14" hidden="1" x14ac:dyDescent="0.3">
      <c r="A193" s="264"/>
      <c r="B193" s="264"/>
      <c r="C193" s="333"/>
      <c r="D193" s="296" t="e">
        <f t="shared" si="0"/>
        <v>#REF!</v>
      </c>
      <c r="E193" s="264"/>
      <c r="F193" s="264"/>
      <c r="G193" s="265"/>
      <c r="H193" s="265"/>
      <c r="I193" s="265"/>
      <c r="J193" s="265"/>
      <c r="K193" s="265"/>
      <c r="L193" s="264"/>
    </row>
    <row r="194" spans="1:12" ht="23" hidden="1" x14ac:dyDescent="0.3">
      <c r="A194" s="264"/>
      <c r="B194" s="264"/>
      <c r="C194" s="333"/>
      <c r="D194" s="296" t="e">
        <f t="shared" si="0"/>
        <v>#REF!</v>
      </c>
      <c r="E194" s="264"/>
      <c r="F194" s="264"/>
      <c r="G194" s="265"/>
      <c r="H194" s="265"/>
      <c r="I194" s="265"/>
      <c r="J194" s="265"/>
      <c r="K194" s="265"/>
      <c r="L194" s="268"/>
    </row>
    <row r="195" spans="1:12" ht="14" hidden="1" x14ac:dyDescent="0.3">
      <c r="A195" s="264"/>
      <c r="B195" s="264"/>
      <c r="C195" s="333"/>
      <c r="D195" s="296" t="e">
        <f t="shared" si="0"/>
        <v>#REF!</v>
      </c>
      <c r="E195" s="264"/>
      <c r="F195" s="264"/>
      <c r="G195" s="265"/>
      <c r="H195" s="265"/>
      <c r="I195" s="265"/>
      <c r="J195" s="265"/>
      <c r="K195" s="265"/>
      <c r="L195" s="264"/>
    </row>
    <row r="196" spans="1:12" ht="23" hidden="1" x14ac:dyDescent="0.3">
      <c r="A196" s="264"/>
      <c r="B196" s="264"/>
      <c r="C196" s="333"/>
      <c r="D196" s="296" t="e">
        <f t="shared" si="0"/>
        <v>#REF!</v>
      </c>
      <c r="E196" s="264"/>
      <c r="F196" s="264"/>
      <c r="G196" s="265"/>
      <c r="H196" s="265"/>
      <c r="I196" s="265"/>
      <c r="J196" s="265"/>
      <c r="K196" s="265"/>
      <c r="L196" s="268"/>
    </row>
    <row r="197" spans="1:12" ht="14" hidden="1" x14ac:dyDescent="0.3">
      <c r="A197" s="264"/>
      <c r="B197" s="264"/>
      <c r="C197" s="333"/>
      <c r="D197" s="296" t="e">
        <f t="shared" si="0"/>
        <v>#REF!</v>
      </c>
      <c r="E197" s="264"/>
      <c r="F197" s="264"/>
      <c r="G197" s="265"/>
      <c r="H197" s="265"/>
      <c r="I197" s="265"/>
      <c r="J197" s="265"/>
      <c r="K197" s="265"/>
      <c r="L197" s="264"/>
    </row>
    <row r="198" spans="1:12" ht="23" hidden="1" x14ac:dyDescent="0.3">
      <c r="A198" s="264"/>
      <c r="B198" s="264"/>
      <c r="C198" s="333"/>
      <c r="D198" s="296" t="e">
        <f t="shared" si="0"/>
        <v>#REF!</v>
      </c>
      <c r="E198" s="264"/>
      <c r="F198" s="264"/>
      <c r="G198" s="265"/>
      <c r="H198" s="265"/>
      <c r="I198" s="265"/>
      <c r="J198" s="265"/>
      <c r="K198" s="265"/>
      <c r="L198" s="268"/>
    </row>
    <row r="199" spans="1:12" ht="14" hidden="1" x14ac:dyDescent="0.3">
      <c r="A199" s="264"/>
      <c r="B199" s="264"/>
      <c r="C199" s="333"/>
      <c r="D199" s="296" t="e">
        <f t="shared" si="0"/>
        <v>#REF!</v>
      </c>
      <c r="E199" s="264"/>
      <c r="F199" s="264"/>
      <c r="G199" s="265"/>
      <c r="H199" s="265"/>
      <c r="I199" s="265"/>
      <c r="J199" s="265"/>
      <c r="K199" s="265"/>
      <c r="L199" s="264"/>
    </row>
    <row r="200" spans="1:12" ht="23" hidden="1" x14ac:dyDescent="0.3">
      <c r="A200" s="264"/>
      <c r="B200" s="264"/>
      <c r="C200" s="333"/>
      <c r="D200" s="296" t="e">
        <f t="shared" si="0"/>
        <v>#REF!</v>
      </c>
      <c r="E200" s="264"/>
      <c r="F200" s="264"/>
      <c r="G200" s="265"/>
      <c r="H200" s="265"/>
      <c r="I200" s="265"/>
      <c r="J200" s="265"/>
      <c r="K200" s="265"/>
      <c r="L200" s="268"/>
    </row>
    <row r="201" spans="1:12" ht="14" hidden="1" x14ac:dyDescent="0.3">
      <c r="A201" s="264"/>
      <c r="B201" s="264"/>
      <c r="C201" s="333"/>
      <c r="D201" s="296" t="e">
        <f t="shared" si="0"/>
        <v>#REF!</v>
      </c>
      <c r="E201" s="264"/>
      <c r="F201" s="264"/>
      <c r="G201" s="265"/>
      <c r="H201" s="265"/>
      <c r="I201" s="265"/>
      <c r="J201" s="265"/>
      <c r="K201" s="265"/>
      <c r="L201" s="264"/>
    </row>
    <row r="202" spans="1:12" ht="23" hidden="1" x14ac:dyDescent="0.3">
      <c r="A202" s="264"/>
      <c r="B202" s="264"/>
      <c r="C202" s="333"/>
      <c r="D202" s="296" t="e">
        <f t="shared" si="0"/>
        <v>#REF!</v>
      </c>
      <c r="E202" s="264"/>
      <c r="F202" s="264"/>
      <c r="G202" s="265"/>
      <c r="H202" s="265"/>
      <c r="I202" s="265"/>
      <c r="J202" s="265"/>
      <c r="K202" s="265"/>
      <c r="L202" s="268"/>
    </row>
    <row r="203" spans="1:12" ht="14" hidden="1" x14ac:dyDescent="0.3">
      <c r="A203" s="264"/>
      <c r="B203" s="264"/>
      <c r="C203" s="333"/>
      <c r="D203" s="296" t="e">
        <f t="shared" si="0"/>
        <v>#REF!</v>
      </c>
      <c r="E203" s="264"/>
      <c r="F203" s="264"/>
      <c r="G203" s="265"/>
      <c r="H203" s="265"/>
      <c r="I203" s="265"/>
      <c r="J203" s="265"/>
      <c r="K203" s="265"/>
      <c r="L203" s="264"/>
    </row>
    <row r="204" spans="1:12" ht="23" hidden="1" x14ac:dyDescent="0.3">
      <c r="A204" s="264"/>
      <c r="B204" s="264"/>
      <c r="C204" s="333"/>
      <c r="D204" s="296" t="e">
        <f t="shared" si="0"/>
        <v>#REF!</v>
      </c>
      <c r="E204" s="264"/>
      <c r="F204" s="264"/>
      <c r="G204" s="265"/>
      <c r="H204" s="265"/>
      <c r="I204" s="265"/>
      <c r="J204" s="265"/>
      <c r="K204" s="265"/>
      <c r="L204" s="268"/>
    </row>
    <row r="205" spans="1:12" ht="14" hidden="1" x14ac:dyDescent="0.3">
      <c r="A205" s="264"/>
      <c r="B205" s="264"/>
      <c r="C205" s="333"/>
      <c r="D205" s="296" t="e">
        <f t="shared" si="0"/>
        <v>#REF!</v>
      </c>
      <c r="E205" s="264"/>
      <c r="F205" s="264"/>
      <c r="G205" s="265"/>
      <c r="H205" s="265"/>
      <c r="I205" s="265"/>
      <c r="J205" s="265"/>
      <c r="K205" s="265"/>
      <c r="L205" s="264"/>
    </row>
    <row r="206" spans="1:12" ht="23" hidden="1" x14ac:dyDescent="0.3">
      <c r="A206" s="264"/>
      <c r="B206" s="264"/>
      <c r="C206" s="333"/>
      <c r="D206" s="296" t="e">
        <f t="shared" si="0"/>
        <v>#REF!</v>
      </c>
      <c r="E206" s="264"/>
      <c r="F206" s="264"/>
      <c r="G206" s="265"/>
      <c r="H206" s="265"/>
      <c r="I206" s="265"/>
      <c r="J206" s="265"/>
      <c r="K206" s="265"/>
      <c r="L206" s="268"/>
    </row>
    <row r="207" spans="1:12" ht="14" hidden="1" x14ac:dyDescent="0.3">
      <c r="A207" s="264"/>
      <c r="B207" s="264"/>
      <c r="C207" s="333"/>
      <c r="D207" s="296" t="e">
        <f t="shared" si="0"/>
        <v>#REF!</v>
      </c>
      <c r="E207" s="264"/>
      <c r="F207" s="264"/>
      <c r="G207" s="265"/>
      <c r="H207" s="265"/>
      <c r="I207" s="265"/>
      <c r="J207" s="265"/>
      <c r="K207" s="265"/>
      <c r="L207" s="264"/>
    </row>
    <row r="208" spans="1:12" ht="23" hidden="1" x14ac:dyDescent="0.3">
      <c r="A208" s="264"/>
      <c r="B208" s="264"/>
      <c r="C208" s="333"/>
      <c r="D208" s="296" t="e">
        <f t="shared" si="0"/>
        <v>#REF!</v>
      </c>
      <c r="E208" s="264"/>
      <c r="F208" s="264"/>
      <c r="G208" s="265"/>
      <c r="H208" s="265"/>
      <c r="I208" s="265"/>
      <c r="J208" s="265"/>
      <c r="K208" s="265"/>
      <c r="L208" s="268"/>
    </row>
    <row r="209" spans="1:12" ht="14" hidden="1" x14ac:dyDescent="0.3">
      <c r="A209" s="264"/>
      <c r="B209" s="264"/>
      <c r="C209" s="333"/>
      <c r="D209" s="296" t="e">
        <f t="shared" si="0"/>
        <v>#REF!</v>
      </c>
      <c r="E209" s="264"/>
      <c r="F209" s="264"/>
      <c r="G209" s="265"/>
      <c r="H209" s="265"/>
      <c r="I209" s="265"/>
      <c r="J209" s="265"/>
      <c r="K209" s="265"/>
      <c r="L209" s="264"/>
    </row>
    <row r="210" spans="1:12" ht="23" hidden="1" x14ac:dyDescent="0.3">
      <c r="A210" s="264"/>
      <c r="B210" s="264"/>
      <c r="C210" s="333"/>
      <c r="D210" s="296" t="e">
        <f t="shared" si="0"/>
        <v>#REF!</v>
      </c>
      <c r="E210" s="264"/>
      <c r="F210" s="264"/>
      <c r="G210" s="265"/>
      <c r="H210" s="265"/>
      <c r="I210" s="265"/>
      <c r="J210" s="265"/>
      <c r="K210" s="265"/>
      <c r="L210" s="268"/>
    </row>
    <row r="211" spans="1:12" ht="14" hidden="1" x14ac:dyDescent="0.3">
      <c r="A211" s="264"/>
      <c r="B211" s="264"/>
      <c r="C211" s="333"/>
      <c r="D211" s="296" t="e">
        <f t="shared" si="0"/>
        <v>#REF!</v>
      </c>
      <c r="E211" s="264"/>
      <c r="F211" s="264"/>
      <c r="G211" s="265"/>
      <c r="H211" s="265"/>
      <c r="I211" s="265"/>
      <c r="J211" s="265"/>
      <c r="K211" s="265"/>
      <c r="L211" s="264"/>
    </row>
    <row r="212" spans="1:12" ht="23" hidden="1" x14ac:dyDescent="0.3">
      <c r="A212" s="264"/>
      <c r="B212" s="264"/>
      <c r="C212" s="333"/>
      <c r="D212" s="296" t="e">
        <f t="shared" si="0"/>
        <v>#REF!</v>
      </c>
      <c r="E212" s="264"/>
      <c r="F212" s="264"/>
      <c r="G212" s="265"/>
      <c r="H212" s="265"/>
      <c r="I212" s="265"/>
      <c r="J212" s="265"/>
      <c r="K212" s="265"/>
      <c r="L212" s="268"/>
    </row>
    <row r="213" spans="1:12" ht="14" hidden="1" x14ac:dyDescent="0.3">
      <c r="A213" s="264"/>
      <c r="B213" s="264"/>
      <c r="C213" s="333"/>
      <c r="D213" s="296" t="e">
        <f t="shared" si="0"/>
        <v>#REF!</v>
      </c>
      <c r="E213" s="264"/>
      <c r="F213" s="264"/>
      <c r="G213" s="265"/>
      <c r="H213" s="265"/>
      <c r="I213" s="265"/>
      <c r="J213" s="265"/>
      <c r="K213" s="265"/>
      <c r="L213" s="264"/>
    </row>
    <row r="214" spans="1:12" ht="23" hidden="1" x14ac:dyDescent="0.3">
      <c r="A214" s="264"/>
      <c r="B214" s="264"/>
      <c r="C214" s="333"/>
      <c r="D214" s="296" t="e">
        <f t="shared" si="0"/>
        <v>#REF!</v>
      </c>
      <c r="E214" s="264"/>
      <c r="F214" s="264"/>
      <c r="G214" s="265"/>
      <c r="H214" s="265"/>
      <c r="I214" s="265"/>
      <c r="J214" s="265"/>
      <c r="K214" s="265"/>
      <c r="L214" s="268"/>
    </row>
    <row r="215" spans="1:12" ht="14" hidden="1" x14ac:dyDescent="0.3">
      <c r="A215" s="264"/>
      <c r="B215" s="264"/>
      <c r="C215" s="333"/>
      <c r="D215" s="296" t="e">
        <f t="shared" si="0"/>
        <v>#REF!</v>
      </c>
      <c r="E215" s="264"/>
      <c r="F215" s="264"/>
      <c r="G215" s="265"/>
      <c r="H215" s="265"/>
      <c r="I215" s="265"/>
      <c r="J215" s="265"/>
      <c r="K215" s="265"/>
      <c r="L215" s="264"/>
    </row>
    <row r="216" spans="1:12" ht="23" hidden="1" x14ac:dyDescent="0.3">
      <c r="A216" s="264"/>
      <c r="B216" s="264"/>
      <c r="C216" s="333"/>
      <c r="D216" s="296" t="e">
        <f t="shared" si="0"/>
        <v>#REF!</v>
      </c>
      <c r="E216" s="264"/>
      <c r="F216" s="264"/>
      <c r="G216" s="265"/>
      <c r="H216" s="265"/>
      <c r="I216" s="265"/>
      <c r="J216" s="265"/>
      <c r="K216" s="265"/>
      <c r="L216" s="268"/>
    </row>
    <row r="217" spans="1:12" ht="14" hidden="1" x14ac:dyDescent="0.3">
      <c r="A217" s="264"/>
      <c r="B217" s="264"/>
      <c r="C217" s="333"/>
      <c r="D217" s="296" t="e">
        <f t="shared" si="0"/>
        <v>#REF!</v>
      </c>
      <c r="E217" s="264"/>
      <c r="F217" s="264"/>
      <c r="G217" s="265"/>
      <c r="H217" s="265"/>
      <c r="I217" s="265"/>
      <c r="J217" s="265"/>
      <c r="K217" s="265"/>
      <c r="L217" s="264"/>
    </row>
    <row r="218" spans="1:12" ht="23" hidden="1" x14ac:dyDescent="0.3">
      <c r="A218" s="264"/>
      <c r="B218" s="264"/>
      <c r="C218" s="333"/>
      <c r="D218" s="296" t="e">
        <f t="shared" si="0"/>
        <v>#REF!</v>
      </c>
      <c r="E218" s="264"/>
      <c r="F218" s="264"/>
      <c r="G218" s="265"/>
      <c r="H218" s="265"/>
      <c r="I218" s="265"/>
      <c r="J218" s="265"/>
      <c r="K218" s="265"/>
      <c r="L218" s="268"/>
    </row>
    <row r="219" spans="1:12" ht="14" hidden="1" x14ac:dyDescent="0.3">
      <c r="A219" s="264"/>
      <c r="B219" s="264"/>
      <c r="C219" s="333"/>
      <c r="D219" s="296" t="e">
        <f t="shared" si="0"/>
        <v>#REF!</v>
      </c>
      <c r="E219" s="264"/>
      <c r="F219" s="264"/>
      <c r="G219" s="265"/>
      <c r="H219" s="265"/>
      <c r="I219" s="265"/>
      <c r="J219" s="265"/>
      <c r="K219" s="265"/>
      <c r="L219" s="264"/>
    </row>
    <row r="220" spans="1:12" ht="23" hidden="1" x14ac:dyDescent="0.3">
      <c r="A220" s="264"/>
      <c r="B220" s="264"/>
      <c r="C220" s="333"/>
      <c r="D220" s="296" t="e">
        <f t="shared" si="0"/>
        <v>#REF!</v>
      </c>
      <c r="E220" s="264"/>
      <c r="F220" s="264"/>
      <c r="G220" s="265"/>
      <c r="H220" s="265"/>
      <c r="I220" s="265"/>
      <c r="J220" s="265"/>
      <c r="K220" s="265"/>
      <c r="L220" s="268"/>
    </row>
    <row r="221" spans="1:12" ht="14" hidden="1" x14ac:dyDescent="0.3">
      <c r="A221" s="264"/>
      <c r="B221" s="264"/>
      <c r="C221" s="333"/>
      <c r="D221" s="296" t="e">
        <f t="shared" si="0"/>
        <v>#REF!</v>
      </c>
      <c r="E221" s="264"/>
      <c r="F221" s="264"/>
      <c r="G221" s="265"/>
      <c r="H221" s="265"/>
      <c r="I221" s="265"/>
      <c r="J221" s="265"/>
      <c r="K221" s="265"/>
      <c r="L221" s="264"/>
    </row>
    <row r="222" spans="1:12" ht="23" hidden="1" x14ac:dyDescent="0.3">
      <c r="A222" s="264"/>
      <c r="B222" s="264"/>
      <c r="C222" s="333"/>
      <c r="D222" s="296" t="e">
        <f t="shared" si="0"/>
        <v>#REF!</v>
      </c>
      <c r="E222" s="264"/>
      <c r="F222" s="264"/>
      <c r="G222" s="265"/>
      <c r="H222" s="265"/>
      <c r="I222" s="265"/>
      <c r="J222" s="265"/>
      <c r="K222" s="265"/>
      <c r="L222" s="268"/>
    </row>
    <row r="223" spans="1:12" ht="14" hidden="1" x14ac:dyDescent="0.3">
      <c r="A223" s="264"/>
      <c r="B223" s="264"/>
      <c r="C223" s="333"/>
      <c r="D223" s="296" t="e">
        <f t="shared" si="0"/>
        <v>#REF!</v>
      </c>
      <c r="E223" s="264"/>
      <c r="F223" s="264"/>
      <c r="G223" s="265"/>
      <c r="H223" s="265"/>
      <c r="I223" s="265"/>
      <c r="J223" s="265"/>
      <c r="K223" s="265"/>
      <c r="L223" s="264"/>
    </row>
    <row r="224" spans="1:12" ht="23" hidden="1" x14ac:dyDescent="0.3">
      <c r="A224" s="264"/>
      <c r="B224" s="264"/>
      <c r="C224" s="333"/>
      <c r="D224" s="296" t="e">
        <f t="shared" si="0"/>
        <v>#REF!</v>
      </c>
      <c r="E224" s="264"/>
      <c r="F224" s="264"/>
      <c r="G224" s="265"/>
      <c r="H224" s="265"/>
      <c r="I224" s="265"/>
      <c r="J224" s="265"/>
      <c r="K224" s="265"/>
      <c r="L224" s="268"/>
    </row>
    <row r="225" spans="1:12" ht="14" hidden="1" x14ac:dyDescent="0.3">
      <c r="A225" s="264"/>
      <c r="B225" s="264"/>
      <c r="C225" s="333"/>
      <c r="D225" s="296" t="e">
        <f t="shared" si="0"/>
        <v>#REF!</v>
      </c>
      <c r="E225" s="264"/>
      <c r="F225" s="264"/>
      <c r="G225" s="265"/>
      <c r="H225" s="265"/>
      <c r="I225" s="265"/>
      <c r="J225" s="265"/>
      <c r="K225" s="265"/>
      <c r="L225" s="264"/>
    </row>
    <row r="226" spans="1:12" ht="23" hidden="1" x14ac:dyDescent="0.3">
      <c r="A226" s="264"/>
      <c r="B226" s="264"/>
      <c r="C226" s="333"/>
      <c r="D226" s="296" t="e">
        <f t="shared" si="0"/>
        <v>#REF!</v>
      </c>
      <c r="E226" s="264"/>
      <c r="F226" s="264"/>
      <c r="G226" s="265"/>
      <c r="H226" s="265"/>
      <c r="I226" s="265"/>
      <c r="J226" s="265"/>
      <c r="K226" s="265"/>
      <c r="L226" s="268"/>
    </row>
    <row r="227" spans="1:12" ht="14" hidden="1" x14ac:dyDescent="0.3">
      <c r="A227" s="264"/>
      <c r="B227" s="264"/>
      <c r="C227" s="333"/>
      <c r="D227" s="296" t="e">
        <f t="shared" si="0"/>
        <v>#REF!</v>
      </c>
      <c r="E227" s="264"/>
      <c r="F227" s="264"/>
      <c r="G227" s="265"/>
      <c r="H227" s="265"/>
      <c r="I227" s="265"/>
      <c r="J227" s="265"/>
      <c r="K227" s="265"/>
      <c r="L227" s="264"/>
    </row>
    <row r="228" spans="1:12" ht="23" hidden="1" x14ac:dyDescent="0.3">
      <c r="A228" s="264"/>
      <c r="B228" s="264"/>
      <c r="C228" s="333"/>
      <c r="D228" s="296" t="e">
        <f t="shared" si="0"/>
        <v>#REF!</v>
      </c>
      <c r="E228" s="264"/>
      <c r="F228" s="264"/>
      <c r="G228" s="265"/>
      <c r="H228" s="265"/>
      <c r="I228" s="265"/>
      <c r="J228" s="265"/>
      <c r="K228" s="265"/>
      <c r="L228" s="268"/>
    </row>
    <row r="229" spans="1:12" ht="14" hidden="1" x14ac:dyDescent="0.3">
      <c r="A229" s="264"/>
      <c r="B229" s="264"/>
      <c r="C229" s="333"/>
      <c r="D229" s="296" t="e">
        <f t="shared" si="0"/>
        <v>#REF!</v>
      </c>
      <c r="E229" s="264"/>
      <c r="F229" s="264"/>
      <c r="G229" s="265"/>
      <c r="H229" s="265"/>
      <c r="I229" s="265"/>
      <c r="J229" s="265"/>
      <c r="K229" s="265"/>
      <c r="L229" s="264"/>
    </row>
    <row r="230" spans="1:12" ht="23" hidden="1" x14ac:dyDescent="0.3">
      <c r="A230" s="264"/>
      <c r="B230" s="264"/>
      <c r="C230" s="333"/>
      <c r="D230" s="296" t="e">
        <f t="shared" si="0"/>
        <v>#REF!</v>
      </c>
      <c r="E230" s="264"/>
      <c r="F230" s="264"/>
      <c r="G230" s="265"/>
      <c r="H230" s="265"/>
      <c r="I230" s="265"/>
      <c r="J230" s="265"/>
      <c r="K230" s="265"/>
      <c r="L230" s="268"/>
    </row>
    <row r="231" spans="1:12" ht="14" hidden="1" x14ac:dyDescent="0.3">
      <c r="A231" s="264"/>
      <c r="B231" s="264"/>
      <c r="C231" s="333"/>
      <c r="D231" s="296" t="e">
        <f t="shared" si="0"/>
        <v>#REF!</v>
      </c>
      <c r="E231" s="264"/>
      <c r="F231" s="264"/>
      <c r="G231" s="265"/>
      <c r="H231" s="265"/>
      <c r="I231" s="265"/>
      <c r="J231" s="265"/>
      <c r="K231" s="265"/>
      <c r="L231" s="264"/>
    </row>
    <row r="232" spans="1:12" ht="23" hidden="1" x14ac:dyDescent="0.3">
      <c r="A232" s="264"/>
      <c r="B232" s="264"/>
      <c r="C232" s="333"/>
      <c r="D232" s="296" t="e">
        <f t="shared" si="0"/>
        <v>#REF!</v>
      </c>
      <c r="E232" s="264"/>
      <c r="F232" s="264"/>
      <c r="G232" s="265"/>
      <c r="H232" s="265"/>
      <c r="I232" s="265"/>
      <c r="J232" s="265"/>
      <c r="K232" s="265"/>
      <c r="L232" s="268"/>
    </row>
    <row r="233" spans="1:12" ht="14" hidden="1" x14ac:dyDescent="0.3">
      <c r="A233" s="264"/>
      <c r="B233" s="264"/>
      <c r="C233" s="333"/>
      <c r="D233" s="296" t="e">
        <f t="shared" si="0"/>
        <v>#REF!</v>
      </c>
      <c r="E233" s="264"/>
      <c r="F233" s="264"/>
      <c r="G233" s="265"/>
      <c r="H233" s="265"/>
      <c r="I233" s="265"/>
      <c r="J233" s="265"/>
      <c r="K233" s="265"/>
      <c r="L233" s="264"/>
    </row>
    <row r="234" spans="1:12" ht="23" hidden="1" x14ac:dyDescent="0.3">
      <c r="A234" s="264"/>
      <c r="B234" s="264"/>
      <c r="C234" s="333"/>
      <c r="D234" s="296" t="e">
        <f t="shared" si="0"/>
        <v>#REF!</v>
      </c>
      <c r="E234" s="264"/>
      <c r="F234" s="264"/>
      <c r="G234" s="265"/>
      <c r="H234" s="265"/>
      <c r="I234" s="265"/>
      <c r="J234" s="265"/>
      <c r="K234" s="265"/>
      <c r="L234" s="268"/>
    </row>
    <row r="235" spans="1:12" ht="14" hidden="1" x14ac:dyDescent="0.3">
      <c r="A235" s="264"/>
      <c r="B235" s="264"/>
      <c r="C235" s="333"/>
      <c r="D235" s="296" t="e">
        <f t="shared" si="0"/>
        <v>#REF!</v>
      </c>
      <c r="E235" s="264"/>
      <c r="F235" s="264"/>
      <c r="G235" s="265"/>
      <c r="H235" s="265"/>
      <c r="I235" s="265"/>
      <c r="J235" s="265"/>
      <c r="K235" s="265"/>
      <c r="L235" s="264"/>
    </row>
    <row r="236" spans="1:12" ht="23" hidden="1" x14ac:dyDescent="0.3">
      <c r="A236" s="264"/>
      <c r="B236" s="264"/>
      <c r="C236" s="333"/>
      <c r="D236" s="296" t="e">
        <f t="shared" si="0"/>
        <v>#REF!</v>
      </c>
      <c r="E236" s="264"/>
      <c r="F236" s="264"/>
      <c r="G236" s="265"/>
      <c r="H236" s="265"/>
      <c r="I236" s="265"/>
      <c r="J236" s="265"/>
      <c r="K236" s="265"/>
      <c r="L236" s="268"/>
    </row>
    <row r="237" spans="1:12" ht="14" hidden="1" x14ac:dyDescent="0.3">
      <c r="A237" s="264"/>
      <c r="B237" s="264"/>
      <c r="C237" s="333"/>
      <c r="D237" s="296" t="e">
        <f t="shared" si="0"/>
        <v>#REF!</v>
      </c>
      <c r="E237" s="264"/>
      <c r="F237" s="264"/>
      <c r="G237" s="265"/>
      <c r="H237" s="265"/>
      <c r="I237" s="265"/>
      <c r="J237" s="265"/>
      <c r="K237" s="265"/>
      <c r="L237" s="264"/>
    </row>
    <row r="238" spans="1:12" ht="23" hidden="1" x14ac:dyDescent="0.3">
      <c r="A238" s="264"/>
      <c r="B238" s="264"/>
      <c r="C238" s="333"/>
      <c r="D238" s="296" t="e">
        <f t="shared" si="0"/>
        <v>#REF!</v>
      </c>
      <c r="E238" s="264"/>
      <c r="F238" s="264"/>
      <c r="G238" s="265"/>
      <c r="H238" s="265"/>
      <c r="I238" s="265"/>
      <c r="J238" s="265"/>
      <c r="K238" s="265"/>
      <c r="L238" s="268"/>
    </row>
    <row r="239" spans="1:12" ht="14" hidden="1" x14ac:dyDescent="0.3">
      <c r="A239" s="264"/>
      <c r="B239" s="264"/>
      <c r="C239" s="333"/>
      <c r="D239" s="296" t="e">
        <f t="shared" si="0"/>
        <v>#REF!</v>
      </c>
      <c r="E239" s="264"/>
      <c r="F239" s="264"/>
      <c r="G239" s="265"/>
      <c r="H239" s="265"/>
      <c r="I239" s="265"/>
      <c r="J239" s="265"/>
      <c r="K239" s="265"/>
      <c r="L239" s="264"/>
    </row>
    <row r="240" spans="1:12" ht="23" hidden="1" x14ac:dyDescent="0.3">
      <c r="A240" s="264"/>
      <c r="B240" s="264"/>
      <c r="C240" s="333"/>
      <c r="D240" s="296" t="e">
        <f t="shared" si="0"/>
        <v>#REF!</v>
      </c>
      <c r="E240" s="264"/>
      <c r="F240" s="264"/>
      <c r="G240" s="265"/>
      <c r="H240" s="265"/>
      <c r="I240" s="265"/>
      <c r="J240" s="265"/>
      <c r="K240" s="265"/>
      <c r="L240" s="268"/>
    </row>
    <row r="241" spans="1:12" ht="14" hidden="1" x14ac:dyDescent="0.3">
      <c r="A241" s="264"/>
      <c r="B241" s="264"/>
      <c r="C241" s="333"/>
      <c r="D241" s="296" t="e">
        <f t="shared" si="0"/>
        <v>#REF!</v>
      </c>
      <c r="E241" s="264"/>
      <c r="F241" s="264"/>
      <c r="G241" s="265"/>
      <c r="H241" s="265"/>
      <c r="I241" s="265"/>
      <c r="J241" s="265"/>
      <c r="K241" s="265"/>
      <c r="L241" s="264"/>
    </row>
    <row r="242" spans="1:12" ht="23" hidden="1" x14ac:dyDescent="0.3">
      <c r="A242" s="264"/>
      <c r="B242" s="264"/>
      <c r="C242" s="333"/>
      <c r="D242" s="296" t="e">
        <f t="shared" si="0"/>
        <v>#REF!</v>
      </c>
      <c r="E242" s="264"/>
      <c r="F242" s="264"/>
      <c r="G242" s="265"/>
      <c r="H242" s="265"/>
      <c r="I242" s="265"/>
      <c r="J242" s="265"/>
      <c r="K242" s="265"/>
      <c r="L242" s="268"/>
    </row>
    <row r="243" spans="1:12" ht="14" hidden="1" x14ac:dyDescent="0.3">
      <c r="A243" s="264"/>
      <c r="B243" s="264"/>
      <c r="C243" s="333"/>
      <c r="D243" s="296" t="e">
        <f t="shared" si="0"/>
        <v>#REF!</v>
      </c>
      <c r="E243" s="264"/>
      <c r="F243" s="264"/>
      <c r="G243" s="265"/>
      <c r="H243" s="265"/>
      <c r="I243" s="265"/>
      <c r="J243" s="265"/>
      <c r="K243" s="265"/>
      <c r="L243" s="264"/>
    </row>
    <row r="244" spans="1:12" ht="23" hidden="1" x14ac:dyDescent="0.3">
      <c r="A244" s="264"/>
      <c r="B244" s="264"/>
      <c r="C244" s="333"/>
      <c r="D244" s="296" t="e">
        <f t="shared" si="0"/>
        <v>#REF!</v>
      </c>
      <c r="E244" s="264"/>
      <c r="F244" s="264"/>
      <c r="G244" s="265"/>
      <c r="H244" s="265"/>
      <c r="I244" s="265"/>
      <c r="J244" s="265"/>
      <c r="K244" s="265"/>
      <c r="L244" s="268"/>
    </row>
    <row r="245" spans="1:12" ht="14" hidden="1" x14ac:dyDescent="0.3">
      <c r="A245" s="264"/>
      <c r="B245" s="264"/>
      <c r="C245" s="333"/>
      <c r="D245" s="296" t="e">
        <f t="shared" si="0"/>
        <v>#REF!</v>
      </c>
      <c r="E245" s="264"/>
      <c r="F245" s="264"/>
      <c r="G245" s="265"/>
      <c r="H245" s="265"/>
      <c r="I245" s="265"/>
      <c r="J245" s="265"/>
      <c r="K245" s="265"/>
      <c r="L245" s="264"/>
    </row>
    <row r="246" spans="1:12" ht="23" hidden="1" x14ac:dyDescent="0.3">
      <c r="A246" s="264"/>
      <c r="B246" s="264"/>
      <c r="C246" s="333"/>
      <c r="D246" s="296" t="e">
        <f t="shared" si="0"/>
        <v>#REF!</v>
      </c>
      <c r="E246" s="264"/>
      <c r="F246" s="264"/>
      <c r="G246" s="265"/>
      <c r="H246" s="265"/>
      <c r="I246" s="265"/>
      <c r="J246" s="265"/>
      <c r="K246" s="265"/>
      <c r="L246" s="268"/>
    </row>
    <row r="247" spans="1:12" ht="14" hidden="1" x14ac:dyDescent="0.3">
      <c r="A247" s="264"/>
      <c r="B247" s="264"/>
      <c r="C247" s="333"/>
      <c r="D247" s="296" t="e">
        <f t="shared" si="0"/>
        <v>#REF!</v>
      </c>
      <c r="E247" s="264"/>
      <c r="F247" s="264"/>
      <c r="G247" s="265"/>
      <c r="H247" s="265"/>
      <c r="I247" s="265"/>
      <c r="J247" s="265"/>
      <c r="K247" s="265"/>
      <c r="L247" s="264"/>
    </row>
    <row r="248" spans="1:12" ht="23" hidden="1" x14ac:dyDescent="0.3">
      <c r="A248" s="264"/>
      <c r="B248" s="264"/>
      <c r="C248" s="333"/>
      <c r="D248" s="296" t="e">
        <f t="shared" si="0"/>
        <v>#REF!</v>
      </c>
      <c r="E248" s="264"/>
      <c r="F248" s="264"/>
      <c r="G248" s="265"/>
      <c r="H248" s="265"/>
      <c r="I248" s="265"/>
      <c r="J248" s="265"/>
      <c r="K248" s="265"/>
      <c r="L248" s="268"/>
    </row>
  </sheetData>
  <sheetProtection algorithmName="SHA-512" hashValue="zr+QGTnYT+a3NXJ+3Q6AKt1EIaOijPnEkctoSbXU2BJuBrQhnMBDUOaa7ZkDjkSOVyl3206YJIOZ3ikvESp1kg==" saltValue="aB8a5UcaosoPgZ5QX1R3kA==" spinCount="100000" sheet="1" objects="1" scenarios="1" selectLockedCells="1" selectUnlockedCells="1"/>
  <mergeCells count="1">
    <mergeCell ref="G3:K3"/>
  </mergeCells>
  <conditionalFormatting sqref="G21:J23 G29:J39 G41:J45 G47:J49 G51:J59 G61:J69 G71:J76 G78:J78 G83:J83 G8:J19 G25:J27">
    <cfRule type="cellIs" dxfId="8" priority="4" operator="equal">
      <formula>""""""</formula>
    </cfRule>
  </conditionalFormatting>
  <conditionalFormatting sqref="G21:J23 G29:J39 G41:J45 G47:J49 G51:J59 G61:J69 G71:J76 G78:J78 G83:J83 G9:J19 G25:J27">
    <cfRule type="containsBlanks" dxfId="7" priority="5">
      <formula>LEN(TRIM(G9))=0</formula>
    </cfRule>
  </conditionalFormatting>
  <conditionalFormatting sqref="G21:J23 G29:J39 G41:J45 G47:J49 G51:J59 G61:J69 G71:J76 G78:J78 G83:J83 G9:J19 G25:J27">
    <cfRule type="containsBlanks" dxfId="6" priority="6">
      <formula>LEN(TRIM(G9))=0</formula>
    </cfRule>
  </conditionalFormatting>
  <conditionalFormatting sqref="G82:J82">
    <cfRule type="cellIs" dxfId="5" priority="7" operator="equal">
      <formula>""""""</formula>
    </cfRule>
  </conditionalFormatting>
  <conditionalFormatting sqref="G82:J82">
    <cfRule type="containsBlanks" dxfId="4" priority="8">
      <formula>LEN(TRIM(G82))=0</formula>
    </cfRule>
  </conditionalFormatting>
  <conditionalFormatting sqref="G82:J82">
    <cfRule type="containsBlanks" dxfId="3" priority="9">
      <formula>LEN(TRIM(G82))=0</formula>
    </cfRule>
  </conditionalFormatting>
  <conditionalFormatting sqref="G79:J81">
    <cfRule type="cellIs" dxfId="2" priority="1" operator="equal">
      <formula>""""""</formula>
    </cfRule>
  </conditionalFormatting>
  <conditionalFormatting sqref="G79:J81">
    <cfRule type="containsBlanks" dxfId="1" priority="2">
      <formula>LEN(TRIM(G79))=0</formula>
    </cfRule>
  </conditionalFormatting>
  <conditionalFormatting sqref="G79:J81">
    <cfRule type="containsBlanks" dxfId="0" priority="3">
      <formula>LEN(TRIM(G79))=0</formula>
    </cfRule>
  </conditionalFormatting>
  <pageMargins left="0.25" right="0.25" top="0.75" bottom="0.75"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FN3"/>
  <sheetViews>
    <sheetView topLeftCell="A4" workbookViewId="0">
      <selection activeCell="A3" sqref="A1:XFD3"/>
    </sheetView>
  </sheetViews>
  <sheetFormatPr defaultColWidth="14.453125" defaultRowHeight="15" customHeight="1" x14ac:dyDescent="0.35"/>
  <sheetData>
    <row r="1" spans="1:170" ht="14.5" hidden="1" x14ac:dyDescent="0.35">
      <c r="A1" s="1" t="s">
        <v>656</v>
      </c>
      <c r="B1" s="1" t="s">
        <v>657</v>
      </c>
      <c r="C1" s="1" t="s">
        <v>658</v>
      </c>
      <c r="D1" s="1" t="s">
        <v>659</v>
      </c>
      <c r="E1" s="1" t="s">
        <v>660</v>
      </c>
      <c r="F1" s="1" t="s">
        <v>661</v>
      </c>
      <c r="G1" s="1" t="s">
        <v>662</v>
      </c>
      <c r="H1" s="1" t="s">
        <v>663</v>
      </c>
      <c r="I1" s="1" t="s">
        <v>664</v>
      </c>
      <c r="J1" s="1" t="s">
        <v>665</v>
      </c>
      <c r="K1" s="1" t="s">
        <v>666</v>
      </c>
      <c r="L1" s="1" t="s">
        <v>667</v>
      </c>
      <c r="M1" s="1" t="s">
        <v>668</v>
      </c>
      <c r="N1" s="1" t="s">
        <v>669</v>
      </c>
      <c r="O1" s="1" t="s">
        <v>670</v>
      </c>
      <c r="P1" s="1" t="s">
        <v>671</v>
      </c>
      <c r="Q1" s="1" t="s">
        <v>672</v>
      </c>
      <c r="R1" s="1" t="s">
        <v>673</v>
      </c>
      <c r="S1" s="1" t="s">
        <v>674</v>
      </c>
      <c r="T1" s="1" t="s">
        <v>675</v>
      </c>
      <c r="U1" s="1" t="s">
        <v>676</v>
      </c>
      <c r="V1" s="1" t="s">
        <v>677</v>
      </c>
      <c r="W1" s="1" t="s">
        <v>678</v>
      </c>
      <c r="X1" s="1" t="s">
        <v>679</v>
      </c>
      <c r="Y1" s="1" t="s">
        <v>680</v>
      </c>
      <c r="Z1" s="1" t="s">
        <v>681</v>
      </c>
      <c r="AA1" s="1" t="s">
        <v>682</v>
      </c>
      <c r="AB1" s="1" t="s">
        <v>683</v>
      </c>
      <c r="AC1" s="1" t="s">
        <v>684</v>
      </c>
      <c r="AD1" s="1" t="s">
        <v>685</v>
      </c>
      <c r="AE1" s="1" t="s">
        <v>686</v>
      </c>
      <c r="AF1" s="1" t="s">
        <v>687</v>
      </c>
      <c r="AG1" s="1" t="s">
        <v>688</v>
      </c>
      <c r="AH1" s="1" t="s">
        <v>689</v>
      </c>
      <c r="AI1" s="1" t="s">
        <v>690</v>
      </c>
      <c r="AJ1" s="1" t="s">
        <v>691</v>
      </c>
      <c r="AK1" s="1" t="s">
        <v>692</v>
      </c>
      <c r="AL1" s="1" t="s">
        <v>693</v>
      </c>
      <c r="AM1" s="2" t="s">
        <v>694</v>
      </c>
      <c r="AN1" s="2" t="s">
        <v>695</v>
      </c>
      <c r="AO1" s="2" t="s">
        <v>696</v>
      </c>
      <c r="AP1" s="2" t="s">
        <v>697</v>
      </c>
      <c r="AQ1" s="2" t="s">
        <v>698</v>
      </c>
      <c r="AR1" s="2" t="s">
        <v>699</v>
      </c>
      <c r="AS1" s="2" t="s">
        <v>700</v>
      </c>
      <c r="AT1" s="2" t="s">
        <v>701</v>
      </c>
      <c r="AU1" s="2" t="s">
        <v>702</v>
      </c>
      <c r="AV1" s="2" t="s">
        <v>703</v>
      </c>
      <c r="AW1" s="2" t="s">
        <v>704</v>
      </c>
      <c r="AX1" s="2" t="s">
        <v>705</v>
      </c>
      <c r="AY1" s="2" t="s">
        <v>706</v>
      </c>
      <c r="AZ1" s="2" t="s">
        <v>707</v>
      </c>
      <c r="BA1" s="2" t="s">
        <v>708</v>
      </c>
      <c r="BB1" s="2" t="s">
        <v>709</v>
      </c>
      <c r="BC1" s="2" t="s">
        <v>710</v>
      </c>
      <c r="BD1" s="2" t="s">
        <v>711</v>
      </c>
      <c r="BE1" s="2" t="s">
        <v>712</v>
      </c>
      <c r="BF1" s="2" t="s">
        <v>713</v>
      </c>
      <c r="BG1" s="2" t="s">
        <v>714</v>
      </c>
      <c r="BH1" s="2" t="s">
        <v>715</v>
      </c>
      <c r="BI1" s="2" t="s">
        <v>716</v>
      </c>
      <c r="BJ1" s="2" t="s">
        <v>717</v>
      </c>
      <c r="BK1" s="2" t="s">
        <v>718</v>
      </c>
      <c r="BL1" s="2" t="s">
        <v>719</v>
      </c>
      <c r="BM1" s="2" t="s">
        <v>720</v>
      </c>
      <c r="BN1" s="2" t="s">
        <v>721</v>
      </c>
      <c r="BO1" s="2" t="s">
        <v>722</v>
      </c>
      <c r="BP1" s="2" t="s">
        <v>723</v>
      </c>
      <c r="BQ1" s="2" t="s">
        <v>724</v>
      </c>
      <c r="BR1" s="2" t="s">
        <v>725</v>
      </c>
      <c r="BS1" s="2" t="s">
        <v>726</v>
      </c>
      <c r="BT1" s="2" t="s">
        <v>727</v>
      </c>
      <c r="BU1" s="2" t="s">
        <v>728</v>
      </c>
      <c r="BV1" s="2" t="s">
        <v>729</v>
      </c>
      <c r="BW1" s="2" t="s">
        <v>730</v>
      </c>
      <c r="BX1" s="2" t="s">
        <v>731</v>
      </c>
      <c r="BY1" s="2" t="s">
        <v>732</v>
      </c>
      <c r="BZ1" s="2" t="s">
        <v>733</v>
      </c>
      <c r="CA1" s="2" t="s">
        <v>734</v>
      </c>
      <c r="CB1" s="2" t="s">
        <v>735</v>
      </c>
      <c r="CC1" s="2" t="s">
        <v>736</v>
      </c>
      <c r="CD1" s="2" t="s">
        <v>737</v>
      </c>
      <c r="CE1" s="2" t="s">
        <v>738</v>
      </c>
      <c r="CF1" s="2" t="s">
        <v>739</v>
      </c>
      <c r="CG1" s="2" t="s">
        <v>740</v>
      </c>
      <c r="CH1" s="2" t="s">
        <v>741</v>
      </c>
      <c r="CI1" s="2" t="s">
        <v>742</v>
      </c>
      <c r="CJ1" s="2" t="s">
        <v>743</v>
      </c>
      <c r="CK1" s="2" t="s">
        <v>744</v>
      </c>
      <c r="CL1" s="2" t="s">
        <v>745</v>
      </c>
      <c r="CM1" s="2" t="s">
        <v>746</v>
      </c>
      <c r="CN1" s="2" t="s">
        <v>747</v>
      </c>
      <c r="CO1" s="2" t="s">
        <v>748</v>
      </c>
      <c r="CP1" s="2" t="s">
        <v>749</v>
      </c>
      <c r="CQ1" s="2" t="s">
        <v>750</v>
      </c>
      <c r="CR1" s="2" t="s">
        <v>751</v>
      </c>
      <c r="CS1" s="2" t="s">
        <v>752</v>
      </c>
      <c r="CT1" s="2" t="s">
        <v>753</v>
      </c>
      <c r="CU1" s="2" t="s">
        <v>754</v>
      </c>
      <c r="CV1" s="2" t="s">
        <v>755</v>
      </c>
      <c r="CW1" s="2" t="s">
        <v>756</v>
      </c>
      <c r="CX1" s="2" t="s">
        <v>757</v>
      </c>
      <c r="CY1" s="2" t="s">
        <v>758</v>
      </c>
      <c r="CZ1" s="3" t="s">
        <v>759</v>
      </c>
      <c r="DA1" s="2" t="s">
        <v>760</v>
      </c>
      <c r="DB1" s="2" t="s">
        <v>761</v>
      </c>
      <c r="DC1" s="2" t="s">
        <v>762</v>
      </c>
      <c r="DD1" s="2" t="s">
        <v>763</v>
      </c>
      <c r="DE1" s="2" t="s">
        <v>764</v>
      </c>
      <c r="DF1" s="2" t="s">
        <v>765</v>
      </c>
      <c r="DG1" s="2" t="s">
        <v>766</v>
      </c>
      <c r="DH1" s="2" t="s">
        <v>767</v>
      </c>
      <c r="DI1" s="2" t="s">
        <v>768</v>
      </c>
      <c r="DJ1" s="2" t="s">
        <v>769</v>
      </c>
      <c r="DK1" s="2" t="s">
        <v>770</v>
      </c>
      <c r="DL1" s="2" t="s">
        <v>771</v>
      </c>
      <c r="DM1" s="2" t="s">
        <v>772</v>
      </c>
      <c r="DN1" s="2" t="s">
        <v>773</v>
      </c>
      <c r="DO1" s="2" t="s">
        <v>774</v>
      </c>
      <c r="DP1" s="2" t="s">
        <v>775</v>
      </c>
      <c r="DQ1" s="2" t="s">
        <v>776</v>
      </c>
      <c r="DR1" s="2" t="s">
        <v>777</v>
      </c>
      <c r="DS1" s="2" t="s">
        <v>778</v>
      </c>
      <c r="DT1" s="2" t="s">
        <v>779</v>
      </c>
      <c r="DU1" s="2" t="s">
        <v>780</v>
      </c>
      <c r="DV1" s="2" t="s">
        <v>781</v>
      </c>
      <c r="DW1" s="2" t="s">
        <v>782</v>
      </c>
      <c r="DX1" s="2" t="s">
        <v>783</v>
      </c>
      <c r="DY1" s="2" t="s">
        <v>784</v>
      </c>
      <c r="DZ1" s="2" t="s">
        <v>785</v>
      </c>
      <c r="EA1" s="2" t="s">
        <v>786</v>
      </c>
      <c r="EB1" s="2" t="s">
        <v>787</v>
      </c>
      <c r="EC1" s="2" t="s">
        <v>788</v>
      </c>
      <c r="ED1" s="2" t="s">
        <v>789</v>
      </c>
      <c r="EE1" s="2" t="s">
        <v>790</v>
      </c>
      <c r="EF1" s="2" t="s">
        <v>791</v>
      </c>
      <c r="EG1" s="2" t="s">
        <v>792</v>
      </c>
      <c r="EH1" s="2" t="s">
        <v>793</v>
      </c>
      <c r="EI1" s="2" t="s">
        <v>794</v>
      </c>
      <c r="EJ1" s="2" t="s">
        <v>795</v>
      </c>
      <c r="EK1" s="2" t="s">
        <v>796</v>
      </c>
      <c r="EL1" s="2" t="s">
        <v>797</v>
      </c>
      <c r="EM1" s="2" t="s">
        <v>798</v>
      </c>
      <c r="EN1" s="2" t="s">
        <v>799</v>
      </c>
      <c r="EO1" s="2" t="s">
        <v>800</v>
      </c>
      <c r="EP1" s="2" t="s">
        <v>801</v>
      </c>
      <c r="EQ1" s="2" t="s">
        <v>802</v>
      </c>
      <c r="ER1" s="2" t="s">
        <v>803</v>
      </c>
      <c r="ES1" s="2" t="s">
        <v>804</v>
      </c>
      <c r="ET1" s="2" t="s">
        <v>805</v>
      </c>
      <c r="EU1" s="2" t="s">
        <v>806</v>
      </c>
      <c r="EV1" s="2" t="s">
        <v>807</v>
      </c>
      <c r="EW1" s="2" t="s">
        <v>808</v>
      </c>
      <c r="EX1" s="2" t="s">
        <v>809</v>
      </c>
      <c r="EY1" s="2" t="s">
        <v>810</v>
      </c>
      <c r="EZ1" s="2" t="s">
        <v>811</v>
      </c>
      <c r="FA1" s="2" t="s">
        <v>812</v>
      </c>
      <c r="FB1" s="2" t="s">
        <v>813</v>
      </c>
      <c r="FC1" s="2" t="s">
        <v>814</v>
      </c>
      <c r="FD1" s="2" t="s">
        <v>815</v>
      </c>
      <c r="FE1" s="2" t="s">
        <v>816</v>
      </c>
      <c r="FF1" s="2" t="s">
        <v>817</v>
      </c>
      <c r="FG1" s="2" t="s">
        <v>818</v>
      </c>
      <c r="FH1" s="2" t="s">
        <v>819</v>
      </c>
      <c r="FI1" s="2" t="s">
        <v>820</v>
      </c>
      <c r="FJ1" s="2" t="s">
        <v>821</v>
      </c>
      <c r="FK1" s="2" t="s">
        <v>822</v>
      </c>
      <c r="FL1" s="2" t="s">
        <v>823</v>
      </c>
      <c r="FM1" s="2" t="s">
        <v>824</v>
      </c>
      <c r="FN1" s="3" t="s">
        <v>825</v>
      </c>
    </row>
    <row r="2" spans="1:170" ht="14.5" hidden="1" x14ac:dyDescent="0.35">
      <c r="A2" s="4" t="str">
        <f>ASSESSMENT!$G$6</f>
        <v>ITB/1234/7891</v>
      </c>
      <c r="B2" s="5">
        <f>PROFILE!$G$24</f>
        <v>0</v>
      </c>
      <c r="C2" s="5">
        <f>PROFILE!$G$26</f>
        <v>0</v>
      </c>
      <c r="D2" s="5">
        <f>PROFILE!$G$28</f>
        <v>0</v>
      </c>
      <c r="E2" s="5">
        <f>PROFILE!$G$30</f>
        <v>0</v>
      </c>
      <c r="F2" s="5">
        <f>PROFILE!$G$32</f>
        <v>0</v>
      </c>
      <c r="G2" s="5">
        <f>PROFILE!$G$34</f>
        <v>0</v>
      </c>
      <c r="H2" s="5">
        <f>PROFILE!$J$36</f>
        <v>0</v>
      </c>
      <c r="I2" s="6">
        <f>PROFILE!$J$37</f>
        <v>0</v>
      </c>
      <c r="J2" s="7">
        <f>PROFILE!$J$38</f>
        <v>0</v>
      </c>
      <c r="K2" s="5">
        <f>PROFILE!$J$39</f>
        <v>0</v>
      </c>
      <c r="L2" s="5">
        <f>PROFILE!$I$42</f>
        <v>0</v>
      </c>
      <c r="M2" s="5">
        <f>PROFILE!$I$43</f>
        <v>0</v>
      </c>
      <c r="N2" s="6">
        <f>PROFILE!$I$44</f>
        <v>0</v>
      </c>
      <c r="O2" s="6">
        <f>PROFILE!$I$45</f>
        <v>0</v>
      </c>
      <c r="P2" s="7">
        <f>PROFILE!$I$46</f>
        <v>0</v>
      </c>
      <c r="Q2" s="8">
        <f>ASSESSMENT!$H$10</f>
        <v>4</v>
      </c>
      <c r="R2" s="8">
        <f>ASSESSMENT!$H$11</f>
        <v>4</v>
      </c>
      <c r="S2" s="8">
        <f>ASSESSMENT!$H$12</f>
        <v>4</v>
      </c>
      <c r="T2" s="8">
        <f>ASSESSMENT!$H$13</f>
        <v>4</v>
      </c>
      <c r="U2" s="8">
        <f>ASSESSMENT!$H$14</f>
        <v>4</v>
      </c>
      <c r="V2" s="8">
        <f>ASSESSMENT!$H$15</f>
        <v>4</v>
      </c>
      <c r="W2" s="8">
        <f>ASSESSMENT!$H$16</f>
        <v>4</v>
      </c>
      <c r="X2" s="8">
        <f>ASSESSMENT!$H$17</f>
        <v>4</v>
      </c>
      <c r="Y2" s="8">
        <f>ASSESSMENT!$H$18</f>
        <v>4</v>
      </c>
      <c r="Z2" s="8">
        <f>ASSESSMENT!$H$19</f>
        <v>4</v>
      </c>
      <c r="AA2" s="8">
        <f>ASSESSMENT!$H$20</f>
        <v>4</v>
      </c>
      <c r="AB2" s="9" t="str">
        <f>ASSESSMENT!$G$10</f>
        <v>HIGH</v>
      </c>
      <c r="AC2" s="9" t="str">
        <f>ASSESSMENT!$G$11</f>
        <v>HIGH</v>
      </c>
      <c r="AD2" s="9" t="str">
        <f>ASSESSMENT!$G$12</f>
        <v>HIGH</v>
      </c>
      <c r="AE2" s="9" t="str">
        <f>ASSESSMENT!$G$13</f>
        <v>HIGH</v>
      </c>
      <c r="AF2" s="9" t="str">
        <f>ASSESSMENT!$G$14</f>
        <v>HIGH</v>
      </c>
      <c r="AG2" s="9" t="str">
        <f>ASSESSMENT!$G$15</f>
        <v>HIGH</v>
      </c>
      <c r="AH2" s="9" t="str">
        <f>ASSESSMENT!$G$16</f>
        <v>HIGH</v>
      </c>
      <c r="AI2" s="9" t="str">
        <f>ASSESSMENT!$G$17</f>
        <v>HIGH</v>
      </c>
      <c r="AJ2" s="9" t="str">
        <f>ASSESSMENT!$G$18</f>
        <v>HIGH</v>
      </c>
      <c r="AK2" s="9" t="str">
        <f>ASSESSMENT!$G$19</f>
        <v>HIGH</v>
      </c>
      <c r="AL2" s="9" t="str">
        <f>ASSESSMENT!$G$20</f>
        <v>HIGH</v>
      </c>
      <c r="AM2" s="10">
        <f>ASSESSMENT!$H$25</f>
        <v>4</v>
      </c>
      <c r="AN2" s="10">
        <f>ASSESSMENT!$H$26</f>
        <v>4</v>
      </c>
      <c r="AO2" s="10">
        <f>ASSESSMENT!$H$27</f>
        <v>4</v>
      </c>
      <c r="AP2" s="10">
        <f>ASSESSMENT!$H$28</f>
        <v>4</v>
      </c>
      <c r="AQ2" s="10">
        <f>ASSESSMENT!$H$29</f>
        <v>4</v>
      </c>
      <c r="AR2" s="10">
        <f>ASSESSMENT!$H$30</f>
        <v>4</v>
      </c>
      <c r="AS2" s="10">
        <f>ASSESSMENT!$H$31</f>
        <v>4</v>
      </c>
      <c r="AT2" s="10">
        <f>ASSESSMENT!$H$32</f>
        <v>4</v>
      </c>
      <c r="AU2" s="10">
        <f>ASSESSMENT!$H$33</f>
        <v>4</v>
      </c>
      <c r="AV2" s="10">
        <f>ASSESSMENT!$H$34</f>
        <v>4</v>
      </c>
      <c r="AW2" s="10">
        <f>ASSESSMENT!$H$35</f>
        <v>4</v>
      </c>
      <c r="AX2" s="10">
        <f>ASSESSMENT!$H$37</f>
        <v>4</v>
      </c>
      <c r="AY2" s="10">
        <f>ASSESSMENT!$H$38</f>
        <v>4</v>
      </c>
      <c r="AZ2" s="10">
        <f>ASSESSMENT!$H$39</f>
        <v>4</v>
      </c>
      <c r="BA2" s="10">
        <f>ASSESSMENT!$H$41</f>
        <v>4</v>
      </c>
      <c r="BB2" s="10">
        <f>ASSESSMENT!$H$42</f>
        <v>4</v>
      </c>
      <c r="BC2" s="10">
        <f>ASSESSMENT!$H$43</f>
        <v>4</v>
      </c>
      <c r="BD2" s="10">
        <f>ASSESSMENT!$H$45</f>
        <v>4</v>
      </c>
      <c r="BE2" s="10">
        <f>ASSESSMENT!$H$46</f>
        <v>4</v>
      </c>
      <c r="BF2" s="10">
        <f>ASSESSMENT!$H$47</f>
        <v>4</v>
      </c>
      <c r="BG2" s="10">
        <f>ASSESSMENT!$H$48</f>
        <v>4</v>
      </c>
      <c r="BH2" s="10">
        <f>ASSESSMENT!$H$49</f>
        <v>4</v>
      </c>
      <c r="BI2" s="10">
        <f>ASSESSMENT!$H$50</f>
        <v>4</v>
      </c>
      <c r="BJ2" s="10">
        <f>ASSESSMENT!$H$51</f>
        <v>4</v>
      </c>
      <c r="BK2" s="10">
        <f>ASSESSMENT!$H$52</f>
        <v>4</v>
      </c>
      <c r="BL2" s="10">
        <f>ASSESSMENT!$H$53</f>
        <v>4</v>
      </c>
      <c r="BM2" s="10">
        <f>ASSESSMENT!$H$54</f>
        <v>4</v>
      </c>
      <c r="BN2" s="10">
        <f>ASSESSMENT!$H$55</f>
        <v>4</v>
      </c>
      <c r="BO2" s="10">
        <f>ASSESSMENT!$H$57</f>
        <v>4</v>
      </c>
      <c r="BP2" s="10">
        <f>ASSESSMENT!$H$58</f>
        <v>4</v>
      </c>
      <c r="BQ2" s="10">
        <f>ASSESSMENT!$H$59</f>
        <v>4</v>
      </c>
      <c r="BR2" s="10">
        <f>ASSESSMENT!$H$60</f>
        <v>4</v>
      </c>
      <c r="BS2" s="10">
        <f>ASSESSMENT!$H$61</f>
        <v>4</v>
      </c>
      <c r="BT2" s="10">
        <f>ASSESSMENT!$H$63</f>
        <v>4</v>
      </c>
      <c r="BU2" s="10">
        <f>ASSESSMENT!$H$64</f>
        <v>4</v>
      </c>
      <c r="BV2" s="10">
        <f>ASSESSMENT!$H$65</f>
        <v>4</v>
      </c>
      <c r="BW2" s="10">
        <f>ASSESSMENT!$H$67</f>
        <v>4</v>
      </c>
      <c r="BX2" s="10">
        <f>ASSESSMENT!$H$68</f>
        <v>4</v>
      </c>
      <c r="BY2" s="10">
        <f>ASSESSMENT!$H$69</f>
        <v>4</v>
      </c>
      <c r="BZ2" s="10">
        <f>ASSESSMENT!$H$70</f>
        <v>4</v>
      </c>
      <c r="CA2" s="10">
        <f>ASSESSMENT!$H$71</f>
        <v>4</v>
      </c>
      <c r="CB2" s="10">
        <f>ASSESSMENT!$H$72</f>
        <v>4</v>
      </c>
      <c r="CC2" s="10">
        <f>ASSESSMENT!$H$73</f>
        <v>4</v>
      </c>
      <c r="CD2" s="10">
        <f>ASSESSMENT!$H$74</f>
        <v>4</v>
      </c>
      <c r="CE2" s="10">
        <f>ASSESSMENT!$H$75</f>
        <v>4</v>
      </c>
      <c r="CF2" s="10">
        <f>ASSESSMENT!$H$77</f>
        <v>4</v>
      </c>
      <c r="CG2" s="10">
        <f>ASSESSMENT!$H$78</f>
        <v>4</v>
      </c>
      <c r="CH2" s="10">
        <f>ASSESSMENT!$H$79</f>
        <v>4</v>
      </c>
      <c r="CI2" s="10">
        <f>ASSESSMENT!$H$80</f>
        <v>4</v>
      </c>
      <c r="CJ2" s="10">
        <f>ASSESSMENT!$H$81</f>
        <v>4</v>
      </c>
      <c r="CK2" s="10">
        <f>ASSESSMENT!$H$82</f>
        <v>4</v>
      </c>
      <c r="CL2" s="10">
        <f>ASSESSMENT!$H$83</f>
        <v>4</v>
      </c>
      <c r="CM2" s="10">
        <f>ASSESSMENT!$H$84</f>
        <v>4</v>
      </c>
      <c r="CN2" s="10">
        <f>ASSESSMENT!$H$85</f>
        <v>4</v>
      </c>
      <c r="CO2" s="10">
        <f>ASSESSMENT!$H$87</f>
        <v>4</v>
      </c>
      <c r="CP2" s="10">
        <f>ASSESSMENT!$H$88</f>
        <v>4</v>
      </c>
      <c r="CQ2" s="10">
        <f>ASSESSMENT!$H$89</f>
        <v>4</v>
      </c>
      <c r="CR2" s="10">
        <f>ASSESSMENT!$H$90</f>
        <v>4</v>
      </c>
      <c r="CS2" s="10">
        <f>ASSESSMENT!$H$91</f>
        <v>4</v>
      </c>
      <c r="CT2" s="10">
        <f>ASSESSMENT!$H$92</f>
        <v>4</v>
      </c>
      <c r="CU2" s="10">
        <f>ASSESSMENT!$H$94</f>
        <v>4</v>
      </c>
      <c r="CV2" s="10">
        <f>ASSESSMENT!$H$95</f>
        <v>4</v>
      </c>
      <c r="CW2" s="10">
        <f>ASSESSMENT!$H$96</f>
        <v>4</v>
      </c>
      <c r="CX2" s="10">
        <f>ASSESSMENT!$H$97</f>
        <v>4</v>
      </c>
      <c r="CY2" s="10">
        <f>ASSESSMENT!$H$98</f>
        <v>4</v>
      </c>
      <c r="CZ2" s="10">
        <f>ASSESSMENT!$H$99</f>
        <v>4</v>
      </c>
      <c r="DA2" s="10" t="str">
        <f>ASSESSMENT!$I$25</f>
        <v>Not selected</v>
      </c>
      <c r="DB2" s="10" t="str">
        <f>ASSESSMENT!$I$26</f>
        <v>Not selected</v>
      </c>
      <c r="DC2" s="10" t="str">
        <f>ASSESSMENT!$I$27</f>
        <v>Not selected</v>
      </c>
      <c r="DD2" s="10" t="str">
        <f>ASSESSMENT!$I$28</f>
        <v>Not selected</v>
      </c>
      <c r="DE2" s="10" t="str">
        <f>ASSESSMENT!$I$29</f>
        <v>Not selected</v>
      </c>
      <c r="DF2" s="10" t="str">
        <f>ASSESSMENT!$I$30</f>
        <v>Not selected</v>
      </c>
      <c r="DG2" s="10" t="str">
        <f>ASSESSMENT!$I$31</f>
        <v>Not selected</v>
      </c>
      <c r="DH2" s="10" t="str">
        <f>ASSESSMENT!$I$32</f>
        <v>Not selected</v>
      </c>
      <c r="DI2" s="10" t="str">
        <f>ASSESSMENT!$I$33</f>
        <v>Not selected</v>
      </c>
      <c r="DJ2" s="10" t="str">
        <f>ASSESSMENT!$I$34</f>
        <v>Not selected</v>
      </c>
      <c r="DK2" s="10" t="str">
        <f>ASSESSMENT!$I$35</f>
        <v>Not selected</v>
      </c>
      <c r="DL2" s="10" t="str">
        <f>ASSESSMENT!$I$37</f>
        <v>Not selected</v>
      </c>
      <c r="DM2" s="10" t="str">
        <f>ASSESSMENT!$I$38</f>
        <v>Not selected</v>
      </c>
      <c r="DN2" s="10" t="str">
        <f>ASSESSMENT!$I$39</f>
        <v>Not selected</v>
      </c>
      <c r="DO2" s="10" t="str">
        <f>ASSESSMENT!$I$41</f>
        <v>Not selected</v>
      </c>
      <c r="DP2" s="10" t="str">
        <f>ASSESSMENT!$I$42</f>
        <v>Not selected</v>
      </c>
      <c r="DQ2" s="10" t="str">
        <f>ASSESSMENT!$I$43</f>
        <v>Not selected</v>
      </c>
      <c r="DR2" s="10" t="str">
        <f>ASSESSMENT!$I$45</f>
        <v>Not selected</v>
      </c>
      <c r="DS2" s="10" t="str">
        <f>ASSESSMENT!$I$46</f>
        <v>Not selected</v>
      </c>
      <c r="DT2" s="10" t="str">
        <f>ASSESSMENT!$I$47</f>
        <v>Not selected</v>
      </c>
      <c r="DU2" s="10" t="str">
        <f>ASSESSMENT!$I$48</f>
        <v>Not selected</v>
      </c>
      <c r="DV2" s="10" t="str">
        <f>ASSESSMENT!$I$49</f>
        <v>Not selected</v>
      </c>
      <c r="DW2" s="10" t="str">
        <f>ASSESSMENT!$I$50</f>
        <v>Not selected</v>
      </c>
      <c r="DX2" s="10" t="str">
        <f>ASSESSMENT!$I$51</f>
        <v>Not selected</v>
      </c>
      <c r="DY2" s="10" t="str">
        <f>ASSESSMENT!$I$52</f>
        <v>Not selected</v>
      </c>
      <c r="DZ2" s="10" t="str">
        <f>ASSESSMENT!$I$53</f>
        <v>Not selected</v>
      </c>
      <c r="EA2" s="10" t="str">
        <f>ASSESSMENT!$I$54</f>
        <v>Not selected</v>
      </c>
      <c r="EB2" s="10" t="str">
        <f>ASSESSMENT!$I$55</f>
        <v>Not selected</v>
      </c>
      <c r="EC2" s="10" t="str">
        <f>ASSESSMENT!$I$57</f>
        <v>Not selected</v>
      </c>
      <c r="ED2" s="10" t="str">
        <f>ASSESSMENT!$I$58</f>
        <v>Not selected</v>
      </c>
      <c r="EE2" s="10" t="str">
        <f>ASSESSMENT!$I$59</f>
        <v>Not selected</v>
      </c>
      <c r="EF2" s="10" t="str">
        <f>ASSESSMENT!$I$60</f>
        <v>Not selected</v>
      </c>
      <c r="EG2" s="10" t="str">
        <f>ASSESSMENT!$I$61</f>
        <v>Not selected</v>
      </c>
      <c r="EH2" s="10" t="str">
        <f>ASSESSMENT!$I$63</f>
        <v>Not selected</v>
      </c>
      <c r="EI2" s="10" t="str">
        <f>ASSESSMENT!$I$64</f>
        <v>Not selected</v>
      </c>
      <c r="EJ2" s="10" t="str">
        <f>ASSESSMENT!$I$65</f>
        <v>Not selected</v>
      </c>
      <c r="EK2" s="10" t="str">
        <f>ASSESSMENT!$I$67</f>
        <v>Not selected</v>
      </c>
      <c r="EL2" s="10" t="str">
        <f>ASSESSMENT!$I$68</f>
        <v>Not selected</v>
      </c>
      <c r="EM2" s="10" t="str">
        <f>ASSESSMENT!$I$69</f>
        <v>Not selected</v>
      </c>
      <c r="EN2" s="10" t="str">
        <f>ASSESSMENT!$I$70</f>
        <v>Not selected</v>
      </c>
      <c r="EO2" s="10" t="str">
        <f>ASSESSMENT!$I$71</f>
        <v>Not selected</v>
      </c>
      <c r="EP2" s="10" t="str">
        <f>ASSESSMENT!$I$72</f>
        <v>Not selected</v>
      </c>
      <c r="EQ2" s="10" t="str">
        <f>ASSESSMENT!$I$73</f>
        <v>Not selected</v>
      </c>
      <c r="ER2" s="10" t="str">
        <f>ASSESSMENT!$I$74</f>
        <v>Not selected</v>
      </c>
      <c r="ES2" s="10" t="str">
        <f>ASSESSMENT!$I$75</f>
        <v>Not selected</v>
      </c>
      <c r="ET2" s="10" t="str">
        <f>ASSESSMENT!$I$77</f>
        <v>Not selected</v>
      </c>
      <c r="EU2" s="10" t="str">
        <f>ASSESSMENT!$I$78</f>
        <v>Not selected</v>
      </c>
      <c r="EV2" s="10" t="str">
        <f>ASSESSMENT!$I$79</f>
        <v>Not selected</v>
      </c>
      <c r="EW2" s="10" t="str">
        <f>ASSESSMENT!$I$80</f>
        <v>Not selected</v>
      </c>
      <c r="EX2" s="10" t="str">
        <f>ASSESSMENT!$I$81</f>
        <v>Not selected</v>
      </c>
      <c r="EY2" s="10" t="str">
        <f>ASSESSMENT!$I$82</f>
        <v>Not selected</v>
      </c>
      <c r="EZ2" s="10" t="str">
        <f>ASSESSMENT!$I$83</f>
        <v>Not selected</v>
      </c>
      <c r="FA2" s="10" t="str">
        <f>ASSESSMENT!$I$84</f>
        <v>Not selected</v>
      </c>
      <c r="FB2" s="10" t="str">
        <f>ASSESSMENT!$I$85</f>
        <v>Not selected</v>
      </c>
      <c r="FC2" s="10" t="str">
        <f>ASSESSMENT!$I$87</f>
        <v>Not selected</v>
      </c>
      <c r="FD2" s="10" t="str">
        <f>ASSESSMENT!$I$88</f>
        <v>Not selected</v>
      </c>
      <c r="FE2" s="10" t="str">
        <f>ASSESSMENT!$I$89</f>
        <v>Not selected</v>
      </c>
      <c r="FF2" s="10" t="str">
        <f>ASSESSMENT!$I$90</f>
        <v>Not selected</v>
      </c>
      <c r="FG2" s="10" t="str">
        <f>ASSESSMENT!$I$91</f>
        <v>Not selected</v>
      </c>
      <c r="FH2" s="10" t="str">
        <f>ASSESSMENT!$I$92</f>
        <v>Not selected</v>
      </c>
      <c r="FI2" s="10" t="str">
        <f>ASSESSMENT!$I$94</f>
        <v>Not selected</v>
      </c>
      <c r="FJ2" s="10" t="str">
        <f>ASSESSMENT!$I$95</f>
        <v>Not selected</v>
      </c>
      <c r="FK2" s="10" t="str">
        <f>ASSESSMENT!$I$96</f>
        <v>Not selected</v>
      </c>
      <c r="FL2" s="10" t="str">
        <f>ASSESSMENT!$I$97</f>
        <v>Not selected</v>
      </c>
      <c r="FM2" s="10" t="str">
        <f>ASSESSMENT!$I$98</f>
        <v>Not selected</v>
      </c>
      <c r="FN2" s="10" t="str">
        <f>ASSESSMENT!$I$99</f>
        <v>Not selected</v>
      </c>
    </row>
    <row r="3" spans="1:170" ht="15" hidden="1" customHeight="1" x14ac:dyDescent="0.35"/>
  </sheetData>
  <sheetProtection algorithmName="SHA-512" hashValue="wnpWLAc3C3s4JRditbyTS+E3Eh3oaK8GUA6zspAR6sZ/Jp2lPfd0oMZktW6sYQxKXYxIh2a+329F35/nvFn4dg==" saltValue="MFJwVwXjUz8hVYvhfD1j/w=="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PROFILE</vt:lpstr>
      <vt:lpstr>QUESTIONNAIRE</vt:lpstr>
      <vt:lpstr>HELP</vt:lpstr>
      <vt:lpstr>ASSESSMENT</vt:lpstr>
      <vt:lpstr>QADATA</vt: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Eugene Arthur</dc:creator>
  <cp:lastModifiedBy>John Arthur [Head Office - Information Technology]</cp:lastModifiedBy>
  <dcterms:created xsi:type="dcterms:W3CDTF">2020-10-14T13:24:18Z</dcterms:created>
  <dcterms:modified xsi:type="dcterms:W3CDTF">2021-07-09T10:18:43Z</dcterms:modified>
</cp:coreProperties>
</file>