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https://gizonline-my.sharepoint.com/personal/mustafa_al-rubaye_giz_de/Documents/GIZ/Heet Subdirectorate/"/>
    </mc:Choice>
  </mc:AlternateContent>
  <xr:revisionPtr revIDLastSave="378" documentId="13_ncr:1_{939AD073-3B33-4143-AF6D-FEEB54019E29}" xr6:coauthVersionLast="47" xr6:coauthVersionMax="47" xr10:uidLastSave="{019DB72B-D74B-44D7-A5B6-215074F18F9C}"/>
  <bookViews>
    <workbookView xWindow="-120" yWindow="-120" windowWidth="29040" windowHeight="15840" xr2:uid="{00000000-000D-0000-FFFF-FFFF00000000}"/>
  </bookViews>
  <sheets>
    <sheet name="Agriculture Heet SubDirectorate" sheetId="1" r:id="rId1"/>
    <sheet name="Storage &amp; WC &amp; Reception room" sheetId="4" r:id="rId2"/>
    <sheet name=" Women WC" sheetId="6" r:id="rId3"/>
    <sheet name="Mayer office" sheetId="8" r:id="rId4"/>
    <sheet name="Cost Summury" sheetId="1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7" i="8" l="1"/>
  <c r="G52" i="8"/>
  <c r="D51" i="8"/>
  <c r="D47" i="8"/>
  <c r="G16" i="8"/>
  <c r="G49" i="8"/>
  <c r="D20" i="8"/>
  <c r="D18" i="8"/>
  <c r="G17" i="8"/>
  <c r="G15" i="8"/>
  <c r="G14" i="8"/>
  <c r="G13" i="8"/>
  <c r="G12" i="8"/>
  <c r="G11" i="8"/>
  <c r="G10" i="8"/>
  <c r="G9" i="8"/>
  <c r="G8" i="8"/>
  <c r="G7" i="8"/>
  <c r="G6" i="8"/>
  <c r="G5" i="8"/>
  <c r="G4" i="8"/>
  <c r="G48" i="8"/>
  <c r="G26" i="8"/>
  <c r="G29" i="8"/>
  <c r="G42" i="8"/>
  <c r="G50" i="8"/>
  <c r="G41" i="8"/>
  <c r="G40" i="8"/>
  <c r="G39" i="8"/>
  <c r="G38" i="8"/>
  <c r="G37" i="8"/>
  <c r="G25" i="8"/>
  <c r="G24" i="8"/>
  <c r="G20" i="8" l="1"/>
  <c r="G19" i="8"/>
  <c r="G18" i="8" l="1"/>
  <c r="G32" i="4"/>
  <c r="G58" i="8"/>
  <c r="G57" i="8"/>
  <c r="G56" i="8"/>
  <c r="G53" i="8"/>
  <c r="G51" i="8"/>
  <c r="G47" i="8"/>
  <c r="G46" i="8"/>
  <c r="G45" i="8"/>
  <c r="G36" i="8"/>
  <c r="G33" i="8"/>
  <c r="G32" i="8"/>
  <c r="G31" i="8"/>
  <c r="G30" i="8"/>
  <c r="G28" i="8"/>
  <c r="G23" i="8"/>
  <c r="G22" i="8"/>
  <c r="G21" i="8"/>
  <c r="D43" i="8" l="1"/>
  <c r="D62" i="8" s="1"/>
  <c r="D59" i="8"/>
  <c r="D64" i="8" s="1"/>
  <c r="D34" i="8"/>
  <c r="D61" i="8" s="1"/>
  <c r="D54" i="8"/>
  <c r="D63" i="8" s="1"/>
  <c r="D65" i="8" l="1"/>
  <c r="C6" i="10" s="1"/>
  <c r="C7" i="10" s="1"/>
  <c r="G43" i="6"/>
  <c r="G42" i="6"/>
  <c r="G41" i="6"/>
  <c r="G40" i="6"/>
  <c r="G39" i="6"/>
  <c r="G38" i="6"/>
  <c r="G35" i="6"/>
  <c r="G34" i="6"/>
  <c r="G33" i="6"/>
  <c r="G32" i="6"/>
  <c r="G31" i="6"/>
  <c r="G30" i="6"/>
  <c r="G29" i="6"/>
  <c r="G28" i="6"/>
  <c r="G27" i="6"/>
  <c r="G26" i="6"/>
  <c r="G23" i="6"/>
  <c r="G22" i="6"/>
  <c r="G21" i="6"/>
  <c r="G20" i="6"/>
  <c r="G19" i="6"/>
  <c r="G18" i="6"/>
  <c r="G17" i="6"/>
  <c r="G16" i="6"/>
  <c r="G15" i="6"/>
  <c r="G14" i="6"/>
  <c r="G13" i="6"/>
  <c r="G12" i="6"/>
  <c r="G11" i="6"/>
  <c r="G10" i="6"/>
  <c r="G9" i="6"/>
  <c r="G8" i="6"/>
  <c r="G7" i="6"/>
  <c r="G6" i="6"/>
  <c r="G5" i="6"/>
  <c r="G4" i="6"/>
  <c r="G48" i="4"/>
  <c r="G52" i="4"/>
  <c r="G51" i="4"/>
  <c r="G44" i="4"/>
  <c r="G43" i="4"/>
  <c r="G42" i="4"/>
  <c r="G41" i="4"/>
  <c r="G40" i="4"/>
  <c r="G39" i="4"/>
  <c r="G38" i="4"/>
  <c r="G37" i="4"/>
  <c r="G30" i="4"/>
  <c r="G25" i="4"/>
  <c r="G21" i="4"/>
  <c r="G20" i="4"/>
  <c r="G18" i="4"/>
  <c r="G17" i="4"/>
  <c r="G16" i="4"/>
  <c r="G15" i="4"/>
  <c r="G14" i="4"/>
  <c r="G6" i="4"/>
  <c r="D24" i="6" l="1"/>
  <c r="D46" i="6" s="1"/>
  <c r="D36" i="6"/>
  <c r="D47" i="6" s="1"/>
  <c r="D44" i="6"/>
  <c r="D48" i="6" s="1"/>
  <c r="G11" i="4"/>
  <c r="G12" i="4"/>
  <c r="G10" i="4"/>
  <c r="G7" i="4"/>
  <c r="G4" i="4"/>
  <c r="G5" i="4"/>
  <c r="D49" i="6" l="1"/>
  <c r="C5" i="10" s="1"/>
  <c r="G56" i="4"/>
  <c r="G55" i="4"/>
  <c r="G54" i="4"/>
  <c r="G53" i="4"/>
  <c r="G50" i="4"/>
  <c r="G49" i="4"/>
  <c r="G47" i="4"/>
  <c r="G36" i="4"/>
  <c r="G35" i="4"/>
  <c r="G31" i="4"/>
  <c r="G29" i="4"/>
  <c r="G28" i="4"/>
  <c r="G27" i="4"/>
  <c r="G26" i="4"/>
  <c r="G24" i="4"/>
  <c r="G23" i="4"/>
  <c r="G22" i="4"/>
  <c r="G19" i="4"/>
  <c r="G13" i="4"/>
  <c r="G9" i="4"/>
  <c r="G8" i="4"/>
  <c r="G39" i="1"/>
  <c r="D33" i="4" l="1"/>
  <c r="D59" i="4" s="1"/>
  <c r="D45" i="4"/>
  <c r="D60" i="4" s="1"/>
  <c r="D57" i="4"/>
  <c r="D61" i="4" s="1"/>
  <c r="D62" i="4" l="1"/>
  <c r="C4" i="10" s="1"/>
  <c r="G37" i="1" l="1"/>
  <c r="G38" i="1"/>
  <c r="G42" i="1"/>
  <c r="G50" i="1"/>
  <c r="G57" i="1" l="1"/>
  <c r="G56" i="1"/>
  <c r="G55" i="1"/>
  <c r="G54" i="1"/>
  <c r="G5" i="1" l="1"/>
  <c r="G6" i="1"/>
  <c r="G40" i="1" l="1"/>
  <c r="G41" i="1"/>
  <c r="G43" i="1"/>
  <c r="G44" i="1"/>
  <c r="G45" i="1"/>
  <c r="G46" i="1"/>
  <c r="G47" i="1"/>
  <c r="G48" i="1"/>
  <c r="G49" i="1"/>
  <c r="G51" i="1"/>
  <c r="G34" i="1"/>
  <c r="G33" i="1"/>
  <c r="G30" i="1"/>
  <c r="G4" i="1"/>
  <c r="G7" i="1"/>
  <c r="G8" i="1"/>
  <c r="G9" i="1"/>
  <c r="G10" i="1"/>
  <c r="G11" i="1"/>
  <c r="G12" i="1"/>
  <c r="G13" i="1"/>
  <c r="G14" i="1"/>
  <c r="G15" i="1"/>
  <c r="G16" i="1"/>
  <c r="G17" i="1"/>
  <c r="G18" i="1"/>
  <c r="G19" i="1"/>
  <c r="G20" i="1"/>
  <c r="G21" i="1"/>
  <c r="G22" i="1"/>
  <c r="G23" i="1"/>
  <c r="G24" i="1"/>
  <c r="G25" i="1"/>
  <c r="G26" i="1"/>
  <c r="G27" i="1"/>
  <c r="D58" i="1" l="1"/>
  <c r="D64" i="1" s="1"/>
  <c r="D52" i="1" l="1"/>
  <c r="D63" i="1" s="1"/>
  <c r="D35" i="1" l="1"/>
  <c r="D62" i="1" s="1"/>
  <c r="D31" i="1" l="1"/>
  <c r="D61" i="1" s="1"/>
  <c r="D28" i="1" l="1"/>
  <c r="D60" i="1" s="1"/>
  <c r="D65" i="1" s="1"/>
  <c r="C3" i="10" s="1"/>
</calcChain>
</file>

<file path=xl/sharedStrings.xml><?xml version="1.0" encoding="utf-8"?>
<sst xmlns="http://schemas.openxmlformats.org/spreadsheetml/2006/main" count="634" uniqueCount="243">
  <si>
    <t>N°</t>
  </si>
  <si>
    <t>Lot</t>
  </si>
  <si>
    <t>Detail</t>
  </si>
  <si>
    <t>Quantity</t>
  </si>
  <si>
    <t>Unit</t>
  </si>
  <si>
    <t>Unit Price
(USD)</t>
  </si>
  <si>
    <t>Total Price
(USD)</t>
  </si>
  <si>
    <t>Part 1)  Civil works</t>
  </si>
  <si>
    <t>Front fence foundation</t>
  </si>
  <si>
    <t>supply materilas and cast c25 reinforced concrete for the founce foundation 40 cm width , 30 cm thickness over a layer of 20 cm compcted sub-base using 6 Bars Dia. 12 mm and stirrups dia.10 mm @ 20 cm according to the drawings and instructions of supervised engineer. the price include excavate the exist soil for 0.9 m and width 0.45 cm</t>
  </si>
  <si>
    <t>M3</t>
  </si>
  <si>
    <t xml:space="preserve">Provide all materials and labor force to cast the DPC for fence with Size (10 Cm thickness and 25 Cm Wide) usinjg fair faced wood for all sides, Cement resistant and Sika with Mixture </t>
  </si>
  <si>
    <t>M.L</t>
  </si>
  <si>
    <t>Front fence building</t>
  </si>
  <si>
    <t xml:space="preserve">Supply materials and construct walls under DPC by solid concrete block 15*20*40, using cement plaster ratio 1:3 within gradient height 35 Cm and width 20 Cm and over DPC by 2 m height using hollow concrete blocks 20x20x40 cm . Every 4 meter a column should be installed, and every 12 m using 2 cm styform as a tension and compression gap. Fence thickness 20 Cm
The price of all  works must be according to specification, drawings and instructions of the site engineer. </t>
  </si>
  <si>
    <t>Main Slide Door</t>
  </si>
  <si>
    <t>Preparation, materials and work execution for installation of iron slide door guage 16  Measuring  (4 *2.5 m) , paint with Anti-rust paint and two layers and then with suitable paint and install the appropriate carvings and railroad as instructed by the supervising engineer. the price include all accessiories required such as welding, handles, tires and lock.</t>
  </si>
  <si>
    <t>PCs</t>
  </si>
  <si>
    <t>Slide Door Maintenance</t>
  </si>
  <si>
    <t>Preparation, materials and work execution for maintenance the exist iron slide door. The works include re-locate the door to the south fence side. Price include repair the damage parts, painting Door with anti-rust and suitable color, replace the lock and handles and re-casting the exist columns supporter as per instruction of supervisor engineer. door size 4.1*2.5</t>
  </si>
  <si>
    <t>Shading Area (5*12)m</t>
  </si>
  <si>
    <t>supply materials and construct key span shading area 0.6 mm thickness with water channels 2 mm thickness, the columns and the beams are from square steel pipes 4 inch , 3 mm thickness fixed to the ground, the height of the shading area from the sides 2.5 m and inclination height not less than 0.5 m with all necessary works painting , welding  and cast the floor with reinforced concrete 15 cm thickness with a layer of BRC 6 mm thickness according to the instructions of the site engineer</t>
  </si>
  <si>
    <t>M2</t>
  </si>
  <si>
    <t>Fence Plastering/ Rendering</t>
  </si>
  <si>
    <t>Preparation, materials and work execution for plastering/scattering and rendering the fence with mortar cement 1:3, sand and grit with suitable color as per instruction of supervisor engineer. The price include repairing the damaged areas by using steel wire mesh and iron bars dia.12 mm to connct the old and new fence walls and esure the verticality of finishing.</t>
  </si>
  <si>
    <t>m2</t>
  </si>
  <si>
    <t>Internal/external walls and fence Painting</t>
  </si>
  <si>
    <t xml:space="preserve">Preparation, materials and work execution for the external and internal walls of the building within three layers of painting each layer 0.4-2 mm. the price include using plasitic/steel wire mesh on cracks area and  ensuring of well leveling of the walls vertically and horizantally and Corners as well.
the painting type and color should be approved by supervisor engineer </t>
  </si>
  <si>
    <t>Roof asphalt-Mastic joint</t>
  </si>
  <si>
    <t>Preperation material, tools and manpower to remove old Roof asphalt (mastic joint) and re-fill/pave with new one for a depth with not less than 2.5 Cm. Works include
1- paint the roof with bitumen 20/30 degree with Al-Dora iraqi brand or equivelant, two layers each layer in one day and in opposite directions using the thermal methodology.
2- replacing the damaged cement plates 25 M2 approx. by using new cement plates size 80*80*4 cm with all works required
3- ensure the insulation of the roof such as (penumatic layers, clean soil, nylon, etc..)
4- fill the outside joints with cement mortar and make joints same as shtyger size.
all works required should follow the instruction of GIZ supervisor engineer.</t>
  </si>
  <si>
    <t>P.V.C Windows</t>
  </si>
  <si>
    <t>Supply material and install PVC windows for the indicated places in the drawings, using wide section turkish or equivelent.
The price includes removing old steel windows and install new steel frames inside the walls which the windows will be fixed on the frame and must be painted by antirust paint and wall treatment by plastering and painting. The works includes Fixing Steel Rectangular Pipe , glass pan 4 mm and rubber.
All other required works according to drawings and instructions of site engineer.
Windows sizes as below:
(1.5*0.5) m</t>
  </si>
  <si>
    <t>Roof fence</t>
  </si>
  <si>
    <t>Preperation material, tools and manpower to remove demolished rubbles and build roof fence using natural stone and mortar cement 1:3. wall length 10 m and height 1 m with thichness 30 cm. the price include plastering the wall from both side and use metal wire mesh in the area of joint connection. all works must be done following the instruction of supervisor engineer.</t>
  </si>
  <si>
    <t>Outdoor footage and walk ways</t>
  </si>
  <si>
    <t>Supply materials and cast plain concrete class C25 with 10 cm thickness and one layer of Boulders (Jalmod) to the required elevations and laying two layers of thick nylon for the outdoor corridor walkways with all work requirement with slope 1% for walk ways and using joints every 2 m and filling by mastic, according to specification, drawings and instructions of the site engineer. 
The work includes building walls using solid concrete block for the outside of the walkway with concrete foundation 10 cm thickness if necessary and cement plastering the walls from inside and outside.
Note: the works might be modifed to maintain exist some work lines instead of casting new areas.</t>
  </si>
  <si>
    <t>Porceilin tiles</t>
  </si>
  <si>
    <t>Supply materials and cladd the floor with Porcelin spanish origin or equivelent size 60*60 cm by using coherence mortar "MAPEI keraflex Maxi S1" or equivalent for not less than 1 cm. the works might include to adjust the floor at one level with repairing exist demolished mosaic floor.  the price include fill the joint between porcelin peices by white cement. All works must be done according to the instruction of supervisor engineer.</t>
  </si>
  <si>
    <t>Slab Concrete for External area and free spaces</t>
  </si>
  <si>
    <t>Supply materials and cast plain concrete C20 thickness 15 Cm , the work includes 2 layers of compacted subbase and one layers of BRC 15*15 cm 6 mm thickness and expansion joints filled by mastic each 3 m. the price include removal of exist soil, rubble or concrete in this free spaces for 40 cm depth according to the drawings and the instructions of the site engineer.</t>
  </si>
  <si>
    <t>building façade Natural stone cover</t>
  </si>
  <si>
    <t>Supply materials and fixing Natural Stone (Halan) 30 cm width with marble, 2 cm thickness for the facade of the building. The stone should be fixed by using BRC mesh 15x15 6 mm or for linking with the walls and considering the joint and space between halan and the edge of wall. Price include polishing the natural stone using brush machine and Liquid (Siller)  to give shinny apperance  according to drawings and instruction of the site engineer.</t>
  </si>
  <si>
    <t>Natural Stone (Halan) for Windows frame</t>
  </si>
  <si>
    <t xml:space="preserve"> Supply materials and fixing Natural Stone (Halan)  koplen 5 cm &amp; 10 cm with circulation for all edges of the kopen according to drawings and instruction of the site engineer.</t>
  </si>
  <si>
    <t>Aluminum windows</t>
  </si>
  <si>
    <t>Supply materials and labor force to replace the exist façade windows with Aluminuim windows (1.5*1.2)M turkey made asistal or equivelant. The price includes removing old steel windows and install new steel frames inside the walls which the windows will be fixed on the frame and must be painted by antirust paint and wall treatment by plastering and painting. The works includes Fixing Steel Rectangular Pipe , glass pan 6 mm and rubber.
All other required works according to drawings and instructions of site engineer</t>
  </si>
  <si>
    <t>Emergency Iron Ladder</t>
  </si>
  <si>
    <t>Lenght 6-7 M 21 Steps or more type should be Jakerplate width 70 cm, L 30 cm and H 15 cm. Ladder should be covered from the bottom by plate gauge 20 and both sides 4 inch C channel. With installation of iron fence rectangular bar 4 inch with supporting the steps from bottom and fixed with land and wall. the work include as well painting the ladder with anti-rust painting and oil painting and install couple iron door and the entrance of the ladder including hinges, lock and latch</t>
  </si>
  <si>
    <t>Maintenance of Iron windows</t>
  </si>
  <si>
    <r>
      <t xml:space="preserve">preparation, materials supply and work execution for maintenance iron windows with the dimensions </t>
    </r>
    <r>
      <rPr>
        <sz val="11"/>
        <color rgb="FFFF0000"/>
        <rFont val="Calibri"/>
        <family val="2"/>
        <scheme val="minor"/>
      </rPr>
      <t>(1.25*1.55)</t>
    </r>
    <r>
      <rPr>
        <sz val="11"/>
        <rFont val="Calibri"/>
        <family val="2"/>
        <scheme val="minor"/>
      </rPr>
      <t xml:space="preserve"> m, the price includes accessory handles and Anti-flees cover and painting , installation of glass 4 mm and iron bars protection with all other accessories and as instructed by the supervising engineer.</t>
    </r>
  </si>
  <si>
    <t>Acoustic Gypsum false ceiling (60*60 cm)</t>
  </si>
  <si>
    <t>Provide materials and fixing for gypsum false ceiling (Saudi type) or Equivelent for all rooms, hall and the places that indicate by the site engineer. The price includes fixing galvanized steel sections (H-sections-beams) every 60 cm, inverted T-section (Black Sika), screw and fisher, and all necessary works. The work should be done according to the specifications and instructions of site engineer.</t>
  </si>
  <si>
    <t>PVC Doors</t>
  </si>
  <si>
    <t xml:space="preserve">Preparation, materials supply work execution to replace standards internal Turkey PVC door or equivelant , work including fix the door frame on the wall and all door acessiories  such as handle,lock and hinges
doors dimension 1.0× 2.1  meter or less  PVC type. Locations as per supervising Engineer </t>
  </si>
  <si>
    <t>Pcs</t>
  </si>
  <si>
    <t>Aluminum Door and Partion</t>
  </si>
  <si>
    <t>Preparation, materials supply work execution to install Aluminum Doors and Partions (2.5*2.7)m turkey made asistal or equivelant. The price include install new steel frames inside the walls which the partion and door will be fixed on the frame and must be painted by antirust paint and wall treatment by plastering and painting. The works includes Fixing Steel Rectangular Pipe , glass pan 6 mm and rubber.
All other required works and curving according to drawings and instructions of site engineer</t>
  </si>
  <si>
    <t>Wooden Doors, Interior</t>
  </si>
  <si>
    <t>Providing material and installing standard wooden doors size 1*2.1 M according to details.
Canadian white jam wood and double face containing 2 layers of Malaysian teak (saj) 4 mm thickness for each face - the frame (3x6" jawe).
Painted with teak paint (sperto) approved by site engineer, 3 layers, sperto.
The price also includes Lintels casting above the frames, Door locks (Italian made-three point locks), door stopper, Aluminium sheet protection and wooden frames.</t>
  </si>
  <si>
    <t>Outside Steel Doors (for the entrances)(2*2 m)</t>
  </si>
  <si>
    <t xml:space="preserve">  couble door guage 16 and curving of 1/2" completely with hinges, lock, handle and painting. The work include installation of door frame into the column using iron frame size 3" rectangular shape and painting with anti-rust painting. each single door should include horizontal circle bars for pushing and pulling the door in two different direction.
</t>
  </si>
  <si>
    <t>Total Civil Work in USD</t>
  </si>
  <si>
    <t>Part 2) PLUMBING WORK</t>
  </si>
  <si>
    <t>western toilet</t>
  </si>
  <si>
    <t>Supply and install ceramic western toilet and flush tank, the work include all fitting required and connect it with sewerage system and install, connect  Pidet ½ " with source of water.
builtin Flush tank, water float and plastic cover should be a part of western toilet.
 toilet seat should be placed at height 42 Cm from ceramic floor and glued with white silicon at area of connection with floor as per instruction of supervisor engineer. The toilet is equipped with, toilet paper holder, spare paper holder</t>
  </si>
  <si>
    <t>Total Plumbing Work in USD</t>
  </si>
  <si>
    <t>Part 3) Fire Fighting extinguishers</t>
  </si>
  <si>
    <t xml:space="preserve">Powder type fire extinguisher
</t>
  </si>
  <si>
    <t>Deliver and assemble, conceived and designed in accordance with EN 3.
Pressure lever faucet (brass), 1-handle operation,
internal CO2 pressure gas steel bottle.
9 ltr. or 12 ltr. content, freeze-proof to -30° C
(AB), with spray nozzle.
Ø 190 mm, height 550 mm.
Performance classes / ratings 21 A and 183 B, 
extinguishing agent units (LE) 6
Permitting in accordance to the governmental rules and regulations.</t>
  </si>
  <si>
    <t xml:space="preserve">CO2 type fire extinguisher
</t>
  </si>
  <si>
    <t>Deliver and assemble, conceived and designed in accordance with EN 3.
Pressure lever faucet (brass).
1-handle operation.
Internal powder.
Permitting in accordance to the governmental rules and regulations.</t>
  </si>
  <si>
    <t>Total Fire Fighting extinguishers Work in USD</t>
  </si>
  <si>
    <t>Part 4) Electrical Works</t>
  </si>
  <si>
    <t>Main Switch Board (M.S.B.)</t>
  </si>
  <si>
    <t>Enclosure metal frame with twin internal and external door.
Dimensions 150cm x 100 cm x 40cm using rubber gaskets and equipped with the following items and Bus bars 600A 4No with earth bus bar, the price also includes the required 1 Main Curcuit breaker 400 A three phase and 3 Sub-Curcuit breaker 100 Amp three phase and one Sub-Curcuit breaker 250 Amp . and 1 Piece of Volt- and Amperemeter and 3 pcs. Signal lamps and 1 set Copper Bus-Bar 1000A with lenght 120 Cm, insulators, switches and etc., all items should be arranged properly, affords a high degree of safety operation.
Note: Main Curcuit breaker and Sub- Curcuit breakers should be LEGRAND or Group Schneider or ABB original mark or equivalent.</t>
  </si>
  <si>
    <t>L.S</t>
  </si>
  <si>
    <t>Sub-Distribution board 24 lines</t>
  </si>
  <si>
    <t>Supply and provide material to install Sub-Distribution board 24 lines. The board should include circut breakers and three phase change over with capacity 250 amp  Schneider or equivelent using cable 4*35mm2 for connections, insulators, switches and etc., all items should be arranged properly, affords a high degree of safety operation.</t>
  </si>
  <si>
    <t>Automatic transfer unit (ATS) 50 KVA</t>
  </si>
  <si>
    <t>From public net to generator feed with terminals, two connectors 200 Amp, relays and timer , boards, additional switches and all Boards needed and connections for Synchronizing according the supervisor engineer.</t>
  </si>
  <si>
    <t>Lighting Fixture Led 45 Watt (false ceiling)</t>
  </si>
  <si>
    <t>(60cm x 60cm), white colour for mounting in false ceiling.
Best type in the market, best quality according to instruction of site Engineer.
Includes all necessary  cable 3 x 1,5mm2 or 3 x 2,5mm2 (HES, Nexans, Prysmian or equivalent), switches and trunks, plastic pipes or conduits fit for purpose.</t>
  </si>
  <si>
    <t>Electric air ventilator</t>
  </si>
  <si>
    <t xml:space="preserve"> for WC´s and Kitchen With all necessary accessories and switches, plastic pipes, conduits.
Price includes  (3*1.5 mm2) or 3 x 2,5 mm2 (HES, Nexans, Prysmian or equivalent).
With self-acting external louvres and contact protection inside
Size 6".</t>
  </si>
  <si>
    <t>Switch Socket, 13 A, 230 V AC</t>
  </si>
  <si>
    <t>incl. central sheet and cover-frame, execution programme according to single description, protective degree IP 2 X, appliance-unit fixing and if necessary with screws and flush mounted box, includes if necessary,  cable or 3 x 2,5 mm2 and connections to final distribution line board (Schneider or equivalent) fit for purpose.</t>
  </si>
  <si>
    <t>Air cooler device 1.5 Ton Capacity</t>
  </si>
  <si>
    <t>he work include install Split 2 tons units 24,000 BTU Single phase of heating and cooling invertor R410  Economic and environmental (TOSOT or equivelent) with good electrical protection device and with Circuit 30 amp MCB installed as per instruction of supervising Engineer. the price include wire connections using 3*4 mm2 and AC condensate dewatering: PVC or PPR pipes, DN 32.</t>
  </si>
  <si>
    <t xml:space="preserve"> Air cooler device (3 Ton) </t>
  </si>
  <si>
    <t>Supply and install of Air cooler device. The work include install Split 3 tons vertical unit 36,000 BTU Three phase of heating and cooling invertor R410 Economic and environmental (TOSOT or equivelent)with good electrical protection device and with Circuit 60 amp MCB three phase,, all caples should be covered by caple tray as per instruction of supervising Engineer.he price include wire connections using 5*4 mm2 and AC condensate dewatering: PVC or PPR pipes, DN 32.</t>
  </si>
  <si>
    <t>Air cooler device 2.5 Ton Capacity</t>
  </si>
  <si>
    <t>he work include install Split 2.5 tons units 30,000 BTU Single phase of heating and cooling invertor R410  Economic and environmental (TOSOT or equivelent) with good electrical protection device and with Circuit 30 amp MCB installed as per instruction of supervising Engineer. the price include wire connections using 3*4 mm2 and AC condensate dewatering: PVC or PPR pipes, DN 32.</t>
  </si>
  <si>
    <t xml:space="preserve"> Air cooler device (5 Ton) </t>
  </si>
  <si>
    <r>
      <t xml:space="preserve">Supply and install of Air cooler device. The work include install Split 5 tons vertical unit 60,000 BTU Three phase of heating and cooling invertor R410 Economic and environmental (TOSOT or equivelent)with good electrical protection device and with Circuit 60 amp MCB three phase, all caples should be covered by caple tray as per instruction of supervising Engineer.he price include wire connections using </t>
    </r>
    <r>
      <rPr>
        <sz val="11"/>
        <color rgb="FFFF0000"/>
        <rFont val="Calibri"/>
        <family val="2"/>
        <scheme val="minor"/>
      </rPr>
      <t>5*4 mm2</t>
    </r>
    <r>
      <rPr>
        <sz val="11"/>
        <rFont val="Calibri"/>
        <family val="2"/>
        <scheme val="minor"/>
      </rPr>
      <t xml:space="preserve"> and AC condensate dewatering: PVC or PPR pipes, DN 32.</t>
    </r>
  </si>
  <si>
    <t>Energy save light 100 watt</t>
  </si>
  <si>
    <t>Install and operate a surface type ceiling/wall mounted single fluorescent nextlite or equivelant ,100 watt with all wiring system(2x1.5mm2) and switches, as per the approval of supervisor engineer.The work include connect electrical switch to the source and fluorcent to the switch type and route decide as per supervising engineer</t>
  </si>
  <si>
    <t>Energy save light 75 watt</t>
  </si>
  <si>
    <t>water pump</t>
  </si>
  <si>
    <t>Supply and install pump(1 hp), H=60 M, Q=3 m3/h with ball valve and all fittings ( with steel box for protection)and accessories and a metal box for safity needed. The price include connecting the pump with electrical source using wire 3*2.5 mm and socket.</t>
  </si>
  <si>
    <t>Stand Electric warm water heater 120 liter</t>
  </si>
  <si>
    <t>with 10mm insulation of Polyurethane foam and thin sheet jacket. For Showers of Annex Building Including:
- Electric Connection with all necessary wires 4*2 mm and 32 Amp Circut breaker.
- 2 pcs heating elements with each 1500 watt
- All necessary supply and sewerage pipes:  Check valve (3/4") and Safety valve (3/4")
- two Inclined seated shut valve for cold water and hot water inlet (3/4")
50mm diameter for dripping extension water of safety valve.
The tank is placed on a galvanized steel frame and rubber pads to avoid direct contact with steel or reinforced concrete pedestal
sampling required</t>
  </si>
  <si>
    <t>4*35 mm cable connection</t>
  </si>
  <si>
    <t>Supply, transport and connect the electrical cable size 4*35 between the generator board and main electrical board. Pure copper should be used, saudian or equivalent. The price include using the cable tray to cover the cable.</t>
  </si>
  <si>
    <t>Total Electrical Work in USD</t>
  </si>
  <si>
    <t xml:space="preserve">Part 5) Generator </t>
  </si>
  <si>
    <t>Concrete Base</t>
  </si>
  <si>
    <t>supply materials and cast concrete slab 15 cm thickness with mixture 1:2:4 reinforced with steel bars 12mm two layers (10 cm c/c) over a layer of sub-base 15 cm and surrounded by soild concrete blocks.
The price includes cement plastering for the walls (inside and outside) according to the drawings and instructions of the site engineer.</t>
  </si>
  <si>
    <t>Generator House</t>
  </si>
  <si>
    <t xml:space="preserve"> provide material and install a generator house 6*4 m and height 2.5 m (for the generator and the fuel tank) made of steel frame (5x5 cm, 2mm thickness) and coverded by of BRC 5x5cm, 5mm for the sides and by Kerby for the roof, the price includes installing a door (2x1 m) and a galvanized steel plate exhaust to be connected to the exhaust of the generator and painting of the frame with 2 layers of anti-rust paint and 1 layer of colored paint.
According to the drawings and instructions of the site engineer.</t>
  </si>
  <si>
    <t>45 KVA Generator</t>
  </si>
  <si>
    <t>Supplying, setting up and operating a generator (45 KVA PRP, 400V, 3 PHASE, 50 HZ) sound insulated (canopied) and super silent. full automatic, motor quality (PERKNZ) (original type) turbocharged aspiration, water cooling system, Stamford Alternator, AVR excitation system provided with all protective devices and electrical gages with changeover switch including new electrical board.
The price including supplying, installing and testing complete earth system with 3 copper rod (2m) for each and steel canopy (cover), with warranty 1 year or 1000 hours operating from the setting up and operating, the price includes fire extinguisher (CO2) type 10 kg weight  according to the instructions of the site engineer.</t>
  </si>
  <si>
    <t>Fuel Tank</t>
  </si>
  <si>
    <t>supplying fuel metal tank, capacity 2000 liter of 4 supports, guage 16 with fuel filter and volume meter.
The price includes connection between tanks and Generator with all fitting required as per instruction of supervisor engineer</t>
  </si>
  <si>
    <t>Total Generator Lot in USD</t>
  </si>
  <si>
    <t>TOTAL</t>
  </si>
  <si>
    <t>building removal</t>
  </si>
  <si>
    <t>provide machienary, labor force and equipment to demolish the exist old building(13.5*7*3)M and remove the rubbles to the area approved by the local authorities. The price include land settlement and site preperation as requested by the supervisor engineer.</t>
  </si>
  <si>
    <t>Excavation works</t>
  </si>
  <si>
    <t>preperation material, labor force and machinery to excavate exist ground "Storage and reception building" width depth 50 cm. the price includes compaction of the base of excavation using Vibrater following the drawings and instruction of supervsior engineer</t>
  </si>
  <si>
    <t>Sub-Base Compaction works</t>
  </si>
  <si>
    <t>Supplying materials and filling a layer with sub-base materials (typer B) where required under foundation area with compaction (according to the specification) not less than 95% in layers 20 cm thickness as per instruction of Supervisor Engineer</t>
  </si>
  <si>
    <t>Blinding concrete</t>
  </si>
  <si>
    <t>Provide all materials and cast 10 cm of Blinding concrete C15 above the compacted foundation. the price include laying two layers of thick nylon. (The nylon should also cover the sides of excavation walls and extend on land for 50 cm to both sides of excavation)</t>
  </si>
  <si>
    <t>Foundation Concrete casting</t>
  </si>
  <si>
    <t xml:space="preserve"> Provide all materials and cast reinforced concrete for foundations with size (60*40 CM), using class C25 concrete with Mixture ratio (1:2:4) using Cement resistanc and reinforcement 10 bars dia. 12 mm and stirrups dia.10 mm @25 cm as per drawings.</t>
  </si>
  <si>
    <t>Masonry works under DPC</t>
  </si>
  <si>
    <t>supply materials &amp; construction of walls with natural stone and cement mortar (1:3) under DPC of the building with two thickness gradient 40 and 30 cm and total height 70 cm for the walls under DPC and 30 cm width, the price includes plastering the apparent parts and painting with three layers of plastic paint (flincaot) and all works necessary according to the elevations and dimensions cleared in the drawings and the instruction of site engineer.</t>
  </si>
  <si>
    <t>Provide all materials and labor force to cast the DPC with Size (10 Cm thickness and 30 Cm Wide) usinjg fair faced wood for all sides, Cement resistant and Sika with Mixture as per drawings and instructions of supervisor engineer</t>
  </si>
  <si>
    <t>Filling works- Clear River sand</t>
  </si>
  <si>
    <t>Supply works and Labor force to fill and compact clear river sand the foundation and gradients with total depth 1.25 M.</t>
  </si>
  <si>
    <t>Masonry works above DPC</t>
  </si>
  <si>
    <t>supply materials &amp; construction of walls with natural stone and cement mortar (1:3) above DPC of the building with 30 cm width and total height 3.7 M for the walls &amp; roof fence for 1 M height , the price includes ensuring the horizantality and verticiality of the walls and dimensions cleared in the drawings and the instruction of site engineer.</t>
  </si>
  <si>
    <t>Slab Concrete, lintels and Parapet Casting</t>
  </si>
  <si>
    <t xml:space="preserve"> Provide all materials and labor force to  cast Slab Concrete, lintels, Parapet (20*30 CM)using C25 Concrete following dimensions below and according the specification mentioned into the drawings bars dia 12@20 cm two layers. Slab thickness 0.18 M and reinforcement details as per drawings.
Note: all necessary materials such as Vibretors, fair face tools, Cubic samples should be provided by the contractors and as per instruction of GIZ engineer following Structural and architectural drawings .</t>
  </si>
  <si>
    <t>Roof protection paving by (shtaygar) Cement plates</t>
  </si>
  <si>
    <t>Supply materials and paving the roof  (slope not less than 1%) according to the following steps:
1- clean the roof from the remains of materials.
2- paint the roof with bitumen 20/30 degree, two layers each layer in one day and in opposite directions.
3- Layer of agricultural nylon then a  5 cm compacted Styrofoam with density not less than 20 KG/M3.
4- a layer of average 12 cm thick clean river sand with the proper slope.
5- paving shtyger (80*80*4 cm).
6- fill the joint between the shtyger with bitumen.
7- fill the outside joints with cement mortar and make joints same as shtyger size.</t>
  </si>
  <si>
    <t>Cement plastering (outside)</t>
  </si>
  <si>
    <t>Providing materials and plastering with cement sand mortar 1:3 wherever needed 20 mm thick min. and the final layer should be very smooth, using aluminum straight edges for plastering guides for outer walls, all work must be done according to the instruction of engineers.</t>
  </si>
  <si>
    <t>Gypsum plastering</t>
  </si>
  <si>
    <t>Supplying materials and plastering with gypsum in 2 layers minimum thickness 15mm, using aluminum straight edges for plastering guides each 80 cm for the inside walls and the area indicated in the drawings. Including plastic wire mesh for the connections of the walls and concrete structures and for the pipes of electric and sanitary works, according to specification, the drawings and instructions of the site engineer.</t>
  </si>
  <si>
    <t>Internal/external walls Painting</t>
  </si>
  <si>
    <t xml:space="preserve">Preparation, materials and work execution for the external and internal walls of the building within three layers of painting each layer 0.4-2 mm. the price include using plasitic/steel wire mesh on walls connections area and  ensuring of well leveling of the walls vertically and horizantally and Corners as well.
the painting type and color should be approved by supervisor engineer </t>
  </si>
  <si>
    <t>Slab Concrete Ground floor (under tiles)</t>
  </si>
  <si>
    <t xml:space="preserve">Provide all materials and cast reinforced concrete with mixture (1:2:4) with slab thickness 0.15 m and two layers of BRC for Reinforcement dia. 6 @15 mm C/C  for the ground floor "under the tiles", the price including gravel under the slab and DPC, follow instructions of site engineer.  </t>
  </si>
  <si>
    <t>Marble tiles</t>
  </si>
  <si>
    <t>Supply materials and paving  Marble tiles (60*60 cm)Turkey origin or equivelent (approved sample) with all necessary works on a layer of cement sand mortar 1:3 or (Besis) for the rooms, according and instructions of site engineer. The price includes repolishing the tiles after the end of the works if necessary.</t>
  </si>
  <si>
    <t>Skirting (DPC Ceramic Cladding)</t>
  </si>
  <si>
    <t>Supply materials and skirting using ceramic tiles spanish or equivelent(10) cm height and cement mortar 1:3, in rooms  and main entrance according to  instructions of site engineer. The price includes using cement splatter dash with SBR at rate of 30 Gr.\1 m.l.</t>
  </si>
  <si>
    <t>Toilet floor Ceramic</t>
  </si>
  <si>
    <t>Clad the toilets floor with ceramic tiles (30*30) cm spanish type or equivelent (approved sample) and rough surface with all necessary works on a layer of cement sand mortar 1:3  for the bathrooms according to instructions of site engineer.Price include fill the joints with white Cement and ensure curing for all the applied Ceramics</t>
  </si>
  <si>
    <t>Toilet wall Ceramic</t>
  </si>
  <si>
    <t xml:space="preserve">Clad the toilets and Kitchen Walls with ceramic tiles (30*30) cm spanish type or equivelent (approved sample) with all necessary works on a layer of cement sand mortar 1:3  for the bathrooms according to instructions of site engineer.Price include fill the joints with white Cement and ensure curing for all the applied Ceramics. Works of Cermaics should be leveled Horizantally and Vertically </t>
  </si>
  <si>
    <t>Supply materials and labor force to replace the exist façade windows with Aluminuim windows (1.5*1.2)M turkey made asistal or equivelant. The works includes Fixing Steel Rectangular Pipe , glass pan 6 mm and rubber. the price include the installation of Iron protection bars &amp; All other required works according to drawings and instructions of site engineer</t>
  </si>
  <si>
    <t>false ceiling (60*60 cm)</t>
  </si>
  <si>
    <t xml:space="preserve">Preparation, materials supply work execution to install standards internal Turkey PVC door or equivelant , work including fix the door frame on the wall and all door acessiories  such as handle,lock and hinges
doors dimension 1.0× 2.1  meter or less  PVC type. Locations as per supervising Engineer </t>
  </si>
  <si>
    <t>Outside Steel Doors (1*2 m)</t>
  </si>
  <si>
    <t>Supply and provide materials to install steel door (1*2.1)m with frame. The price include painting with anti-rust painting then with suitable painting, Hinges, latche and handle. Door design should be half-glazed from Karetal iron.</t>
  </si>
  <si>
    <t xml:space="preserve">Septic Tank </t>
  </si>
  <si>
    <t xml:space="preserve"> This item will include installation of septic tank 2.5 m x3m x 2m with 1 slabs:  on the top(2.5 m x3 m x 0.15) reinforced concrete , using bars 12 mm dia. and concrete block for Walls. the walls foundation width should be 40 and thickness 20 cm. Works shall include but are not limited to all needed and required excavation in all kind of soils, removal of excavated works shall include: vents, manhole withconcrete lid, inlet openings to accommodate all incoming inlet flows and all required connections,and build the walls  and complete all sanitary work conection all latrines aand toilets with septic-tanks using pipe 4 in with hollow blocks as per the specifications above. the price include plastering the nearest side wall from the building.</t>
  </si>
  <si>
    <t>wall-mounted western toilet</t>
  </si>
  <si>
    <t>Supply and install western toilet and flush tank, the work include all fitting required and connect it with sewerage system and install, connect  Pidet ½ " with source of water.
Flush tank should be a part of iron frame and hidden inside the wall  within specified level and angle valve.
 toilet seat should be placed at height 42 Cm and as per instruction of supervisor engineer. The toilet is equipped with, toilet paper holder, spare paper holder</t>
  </si>
  <si>
    <t xml:space="preserve">Installing eastern toilet </t>
  </si>
  <si>
    <t>Supply of materials, tools and manpower to install a new ceramic eastern toilet and flush tank. Including proper swerage and water connection and siphon installation.gully trap Ø100mm (4"), flexible hose 5mm, Pidet ½ " with source of water, angle valve and ensure the drain of water to the cesspool and All needed work to complete the job will be included within the price as per instruction of supervisor engineer.  The toilet is equipped with, toilet paper holder, spare paper holder</t>
  </si>
  <si>
    <t>Installing wall-mounted handwash basins with water mixer</t>
  </si>
  <si>
    <t>size 0.45 m x 0.45 m and sink height should be 0.8 m from the floor.
the work includes high pressure connection steel hose, chromium plated stop valves, two angle valve,  flex drain hose and all related accessories, and including  connecting to the tanks. All needed works, Paper towel dispenser out of stainless steel, liquid soap dispenser out of white plastic to complete the job will be included within the price.
Note: Water mixer handle should be valve handle at  a height of 0.90 m from the floor.</t>
  </si>
  <si>
    <t>Water Taps 1/2"</t>
  </si>
  <si>
    <t>Supply and install chromium water tabs  ½ "  with all fitting and pipes of Europian manufacture, Type as per supervior Engineer</t>
  </si>
  <si>
    <t>Water Tank</t>
  </si>
  <si>
    <t>Supply and install storage water tank (1000) L in size, PVC type of Minimum three layers reinforced. the price includes the installation and connecting of Plastic pipes measuring 3/4 inch, complete with valves, overflow, floating valves, drain inlets and outlets PVC with all necessary fittings and seat blocks should be place above the building.</t>
  </si>
  <si>
    <t xml:space="preserve">PVC reinforced Manhole </t>
  </si>
  <si>
    <t>Supply and install PVC reinforced Manhole heavy duty 50 Cm* 50 Cm * 50 Cm  with thcikness 10 cm. Price include provision of manhole cover has to by secured by screws against un-authorized opening.</t>
  </si>
  <si>
    <t>Rainwater downpipes</t>
  </si>
  <si>
    <t>Supply and install 3" PVC rain water drain pipe in lengths of 6m with Iron holder each 1 m for roof including painting and all fitting that is required to make the job complete, noticng that the pipe fixing must be done after finishing plastering the exterior faces of walls</t>
  </si>
  <si>
    <t>PVC or PP sewerage pipes DN 100 (4)” diameter</t>
  </si>
  <si>
    <t>UV-resistant and high pressure. Supply and install (4") dia. PVC pipes egyption origin or equivelent with all necessary materials and cleaning openings according to the instructions of the site engineer with all necessary work.
Including all fittings and attachments.</t>
  </si>
  <si>
    <t>Water pipes connections "Galvanized pipes" Dia. 3/4"</t>
  </si>
  <si>
    <t>Supply material and provide services to install and equip galvanized water connection dia. 3/4"  between the water tank and internal network point with all necessary materials, fittings and attachments as per instruction of supervisor engineer</t>
  </si>
  <si>
    <t>Polypropylene PPR cold/warm water supply pipes Dia. 1/2"</t>
  </si>
  <si>
    <t>For conducting concealed, in the walls, or false ceiling. Insulated in 5mm thick foam rubber hoses. Bursts of insulation must be sealed with adhesive tape. Supply and install 1/2" dia. PPR pipes with all necessary materials, fittings and attachments.
Pipe clamps with hanger bolts in sturdy galvanized fabrication, with rubber insert, at a distance of 1.5m.
 egyption (Amal Al-Shareef), germany or equivelent , sampling required!</t>
  </si>
  <si>
    <t>Part 3) Electrical Works</t>
  </si>
  <si>
    <t>Sub-Distribution board 8 lines</t>
  </si>
  <si>
    <t>Supply and provide material to install Sub-Distribution board 8 lines. The board should include circut breakers and three phase change over with capacity 100 amp  Schneider or equivelent using cable 4*35mm2 for connections, insulators, switches and etc., all items should be arranged properly, affords a high degree of safety operation.</t>
  </si>
  <si>
    <t>Lighting Fixture Led 18 Watt for WCs</t>
  </si>
  <si>
    <t>(circular), white colour for mounting in false ceiling.
Best type in the markets, best quality according to instruction of site engineer.
Includes all necessary  cable 3 x 1,5 mm2 or 3 x 2,5 mm2 (HES, Nexans, Prysmian or equivalent).
Switches and trunks, plastic pipes or conduits fit for purpose.</t>
  </si>
  <si>
    <t>Switch Socket, 32 A, 230 V AC</t>
  </si>
  <si>
    <t>for air conditions and heaters incl. central sheet and cover-frame, execution programme according to single description, protective degree IP 2 X, appliance-unit fixing with screws with flush mounted box, includes all necessary,  cable or 3 x4 mm2 and connections to final distribution line board (Schneider or equivalent) fit for purpose.</t>
  </si>
  <si>
    <t>Out door wall lamp fixtures
Lighting Fixture Led 50 Watt</t>
  </si>
  <si>
    <t xml:space="preserve">(hemispherical) four outside building and fence corners, waterproof black colour. Best type in the market, the price includes cable (3 x 2.5 mm2) (HES, Nexans, Prysmian or equivalent) &amp; switches and trunks, plastic pipes or conduits fit for purpose and all accessories best quality according to instruction of site engineer. </t>
  </si>
  <si>
    <t>provide machienary, labor force and equipment to demolish the exist old building(1.65*4.15)M and remove the rubbles to the area approved by the local authorities. The price include land settlement and site preperation as requested by the supervisor engineer.</t>
  </si>
  <si>
    <t>Supply works and Labor force to fill and compact clear river sand the foundation and gradients with total depth 1.15 M.</t>
  </si>
  <si>
    <t xml:space="preserve">Clad the toilets Walls with ceramic tiles (30*30) cm spanish type or equivelent (approved sample) with all necessary works on a layer of cement sand mortar 1:3  for the bathrooms according to instructions of site engineer.Price include fill the joints with white Cement and ensure curing for all the applied Ceramics. Works of Cermaics should be leveled Horizantally and Vertically </t>
  </si>
  <si>
    <t>Supply and install 3" PVC rain water drain pipe in lengths of 3m with Iron holder each 1 m for roof including painting and all fitting that is required to make the job complete, noticng that the pipe fixing must be done after finishing plastering the exterior faces of walls</t>
  </si>
  <si>
    <t>Supply works and Labor force to fill and compact clear river sand the foundation and gradients with total depth 1.05 M.</t>
  </si>
  <si>
    <t>supply materials &amp; construction of walls with natural stone and cement mortar (1:3) above DPC of the building with 30 cm width and total height 3 M for the walls &amp; roof fence for 1 M height , the price includes ensuring the horizantality and verticiality of the walls and dimensions cleared in the drawings and the instruction of site engineer.</t>
  </si>
  <si>
    <t xml:space="preserve">Preparation, materials and work execution for the external and internal walls of the building within three layers of painting each layer 0.4-2 mm. the price include using plasitic/steel wire mesh on cracks/damaged area and  ensuring of well leveling of the walls vertically and horizantally and Corners as well.
the painting type and color should be approved by supervisor engineer </t>
  </si>
  <si>
    <t>polish the natural scree (Hillan) of the external walls</t>
  </si>
  <si>
    <t>using polish machine and mixer of white cement with dust to treat the scree and fill the joint and keep the corners intense, then glaze with sillar to isolate the scree from the liquid and give shiny apperance. The work include compensate damaged part with quantity not exceeding 20 M2 as per supervisor engineer.</t>
  </si>
  <si>
    <t>Skirting (Ceramic Cladding)</t>
  </si>
  <si>
    <t>Supply materials, tools and labors to remove old skirting and apply new one using ceramic tiles spanish or equivelent(13) cm height and cement mortar 1:3, in steps in front of the building &amp; receiption room according to  instructions of site engineer. The price includes using cement splatter dash with SBR at rate of 30 Gr.\1 m.l.</t>
  </si>
  <si>
    <t>Exist Sunshade maintenance</t>
  </si>
  <si>
    <t>Supply materials and labor force to paint the exist shading area with anti-rust painting then with a suitable color. The price include compensating the missing "Kerpy panels 20 M2 Max" and upgrade supports within additional columns and beams if necessary as per instruction of supervisor engineer</t>
  </si>
  <si>
    <t>Maintenance of iron interior/Exterior doors</t>
  </si>
  <si>
    <t>preparation and materials supply and work execution for maintenance to Iron doors and painting with Anti-rust paint and then any suitable color and fix in position with all acessiories such as handle, lock, latch and hinges, all  as instructed by the supervising engineer. Door size 1.2*2 m</t>
  </si>
  <si>
    <t>Supply materials and cast plain concrete C20 thickness 15 Cm , the work includes 2 layers of compacted subbase and one layers of BRC 15*15 cm 6 mm thickness and expansion joints filled by mastic each 3 m. the price include removal of exist 20 cm soil and replace with 20 cm thickness sub-base according to the instructions of the site engineer.</t>
  </si>
  <si>
    <t>Preperation materials, tools and labor force to demolish current ceramic floor and remove rublble to area approved by local authority and Clad the floor with ceramic tiles (30*30) cm spanish type or equivelent (approved sample) and rough surface with all necessary works on a layer of cement sand mortar 1:3  for the bathrooms according to instructions of site engineer.Price include fill the joints with white Cement and ensure curing for all the applied Ceramics</t>
  </si>
  <si>
    <t xml:space="preserve">Preperation materials, tools and labor force to demolish current ceramic walls and remove rublble to area approved by local authority and Clad the toilets Walls with ceramic tiles (30*30) cm spanish type or equivelent (approved sample) with all necessary works on a layer of cement sand mortar 1:3  for the bathrooms according to instructions of site engineer.Price include fill the joints with white Cement and ensure curing for all the applied Ceramics. Works of Cermaics should be leveled Horizantally and Vertically </t>
  </si>
  <si>
    <t>Shading Area (7*12)m</t>
  </si>
  <si>
    <t>Preparation, materials and work execution for maintenance the exist iron slide door. The works include repair the damage parts, painting Door with anti-rust and suitable color, replace the lock and handles as per instruction of supervisor engineer. door size 4.2*2.5</t>
  </si>
  <si>
    <t>Supply materials and labor force to install  Aluminuim windows (2*2)M turkey made asistal or equivelant. The price includes install new steel frames inside the walls which the windows will be fixed on the frame and must be painted by antirust paint and wall treatment by plastering and painting. The works includes Fixing Steel Rectangular Pipe , glass pan 6 mm and rubber.
All other required works according to drawings and instructions of site engineer</t>
  </si>
  <si>
    <r>
      <t xml:space="preserve">preparation, materials supply and work execution for maintenance iron windows with the dimensions </t>
    </r>
    <r>
      <rPr>
        <sz val="11"/>
        <color rgb="FFFF0000"/>
        <rFont val="Calibri"/>
        <family val="2"/>
        <scheme val="minor"/>
      </rPr>
      <t>(1.2*1.8)</t>
    </r>
    <r>
      <rPr>
        <sz val="11"/>
        <rFont val="Calibri"/>
        <family val="2"/>
        <scheme val="minor"/>
      </rPr>
      <t xml:space="preserve"> m, the price includes accessory handles and Anti-flees cover and painting ," installation of glass 4 mm if broken" with all other accessories and as instructed by the supervising engineer.</t>
    </r>
  </si>
  <si>
    <t>Preparation, materials supply work execution to install Aluminum Doors and Partions (1.65*1.45)m2 turkey made asistal or equivelant. The price include install new steel frames inside the walls which the partion and door will be fixed on the frame and must be painted by antirust paint and wall treatment by plastering and painting. The works includes Fixing Steel Rectangular Pipe , glass pan 6 mm and rubber.
All other required works and curving according to drawings and instructions of site engineer</t>
  </si>
  <si>
    <t>Sandwich Panel covering</t>
  </si>
  <si>
    <t>Provide materials, labor force to cover  Ceiling of Mayor office by Sandwich panel thickness 5 cm with density 40 Kg/M3. Fixing should be as per instruction of supervisor engineer and considering the connection positions should be treated by Silicon. The price include fixing by Bolts and rubber nets with all requirements to complete the works and painting the exist structure with anti-rust painting and suitable color.</t>
  </si>
  <si>
    <t>wall mounted western toilet</t>
  </si>
  <si>
    <t>Supply of materials, tools and manpower to install a new ceramic eastern toilet and flush tank. Including proper swerage and water connection and siphon installation.gully trap Ø100mm (4"), flexible hose 5mm, Pidet ½ " with source of water, angle valve and ensure the drain of water to the manhole and All needed work to complete the job will be included within the price as per instruction of supervisor engineer.  The toilet is equipped with, toilet paper holder, spare paper holder</t>
  </si>
  <si>
    <t>square or circule white colour for mounting in false ceiling as per instruction of supervisor engineer. Price includes all necessary  cable 3 x 1,5mm2 or 3 x 2,5mm2 (HES, Nexans, Prysmian or equivalent), switches and trunks, plastic pipes or conduits fit for purpose.</t>
  </si>
  <si>
    <t xml:space="preserve"> for WC´s  With all necessary accessories and switches, plastic pipes, conduits.
Price includes  (3*1.5 mm2) or 3 x 2,5 mm2 (HES, Nexans, Prysmian or equivalent).
With self-acting external louvres and contact protection inside
Size 6".</t>
  </si>
  <si>
    <t>Air cooler device 2 Ton Capacity</t>
  </si>
  <si>
    <t>Ceiling fan</t>
  </si>
  <si>
    <t>Supply and installation ceiling fan, 3 blades, 120cm length, including regulatior, including ceiling hook etc. Using wires (3 * 1.5) mm 2 and in specific places, according to the selection and guidance of the supervising engineer .</t>
  </si>
  <si>
    <t>Part 4) Generator house ad hoc</t>
  </si>
  <si>
    <t>supply materials and cast concrete slab 20 cm thickness with mixture 1:2:4 reinforced with steel bars 12mm two layers (10 cm c/c) over a layer of sub-base 15 cm and surrounded by soild concrete blocks.
The price includes cement plastering for the walls (inside and outside) according to the drawings and instructions of the site engineer.</t>
  </si>
  <si>
    <t xml:space="preserve"> provide material and install a generator house 6*6 m and height 2.5 m (for the generator and the fuel tank) made of steel frame (5x5 cm, 2mm thickness) and coverded by of BRC 5x5cm, 5mm for the sides and by Kerby for the roof, the price includes installing a door (2x1 m) and a galvanized steel plate exhaust to be connected to the exhaust of the generator and painting of the frame with 2 layers of anti-rust paint and 1 layer of colored paint.
According to the drawings and instructions of the site engineer.</t>
  </si>
  <si>
    <t>supplying fuel metal tank, capacity 1000 liter of 4 supports, guage 16 with fuel filter and volume meter.
The price includes connection between tanks and Generator with all fitting required as per instruction of supervisor engineer</t>
  </si>
  <si>
    <t>Heet building Sub-Directorate Rehabilitation and Storage construction Cost Summury</t>
  </si>
  <si>
    <t>No</t>
  </si>
  <si>
    <t>Description</t>
  </si>
  <si>
    <t>Cost (USD)</t>
  </si>
  <si>
    <t>Agriculture Heet SubDirectorate</t>
  </si>
  <si>
    <t>Storage &amp; WC &amp; Reception room</t>
  </si>
  <si>
    <t>Women WC</t>
  </si>
  <si>
    <t>Mayer office</t>
  </si>
  <si>
    <t>Total</t>
  </si>
  <si>
    <t>Agriculture Sub-Directorate Rehabilitation BoQ in Heet / Anbar</t>
  </si>
  <si>
    <t>Storage &amp; WC &amp; Reception room construction in Agriculture Sub-Directorate BoQ in Heet / Anbar</t>
  </si>
  <si>
    <t>Mayor office Rehabilitation BoQ in Heet / Anbar</t>
  </si>
  <si>
    <t>Women WC Construction in Agriculture Sub-Directorate BoQ in Heet / Anbar</t>
  </si>
  <si>
    <t>Damp Proof Course (DPC) for front fence</t>
  </si>
  <si>
    <t>Damp Proof Course (DPC)</t>
  </si>
  <si>
    <t>Important notes and conditions</t>
  </si>
  <si>
    <t>ملاحظات و شروط مهمة</t>
  </si>
  <si>
    <r>
      <rPr>
        <b/>
        <sz val="11"/>
        <color rgb="FFFF0000"/>
        <rFont val="Calibri"/>
        <family val="2"/>
        <scheme val="minor"/>
      </rPr>
      <t>يجب</t>
    </r>
    <r>
      <rPr>
        <sz val="11"/>
        <color theme="1"/>
        <rFont val="Calibri"/>
        <family val="2"/>
        <scheme val="minor"/>
      </rPr>
      <t xml:space="preserve"> التاكد من وضع الطريق و امكانية الدخول الى مناطق العمل </t>
    </r>
    <r>
      <rPr>
        <b/>
        <sz val="11"/>
        <color rgb="FFFF0000"/>
        <rFont val="Calibri"/>
        <family val="2"/>
        <scheme val="minor"/>
      </rPr>
      <t>مقدما</t>
    </r>
    <r>
      <rPr>
        <sz val="11"/>
        <color theme="1"/>
        <rFont val="Calibri"/>
        <family val="2"/>
        <scheme val="minor"/>
      </rPr>
      <t xml:space="preserve">
جميع الاعمال يجب ان تكون وفق المواصفات العامة العراقية, جميع المواصفات القياسية العراقية النافذة, مدونة الانشاءات العراقية, الشروط العامة لمقاولات اعمال الهندسة المدنية بقسميها الاول و الثاني العراقية, و الشروط العامة لمقاولات اعمال الهندسة الكهربائية و الميكانيكية و الكيميائية العراقية.
جميع المواد المستخدمة يجب ان تكون جديدة و من افضل نوعيةو خاضعه للفحص المختبري و حسب موافقة المشرف 
اسعار الفقرات تشمل النقل و توفير كافة المواد و المستلزمات كما في جدول الكميات
المقاول </t>
    </r>
    <r>
      <rPr>
        <b/>
        <sz val="11"/>
        <color rgb="FFFF0000"/>
        <rFont val="Calibri"/>
        <family val="2"/>
        <scheme val="minor"/>
      </rPr>
      <t>يجب</t>
    </r>
    <r>
      <rPr>
        <sz val="11"/>
        <color theme="1"/>
        <rFont val="Calibri"/>
        <family val="2"/>
        <scheme val="minor"/>
      </rPr>
      <t xml:space="preserve"> ان يعد مخطط زمني للمشروع
على المقاول نصب </t>
    </r>
    <r>
      <rPr>
        <b/>
        <sz val="11"/>
        <color rgb="FFFF0000"/>
        <rFont val="Calibri"/>
        <family val="2"/>
        <scheme val="minor"/>
      </rPr>
      <t>لوحات دلالة</t>
    </r>
    <r>
      <rPr>
        <sz val="11"/>
        <color theme="1"/>
        <rFont val="Calibri"/>
        <family val="2"/>
        <scheme val="minor"/>
      </rPr>
      <t xml:space="preserve"> للمشروع
جميع الاعمال في جدول الكميات يجب ان تنفذ حسب التصاميم و المواصفات المذكورة و حسب توجيهات المشرف
يتم تنفيذ المشروع بطريقة </t>
    </r>
    <r>
      <rPr>
        <b/>
        <sz val="11"/>
        <color rgb="FFFF0000"/>
        <rFont val="Calibri"/>
        <family val="2"/>
        <scheme val="minor"/>
      </rPr>
      <t>الذرعه الموقعية و بالذرعات الحقيقية</t>
    </r>
    <r>
      <rPr>
        <sz val="11"/>
        <color theme="1"/>
        <rFont val="Calibri"/>
        <family val="2"/>
        <scheme val="minor"/>
      </rPr>
      <t xml:space="preserve"> حسب المواصفات الهندسية العراقية و ليس حسب الطرق الشائعه 
</t>
    </r>
    <r>
      <rPr>
        <b/>
        <sz val="11"/>
        <color rgb="FFFF0000"/>
        <rFont val="Calibri"/>
        <family val="2"/>
        <scheme val="minor"/>
      </rPr>
      <t>يجب</t>
    </r>
    <r>
      <rPr>
        <sz val="11"/>
        <color theme="1"/>
        <rFont val="Calibri"/>
        <family val="2"/>
        <scheme val="minor"/>
      </rPr>
      <t xml:space="preserve"> على مقدمي العطاءات ملئ جداول الاكسل المرفقة و تقديمها بصيغه اكسل مع العرض المالي
</t>
    </r>
    <r>
      <rPr>
        <b/>
        <sz val="11"/>
        <color rgb="FFFF0000"/>
        <rFont val="Calibri"/>
        <family val="2"/>
        <scheme val="minor"/>
      </rPr>
      <t>يجب</t>
    </r>
    <r>
      <rPr>
        <sz val="11"/>
        <color theme="1"/>
        <rFont val="Calibri"/>
        <family val="2"/>
        <scheme val="minor"/>
      </rPr>
      <t xml:space="preserve"> على مقدمي العطاءات طباعه جداول الكميات بصيغه (بي دي اف) ثم ملئها يدويا ثم تصويرها الكترونيا  ثم ارسالها بملف بصيغة (بي دي اف) مع العرض المالي
</t>
    </r>
    <r>
      <rPr>
        <b/>
        <sz val="11"/>
        <color rgb="FFFF0000"/>
        <rFont val="Calibri"/>
        <family val="2"/>
        <scheme val="minor"/>
      </rPr>
      <t>يجب</t>
    </r>
    <r>
      <rPr>
        <sz val="11"/>
        <color theme="1"/>
        <rFont val="Calibri"/>
        <family val="2"/>
        <scheme val="minor"/>
      </rPr>
      <t xml:space="preserve"> على مقدمي العطاءات تقديم مخطط زمني لجدول تقدم العمل بمدة عمل كلية </t>
    </r>
    <r>
      <rPr>
        <b/>
        <sz val="11"/>
        <color rgb="FFFF0000"/>
        <rFont val="Calibri"/>
        <family val="2"/>
        <scheme val="minor"/>
      </rPr>
      <t>لا تزيد عن أربعة</t>
    </r>
    <r>
      <rPr>
        <sz val="11"/>
        <color theme="1"/>
        <rFont val="Calibri"/>
        <family val="2"/>
        <scheme val="minor"/>
      </rPr>
      <t xml:space="preserve"> اشهر
تقديم العطاء يعني قراءة هذه الشروط و الملاحظات و الموافقة عليها من قبل مقدمي العطاءات 
على مقدمي العطاءات قراءة مستند شروط التقديم بعناية و اتباع تعليماته, الفشل في اتباع هذا المستند يؤدي الى استبعاد العرض</t>
    </r>
  </si>
  <si>
    <r>
      <t xml:space="preserve">01- Access situation to the site premises </t>
    </r>
    <r>
      <rPr>
        <b/>
        <sz val="10"/>
        <color rgb="FFFF0000"/>
        <rFont val="Calibri"/>
        <family val="2"/>
        <scheme val="minor"/>
      </rPr>
      <t>has to be checked in advance</t>
    </r>
    <r>
      <rPr>
        <sz val="10"/>
        <rFont val="Calibri"/>
        <family val="2"/>
        <scheme val="minor"/>
      </rPr>
      <t>.
02- All the work items should be according to IRAQI General Technical Specifications (IGTS), all applicable Iraqi standards, Iraqi construction codes, Iraqi general conditions for the civil engineering works' contracts (part 1 &amp; part 2), and the Iraqi general conditions for the electrical, mechanical, and chemical engineering works' contracts.
03- All materials must be NEW from best type and passed the lab tests as approved by supervisor. .
04-The unit prices include transportation and providing the materials mentioned in the BoQ.
05-The contractor shall prepare a</t>
    </r>
    <r>
      <rPr>
        <b/>
        <sz val="10"/>
        <color rgb="FFFF0000"/>
        <rFont val="Calibri"/>
        <family val="2"/>
        <scheme val="minor"/>
      </rPr>
      <t xml:space="preserve"> Time Schedule</t>
    </r>
    <r>
      <rPr>
        <sz val="10"/>
        <rFont val="Calibri"/>
        <family val="2"/>
        <scheme val="minor"/>
      </rPr>
      <t xml:space="preserve"> for the whole project.
06- The contractor must set up</t>
    </r>
    <r>
      <rPr>
        <b/>
        <sz val="10"/>
        <color rgb="FFFF0000"/>
        <rFont val="Calibri"/>
        <family val="2"/>
        <scheme val="minor"/>
      </rPr>
      <t xml:space="preserve"> project boards</t>
    </r>
    <r>
      <rPr>
        <sz val="10"/>
        <rFont val="Calibri"/>
        <family val="2"/>
        <scheme val="minor"/>
      </rPr>
      <t xml:space="preserve">.
07- All works in the Bill of Quantities will be done according to supplied design details, specifications, instructions and directions of supervisor.
08- The contract will be </t>
    </r>
    <r>
      <rPr>
        <b/>
        <sz val="10"/>
        <color rgb="FFFF0000"/>
        <rFont val="Calibri"/>
        <family val="2"/>
        <scheme val="minor"/>
      </rPr>
      <t>executed as "re-measurement contract" with exact values</t>
    </r>
    <r>
      <rPr>
        <sz val="10"/>
        <rFont val="Calibri"/>
        <family val="2"/>
        <scheme val="minor"/>
      </rPr>
      <t xml:space="preserve"> according to the Iraqi standards not to the common market measuring procedure.
09- Bidder </t>
    </r>
    <r>
      <rPr>
        <b/>
        <sz val="10"/>
        <color rgb="FFFF0000"/>
        <rFont val="Calibri"/>
        <family val="2"/>
        <scheme val="minor"/>
      </rPr>
      <t>MUST</t>
    </r>
    <r>
      <rPr>
        <b/>
        <sz val="10"/>
        <rFont val="Calibri"/>
        <family val="2"/>
        <scheme val="minor"/>
      </rPr>
      <t xml:space="preserve"> </t>
    </r>
    <r>
      <rPr>
        <sz val="10"/>
        <rFont val="Calibri"/>
        <family val="2"/>
        <scheme val="minor"/>
      </rPr>
      <t xml:space="preserve">fill these excel sheets as soft copy and send them within the financial offer.
10- Bidder </t>
    </r>
    <r>
      <rPr>
        <b/>
        <sz val="10"/>
        <color rgb="FFFF0000"/>
        <rFont val="Calibri"/>
        <family val="2"/>
        <scheme val="minor"/>
      </rPr>
      <t>MUST</t>
    </r>
    <r>
      <rPr>
        <sz val="10"/>
        <rFont val="Calibri"/>
        <family val="2"/>
        <scheme val="minor"/>
      </rPr>
      <t xml:space="preserve"> print the pdf sheets, fill them by handwriting, sign and stamp every sheet, and scan and send them as a soft copy within the financial offer.
11- Bidder </t>
    </r>
    <r>
      <rPr>
        <b/>
        <sz val="10"/>
        <color rgb="FFFF0000"/>
        <rFont val="Calibri"/>
        <family val="2"/>
        <scheme val="minor"/>
      </rPr>
      <t>MUST</t>
    </r>
    <r>
      <rPr>
        <sz val="10"/>
        <rFont val="Calibri"/>
        <family val="2"/>
        <scheme val="minor"/>
      </rPr>
      <t xml:space="preserve"> submit a work schedule timeline with a total duration </t>
    </r>
    <r>
      <rPr>
        <b/>
        <sz val="10"/>
        <color rgb="FFFF0000"/>
        <rFont val="Calibri"/>
        <family val="2"/>
        <scheme val="minor"/>
      </rPr>
      <t>NOT</t>
    </r>
    <r>
      <rPr>
        <sz val="10"/>
        <rFont val="Calibri"/>
        <family val="2"/>
        <scheme val="minor"/>
      </rPr>
      <t xml:space="preserve"> </t>
    </r>
    <r>
      <rPr>
        <b/>
        <sz val="10"/>
        <color rgb="FFFF0000"/>
        <rFont val="Calibri"/>
        <family val="2"/>
        <scheme val="minor"/>
      </rPr>
      <t>more than four</t>
    </r>
    <r>
      <rPr>
        <sz val="10"/>
        <rFont val="Calibri"/>
        <family val="2"/>
        <scheme val="minor"/>
      </rPr>
      <t xml:space="preserve"> months..
12- Submitting bid means that the bidder has read all these conditions and notes and accepts all the conditions.
13-</t>
    </r>
    <r>
      <rPr>
        <b/>
        <sz val="10"/>
        <rFont val="Calibri"/>
        <family val="2"/>
        <scheme val="minor"/>
      </rPr>
      <t xml:space="preserve"> Bidder MUST carefully read and follow </t>
    </r>
    <r>
      <rPr>
        <b/>
        <i/>
        <sz val="12"/>
        <color rgb="FFFF0000"/>
        <rFont val="Calibri"/>
        <family val="2"/>
        <scheme val="minor"/>
      </rPr>
      <t>Bidding conditions</t>
    </r>
    <r>
      <rPr>
        <b/>
        <sz val="10"/>
        <rFont val="Calibri"/>
        <family val="2"/>
        <scheme val="minor"/>
      </rPr>
      <t xml:space="preserve"> document, failure to follow this document leads to exclusion of the offer.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</si>
</sst>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b/>
      <sz val="9"/>
      <color theme="0"/>
      <name val="Calibri"/>
      <family val="2"/>
      <scheme val="minor"/>
    </font>
    <font>
      <sz val="8"/>
      <name val="Calibri"/>
      <family val="2"/>
      <scheme val="minor"/>
    </font>
    <font>
      <b/>
      <sz val="14"/>
      <color theme="0"/>
      <name val="Calibri"/>
      <family val="2"/>
      <scheme val="minor"/>
    </font>
    <font>
      <sz val="11"/>
      <name val="Calibri"/>
      <family val="2"/>
      <scheme val="minor"/>
    </font>
    <font>
      <sz val="11"/>
      <name val="Arial"/>
      <family val="2"/>
    </font>
    <font>
      <b/>
      <sz val="11"/>
      <name val="Calibri"/>
      <family val="2"/>
      <scheme val="minor"/>
    </font>
    <font>
      <b/>
      <sz val="16"/>
      <color theme="1"/>
      <name val="Calibri"/>
      <family val="2"/>
      <scheme val="minor"/>
    </font>
    <font>
      <b/>
      <sz val="14"/>
      <name val="Calibri"/>
      <family val="2"/>
      <scheme val="minor"/>
    </font>
    <font>
      <b/>
      <sz val="12"/>
      <name val="Calibri"/>
      <family val="2"/>
      <scheme val="minor"/>
    </font>
    <font>
      <sz val="12"/>
      <name val="Calibri"/>
      <family val="2"/>
      <scheme val="minor"/>
    </font>
    <font>
      <b/>
      <u/>
      <sz val="14"/>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0"/>
      <color theme="1"/>
      <name val="Calibri"/>
      <family val="2"/>
      <scheme val="minor"/>
    </font>
    <font>
      <sz val="10"/>
      <name val="Calibri"/>
      <family val="2"/>
      <scheme val="minor"/>
    </font>
    <font>
      <b/>
      <sz val="10"/>
      <name val="Calibri"/>
      <family val="2"/>
      <scheme val="minor"/>
    </font>
    <font>
      <b/>
      <sz val="10"/>
      <color rgb="FFFF0000"/>
      <name val="Calibri"/>
      <family val="2"/>
      <scheme val="minor"/>
    </font>
    <font>
      <b/>
      <i/>
      <sz val="12"/>
      <color rgb="FFFF0000"/>
      <name val="Calibri"/>
      <family val="2"/>
      <scheme val="minor"/>
    </font>
    <font>
      <b/>
      <sz val="11"/>
      <color rgb="FFFF0000"/>
      <name val="Calibri"/>
      <family val="2"/>
      <scheme val="minor"/>
    </font>
  </fonts>
  <fills count="7">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C000"/>
        <bgColor indexed="64"/>
      </patternFill>
    </fill>
  </fills>
  <borders count="3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6">
    <xf numFmtId="0" fontId="0" fillId="0" borderId="0" xfId="0"/>
    <xf numFmtId="0" fontId="0" fillId="3" borderId="0" xfId="0" applyFill="1" applyAlignment="1" applyProtection="1">
      <alignment horizontal="center" vertical="center"/>
    </xf>
    <xf numFmtId="0" fontId="0" fillId="3" borderId="0" xfId="0" applyFill="1" applyAlignment="1" applyProtection="1">
      <alignment horizontal="center" vertical="center" wrapText="1"/>
    </xf>
    <xf numFmtId="0" fontId="0" fillId="3" borderId="0" xfId="0" applyNumberFormat="1" applyFill="1" applyAlignment="1" applyProtection="1">
      <alignment horizontal="center" vertical="center"/>
    </xf>
    <xf numFmtId="0" fontId="1" fillId="2" borderId="5" xfId="0" applyNumberFormat="1" applyFont="1" applyFill="1" applyBorder="1" applyAlignment="1" applyProtection="1">
      <alignment horizontal="center" vertical="center" wrapText="1"/>
    </xf>
    <xf numFmtId="0" fontId="1" fillId="2" borderId="6" xfId="0" applyNumberFormat="1" applyFont="1" applyFill="1" applyBorder="1" applyAlignment="1" applyProtection="1">
      <alignment horizontal="center" vertical="center" wrapText="1"/>
    </xf>
    <xf numFmtId="0" fontId="4" fillId="0" borderId="1" xfId="0" applyNumberFormat="1" applyFont="1" applyBorder="1" applyAlignment="1" applyProtection="1">
      <alignment horizontal="center" vertical="center" wrapText="1"/>
    </xf>
    <xf numFmtId="0" fontId="6" fillId="0" borderId="2" xfId="0" applyNumberFormat="1" applyFont="1" applyBorder="1" applyAlignment="1" applyProtection="1">
      <alignment horizontal="center" vertical="center" wrapText="1"/>
    </xf>
    <xf numFmtId="0" fontId="4" fillId="0" borderId="2" xfId="0" applyNumberFormat="1" applyFont="1" applyBorder="1" applyAlignment="1" applyProtection="1">
      <alignment horizontal="center" vertical="center" wrapText="1"/>
    </xf>
    <xf numFmtId="0" fontId="5" fillId="0" borderId="2" xfId="0" applyNumberFormat="1" applyFont="1" applyBorder="1" applyAlignment="1" applyProtection="1">
      <alignment horizontal="center" vertical="center" wrapText="1"/>
      <protection locked="0"/>
    </xf>
    <xf numFmtId="0" fontId="4" fillId="0" borderId="3" xfId="0" applyNumberFormat="1" applyFont="1" applyBorder="1" applyAlignment="1" applyProtection="1">
      <alignment horizontal="center" vertical="center" wrapText="1"/>
    </xf>
    <xf numFmtId="0" fontId="0" fillId="3" borderId="0" xfId="0" applyNumberFormat="1" applyFill="1" applyAlignment="1" applyProtection="1">
      <alignment horizontal="center" vertical="center" wrapText="1"/>
    </xf>
    <xf numFmtId="0" fontId="4" fillId="0" borderId="2" xfId="0" applyNumberFormat="1" applyFont="1" applyBorder="1" applyAlignment="1" applyProtection="1">
      <alignment horizontal="center" vertical="center" wrapText="1"/>
      <protection locked="0"/>
    </xf>
    <xf numFmtId="0" fontId="4" fillId="3" borderId="0" xfId="0" applyNumberFormat="1" applyFont="1" applyFill="1" applyAlignment="1" applyProtection="1">
      <alignment horizontal="center" vertical="center" wrapText="1"/>
    </xf>
    <xf numFmtId="0" fontId="0" fillId="3" borderId="0" xfId="0" applyFill="1" applyAlignment="1">
      <alignment horizontal="center" vertical="center"/>
    </xf>
    <xf numFmtId="0" fontId="0" fillId="3" borderId="0" xfId="0" applyFill="1" applyAlignment="1">
      <alignment horizontal="center" vertical="center" wrapText="1"/>
    </xf>
    <xf numFmtId="0" fontId="4" fillId="3" borderId="2" xfId="0" applyNumberFormat="1" applyFont="1" applyFill="1" applyBorder="1" applyAlignment="1" applyProtection="1">
      <alignment horizontal="center" vertical="center" wrapText="1"/>
    </xf>
    <xf numFmtId="0" fontId="5" fillId="3" borderId="2" xfId="0" applyNumberFormat="1" applyFont="1" applyFill="1" applyBorder="1" applyAlignment="1" applyProtection="1">
      <alignment horizontal="center" vertical="center" wrapText="1"/>
      <protection locked="0"/>
    </xf>
    <xf numFmtId="0" fontId="4" fillId="3" borderId="3" xfId="0" applyNumberFormat="1" applyFont="1" applyFill="1" applyBorder="1" applyAlignment="1" applyProtection="1">
      <alignment horizontal="center" vertical="center" wrapText="1"/>
    </xf>
    <xf numFmtId="0" fontId="1" fillId="2" borderId="5" xfId="0" applyNumberFormat="1" applyFont="1" applyFill="1" applyBorder="1" applyAlignment="1">
      <alignment horizontal="center" vertical="center" wrapText="1"/>
    </xf>
    <xf numFmtId="0" fontId="1" fillId="2" borderId="6"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6" fillId="0" borderId="2"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4" fillId="3" borderId="2" xfId="0" applyNumberFormat="1" applyFont="1" applyFill="1" applyBorder="1" applyAlignment="1">
      <alignment horizontal="center" vertical="center" wrapText="1"/>
    </xf>
    <xf numFmtId="0" fontId="4" fillId="3" borderId="3" xfId="0" applyNumberFormat="1" applyFont="1" applyFill="1" applyBorder="1" applyAlignment="1">
      <alignment horizontal="center" vertical="center" wrapText="1"/>
    </xf>
    <xf numFmtId="0" fontId="0" fillId="3" borderId="2" xfId="0" applyNumberFormat="1" applyFill="1" applyBorder="1" applyAlignment="1" applyProtection="1">
      <alignment horizontal="center" vertical="center" wrapText="1"/>
      <protection locked="0"/>
    </xf>
    <xf numFmtId="0" fontId="0" fillId="3" borderId="2" xfId="0" applyNumberFormat="1" applyFill="1" applyBorder="1" applyAlignment="1" applyProtection="1">
      <alignment horizontal="center" vertical="center" wrapText="1"/>
    </xf>
    <xf numFmtId="0" fontId="0" fillId="3" borderId="3" xfId="0" applyNumberFormat="1" applyFill="1" applyBorder="1" applyAlignment="1" applyProtection="1">
      <alignment horizontal="center" vertical="center" wrapText="1"/>
    </xf>
    <xf numFmtId="0" fontId="13" fillId="0" borderId="2" xfId="0" applyNumberFormat="1" applyFont="1" applyBorder="1" applyAlignment="1" applyProtection="1">
      <alignment horizontal="center" vertical="center" wrapText="1"/>
    </xf>
    <xf numFmtId="0" fontId="0" fillId="3" borderId="0" xfId="0" applyNumberFormat="1" applyFill="1" applyProtection="1"/>
    <xf numFmtId="0" fontId="13" fillId="0" borderId="1" xfId="0" applyNumberFormat="1" applyFont="1" applyBorder="1" applyAlignment="1" applyProtection="1">
      <alignment horizontal="center"/>
    </xf>
    <xf numFmtId="0" fontId="13" fillId="0" borderId="2" xfId="0" applyNumberFormat="1" applyFont="1" applyBorder="1" applyProtection="1"/>
    <xf numFmtId="0" fontId="13" fillId="0" borderId="3" xfId="0" applyNumberFormat="1" applyFont="1" applyBorder="1" applyProtection="1"/>
    <xf numFmtId="0" fontId="13" fillId="0" borderId="3" xfId="0" applyNumberFormat="1" applyFont="1" applyBorder="1" applyAlignment="1" applyProtection="1">
      <alignment horizontal="left"/>
    </xf>
    <xf numFmtId="0" fontId="13" fillId="5" borderId="22" xfId="0" applyNumberFormat="1" applyFont="1" applyFill="1" applyBorder="1" applyAlignment="1" applyProtection="1">
      <alignment horizontal="left"/>
    </xf>
    <xf numFmtId="164" fontId="1" fillId="2" borderId="4" xfId="0" applyNumberFormat="1" applyFont="1" applyFill="1" applyBorder="1" applyAlignment="1" applyProtection="1">
      <alignment horizontal="center" vertical="center" wrapText="1"/>
    </xf>
    <xf numFmtId="164" fontId="4" fillId="0" borderId="1" xfId="0" applyNumberFormat="1" applyFont="1" applyBorder="1" applyAlignment="1" applyProtection="1">
      <alignment horizontal="center" vertical="center" wrapText="1"/>
    </xf>
    <xf numFmtId="164" fontId="0" fillId="3" borderId="0" xfId="0" applyNumberFormat="1" applyFill="1" applyAlignment="1" applyProtection="1">
      <alignment horizontal="center" vertical="center"/>
    </xf>
    <xf numFmtId="2" fontId="4" fillId="0" borderId="1" xfId="0" applyNumberFormat="1" applyFont="1" applyBorder="1" applyAlignment="1" applyProtection="1">
      <alignment horizontal="center" vertical="center" wrapText="1"/>
    </xf>
    <xf numFmtId="164" fontId="1" fillId="2" borderId="4"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164" fontId="0" fillId="3" borderId="0" xfId="0" applyNumberFormat="1" applyFill="1" applyAlignment="1">
      <alignment horizontal="center" vertical="center"/>
    </xf>
    <xf numFmtId="2" fontId="4" fillId="0" borderId="1" xfId="0" applyNumberFormat="1" applyFont="1" applyBorder="1" applyAlignment="1">
      <alignment horizontal="center" vertical="center" wrapText="1"/>
    </xf>
    <xf numFmtId="0" fontId="15" fillId="6" borderId="25" xfId="0" applyFont="1" applyFill="1" applyBorder="1" applyAlignment="1">
      <alignment vertical="center"/>
    </xf>
    <xf numFmtId="0" fontId="15" fillId="6" borderId="26" xfId="0" applyFont="1" applyFill="1" applyBorder="1" applyAlignment="1">
      <alignment horizontal="center" vertical="center"/>
    </xf>
    <xf numFmtId="0" fontId="8" fillId="0" borderId="16" xfId="0" applyNumberFormat="1" applyFont="1" applyBorder="1" applyAlignment="1" applyProtection="1">
      <alignment horizontal="center" vertical="center"/>
    </xf>
    <xf numFmtId="0" fontId="8" fillId="0" borderId="17" xfId="0" applyNumberFormat="1" applyFont="1" applyBorder="1" applyAlignment="1" applyProtection="1">
      <alignment horizontal="center" vertical="center"/>
    </xf>
    <xf numFmtId="0" fontId="8" fillId="0" borderId="8" xfId="0" applyNumberFormat="1" applyFont="1" applyBorder="1" applyAlignment="1" applyProtection="1">
      <alignment horizontal="center" vertical="center"/>
    </xf>
    <xf numFmtId="0" fontId="11" fillId="0" borderId="18" xfId="0" applyNumberFormat="1" applyFont="1" applyBorder="1" applyAlignment="1" applyProtection="1">
      <alignment horizontal="center" vertical="center"/>
    </xf>
    <xf numFmtId="0" fontId="11" fillId="0" borderId="17" xfId="0" applyNumberFormat="1" applyFont="1" applyBorder="1" applyAlignment="1" applyProtection="1">
      <alignment horizontal="center" vertical="center"/>
    </xf>
    <xf numFmtId="0" fontId="11" fillId="0" borderId="19" xfId="0" applyNumberFormat="1" applyFont="1" applyBorder="1" applyAlignment="1" applyProtection="1">
      <alignment horizontal="center" vertical="center"/>
    </xf>
    <xf numFmtId="0" fontId="3" fillId="2" borderId="12" xfId="0" applyNumberFormat="1" applyFont="1" applyFill="1" applyBorder="1" applyAlignment="1" applyProtection="1">
      <alignment horizontal="center" vertical="center" wrapText="1"/>
    </xf>
    <xf numFmtId="0" fontId="3" fillId="2" borderId="13" xfId="0" applyNumberFormat="1" applyFont="1" applyFill="1" applyBorder="1" applyAlignment="1" applyProtection="1">
      <alignment horizontal="center" vertical="center" wrapText="1"/>
    </xf>
    <xf numFmtId="0" fontId="3" fillId="2" borderId="15" xfId="0" applyNumberFormat="1" applyFont="1" applyFill="1" applyBorder="1" applyAlignment="1" applyProtection="1">
      <alignment horizontal="center" vertical="center" wrapText="1"/>
    </xf>
    <xf numFmtId="0" fontId="8" fillId="2" borderId="13" xfId="0" applyNumberFormat="1" applyFont="1" applyFill="1" applyBorder="1" applyAlignment="1" applyProtection="1">
      <alignment horizontal="center" vertical="center" wrapText="1"/>
    </xf>
    <xf numFmtId="0" fontId="8" fillId="2" borderId="15" xfId="0" applyNumberFormat="1" applyFont="1" applyFill="1" applyBorder="1" applyAlignment="1" applyProtection="1">
      <alignment horizontal="center" vertical="center" wrapText="1"/>
    </xf>
    <xf numFmtId="0" fontId="3" fillId="2" borderId="12" xfId="0" applyNumberFormat="1" applyFont="1" applyFill="1" applyBorder="1" applyAlignment="1" applyProtection="1">
      <alignment horizontal="center" vertical="center"/>
    </xf>
    <xf numFmtId="0" fontId="8" fillId="2" borderId="13" xfId="0" applyNumberFormat="1" applyFont="1" applyFill="1" applyBorder="1" applyAlignment="1" applyProtection="1">
      <alignment horizontal="center" vertical="center"/>
    </xf>
    <xf numFmtId="0" fontId="8" fillId="2" borderId="15" xfId="0" applyNumberFormat="1" applyFont="1" applyFill="1" applyBorder="1" applyAlignment="1" applyProtection="1">
      <alignment horizontal="center" vertical="center"/>
    </xf>
    <xf numFmtId="0" fontId="8" fillId="2" borderId="12" xfId="0" applyNumberFormat="1" applyFont="1" applyFill="1" applyBorder="1" applyAlignment="1" applyProtection="1">
      <alignment horizontal="center" vertical="center"/>
    </xf>
    <xf numFmtId="0" fontId="9" fillId="0" borderId="14" xfId="0" applyNumberFormat="1" applyFont="1" applyBorder="1" applyAlignment="1" applyProtection="1">
      <alignment horizontal="center" vertical="center" wrapText="1"/>
    </xf>
    <xf numFmtId="0" fontId="9" fillId="0" borderId="7" xfId="0" applyNumberFormat="1" applyFont="1" applyBorder="1" applyAlignment="1" applyProtection="1">
      <alignment horizontal="center" vertical="center" wrapText="1"/>
    </xf>
    <xf numFmtId="0" fontId="10" fillId="0" borderId="14" xfId="0" applyNumberFormat="1" applyFont="1" applyBorder="1" applyAlignment="1" applyProtection="1">
      <alignment horizontal="center" vertical="center" wrapText="1"/>
    </xf>
    <xf numFmtId="0" fontId="10" fillId="0" borderId="13" xfId="0" applyNumberFormat="1" applyFont="1" applyBorder="1" applyAlignment="1" applyProtection="1">
      <alignment horizontal="center" vertical="center" wrapText="1"/>
    </xf>
    <xf numFmtId="0" fontId="10" fillId="0" borderId="15" xfId="0" applyNumberFormat="1" applyFont="1" applyBorder="1" applyAlignment="1" applyProtection="1">
      <alignment horizontal="center" vertical="center" wrapText="1"/>
    </xf>
    <xf numFmtId="0" fontId="8" fillId="0" borderId="12" xfId="0" applyNumberFormat="1" applyFont="1" applyBorder="1" applyAlignment="1" applyProtection="1">
      <alignment horizontal="center" vertical="center" wrapText="1"/>
    </xf>
    <xf numFmtId="0" fontId="8" fillId="0" borderId="13" xfId="0" applyNumberFormat="1" applyFont="1" applyBorder="1" applyAlignment="1" applyProtection="1">
      <alignment horizontal="center" vertical="center" wrapText="1"/>
    </xf>
    <xf numFmtId="0" fontId="8" fillId="0" borderId="7" xfId="0" applyNumberFormat="1" applyFont="1" applyBorder="1" applyAlignment="1" applyProtection="1">
      <alignment horizontal="center" vertical="center" wrapText="1"/>
    </xf>
    <xf numFmtId="0" fontId="8" fillId="0" borderId="14" xfId="0" applyNumberFormat="1" applyFont="1" applyBorder="1" applyAlignment="1" applyProtection="1">
      <alignment horizontal="center" vertical="center" wrapText="1"/>
    </xf>
    <xf numFmtId="0" fontId="8" fillId="0" borderId="15" xfId="0" applyNumberFormat="1" applyFont="1" applyBorder="1" applyAlignment="1" applyProtection="1">
      <alignment horizontal="center" vertical="center" wrapText="1"/>
    </xf>
    <xf numFmtId="0" fontId="4" fillId="0" borderId="14" xfId="0" applyNumberFormat="1" applyFont="1" applyBorder="1" applyAlignment="1" applyProtection="1">
      <alignment horizontal="center" vertical="center" wrapText="1"/>
    </xf>
    <xf numFmtId="0" fontId="4" fillId="0" borderId="13" xfId="0" applyNumberFormat="1" applyFont="1" applyBorder="1" applyAlignment="1" applyProtection="1">
      <alignment horizontal="center" vertical="center" wrapText="1"/>
    </xf>
    <xf numFmtId="0" fontId="4" fillId="0" borderId="15" xfId="0" applyNumberFormat="1" applyFont="1" applyBorder="1" applyAlignment="1" applyProtection="1">
      <alignment horizontal="center" vertical="center" wrapText="1"/>
    </xf>
    <xf numFmtId="0" fontId="7" fillId="0" borderId="9" xfId="0" applyNumberFormat="1" applyFont="1" applyBorder="1" applyAlignment="1" applyProtection="1">
      <alignment horizontal="center" vertical="center"/>
    </xf>
    <xf numFmtId="0" fontId="7" fillId="0" borderId="10" xfId="0" applyNumberFormat="1" applyFont="1" applyBorder="1" applyAlignment="1" applyProtection="1">
      <alignment horizontal="center" vertical="center"/>
    </xf>
    <xf numFmtId="0" fontId="7" fillId="0" borderId="11" xfId="0" applyNumberFormat="1" applyFont="1" applyBorder="1" applyAlignment="1" applyProtection="1">
      <alignment horizontal="center" vertical="center"/>
    </xf>
    <xf numFmtId="0" fontId="3" fillId="2" borderId="13" xfId="0" applyNumberFormat="1" applyFont="1" applyFill="1" applyBorder="1" applyAlignment="1" applyProtection="1">
      <alignment horizontal="center" vertical="center"/>
    </xf>
    <xf numFmtId="0" fontId="3" fillId="2" borderId="15" xfId="0" applyNumberFormat="1" applyFont="1" applyFill="1" applyBorder="1" applyAlignment="1" applyProtection="1">
      <alignment horizontal="center" vertical="center"/>
    </xf>
    <xf numFmtId="0" fontId="8" fillId="0" borderId="16" xfId="0" applyNumberFormat="1" applyFont="1" applyBorder="1" applyAlignment="1">
      <alignment horizontal="center" vertical="center"/>
    </xf>
    <xf numFmtId="0" fontId="8" fillId="0" borderId="17" xfId="0" applyNumberFormat="1" applyFont="1" applyBorder="1" applyAlignment="1">
      <alignment horizontal="center" vertical="center"/>
    </xf>
    <xf numFmtId="0" fontId="8" fillId="0" borderId="8" xfId="0" applyNumberFormat="1" applyFont="1" applyBorder="1" applyAlignment="1">
      <alignment horizontal="center" vertical="center"/>
    </xf>
    <xf numFmtId="0" fontId="11" fillId="0" borderId="18" xfId="0" applyNumberFormat="1" applyFont="1" applyBorder="1" applyAlignment="1">
      <alignment horizontal="center" vertical="center"/>
    </xf>
    <xf numFmtId="0" fontId="11" fillId="0" borderId="17" xfId="0" applyNumberFormat="1" applyFont="1" applyBorder="1" applyAlignment="1">
      <alignment horizontal="center" vertical="center"/>
    </xf>
    <xf numFmtId="0" fontId="11" fillId="0" borderId="19" xfId="0" applyNumberFormat="1" applyFont="1" applyBorder="1" applyAlignment="1">
      <alignment horizontal="center" vertical="center"/>
    </xf>
    <xf numFmtId="0" fontId="8" fillId="2" borderId="12" xfId="0" applyNumberFormat="1" applyFont="1" applyFill="1" applyBorder="1" applyAlignment="1">
      <alignment horizontal="center" vertical="center"/>
    </xf>
    <xf numFmtId="0" fontId="8" fillId="2" borderId="13" xfId="0" applyNumberFormat="1" applyFont="1" applyFill="1" applyBorder="1" applyAlignment="1">
      <alignment horizontal="center" vertical="center"/>
    </xf>
    <xf numFmtId="0" fontId="8" fillId="2" borderId="15" xfId="0" applyNumberFormat="1" applyFont="1" applyFill="1" applyBorder="1" applyAlignment="1">
      <alignment horizontal="center" vertical="center"/>
    </xf>
    <xf numFmtId="0" fontId="9" fillId="0" borderId="14" xfId="0" applyNumberFormat="1" applyFont="1" applyBorder="1" applyAlignment="1">
      <alignment horizontal="center" vertical="center" wrapText="1"/>
    </xf>
    <xf numFmtId="0" fontId="9" fillId="0" borderId="7" xfId="0" applyNumberFormat="1" applyFont="1" applyBorder="1" applyAlignment="1">
      <alignment horizontal="center" vertical="center" wrapText="1"/>
    </xf>
    <xf numFmtId="0" fontId="10" fillId="0" borderId="14" xfId="0" applyNumberFormat="1" applyFont="1" applyBorder="1" applyAlignment="1">
      <alignment horizontal="center" vertical="center" wrapText="1"/>
    </xf>
    <xf numFmtId="0" fontId="10" fillId="0" borderId="13" xfId="0" applyNumberFormat="1" applyFont="1" applyBorder="1" applyAlignment="1">
      <alignment horizontal="center" vertical="center" wrapText="1"/>
    </xf>
    <xf numFmtId="0" fontId="10" fillId="0" borderId="15" xfId="0" applyNumberFormat="1" applyFont="1" applyBorder="1" applyAlignment="1">
      <alignment horizontal="center" vertical="center" wrapText="1"/>
    </xf>
    <xf numFmtId="0" fontId="3" fillId="2" borderId="12" xfId="0" applyNumberFormat="1" applyFont="1" applyFill="1" applyBorder="1" applyAlignment="1">
      <alignment horizontal="center" vertical="center"/>
    </xf>
    <xf numFmtId="0" fontId="3" fillId="2" borderId="13" xfId="0" applyNumberFormat="1" applyFont="1" applyFill="1" applyBorder="1" applyAlignment="1">
      <alignment horizontal="center" vertical="center"/>
    </xf>
    <xf numFmtId="0" fontId="3" fillId="2" borderId="15" xfId="0" applyNumberFormat="1" applyFont="1" applyFill="1" applyBorder="1" applyAlignment="1">
      <alignment horizontal="center" vertical="center"/>
    </xf>
    <xf numFmtId="0" fontId="8" fillId="0" borderId="12" xfId="0" applyNumberFormat="1" applyFont="1" applyBorder="1" applyAlignment="1">
      <alignment horizontal="center" vertical="center" wrapText="1"/>
    </xf>
    <xf numFmtId="0" fontId="8" fillId="0" borderId="13" xfId="0" applyNumberFormat="1" applyFont="1" applyBorder="1" applyAlignment="1">
      <alignment horizontal="center" vertical="center" wrapText="1"/>
    </xf>
    <xf numFmtId="0" fontId="8" fillId="0" borderId="7" xfId="0" applyNumberFormat="1" applyFont="1" applyBorder="1" applyAlignment="1">
      <alignment horizontal="center" vertical="center" wrapText="1"/>
    </xf>
    <xf numFmtId="0" fontId="4" fillId="0" borderId="14" xfId="0" applyNumberFormat="1" applyFont="1" applyBorder="1" applyAlignment="1">
      <alignment horizontal="center" vertical="center" wrapText="1"/>
    </xf>
    <xf numFmtId="0" fontId="4" fillId="0" borderId="13" xfId="0" applyNumberFormat="1" applyFont="1" applyBorder="1" applyAlignment="1">
      <alignment horizontal="center" vertical="center" wrapText="1"/>
    </xf>
    <xf numFmtId="0" fontId="4" fillId="0" borderId="15" xfId="0" applyNumberFormat="1" applyFont="1" applyBorder="1" applyAlignment="1">
      <alignment horizontal="center" vertical="center" wrapText="1"/>
    </xf>
    <xf numFmtId="0" fontId="8" fillId="0" borderId="14" xfId="0" applyNumberFormat="1" applyFont="1" applyBorder="1" applyAlignment="1">
      <alignment horizontal="center" vertical="center" wrapText="1"/>
    </xf>
    <xf numFmtId="0" fontId="8" fillId="0" borderId="15" xfId="0" applyNumberFormat="1" applyFont="1" applyBorder="1" applyAlignment="1">
      <alignment horizontal="center" vertical="center" wrapText="1"/>
    </xf>
    <xf numFmtId="0" fontId="7" fillId="0" borderId="9" xfId="0" applyNumberFormat="1" applyFont="1" applyBorder="1" applyAlignment="1">
      <alignment horizontal="center" vertical="center"/>
    </xf>
    <xf numFmtId="0" fontId="7" fillId="0" borderId="10" xfId="0" applyNumberFormat="1" applyFont="1" applyBorder="1" applyAlignment="1">
      <alignment horizontal="center" vertical="center"/>
    </xf>
    <xf numFmtId="0" fontId="7" fillId="0" borderId="11" xfId="0" applyNumberFormat="1" applyFont="1" applyBorder="1" applyAlignment="1">
      <alignment horizontal="center" vertical="center"/>
    </xf>
    <xf numFmtId="0" fontId="3" fillId="2" borderId="12" xfId="0" applyNumberFormat="1" applyFont="1" applyFill="1" applyBorder="1" applyAlignment="1">
      <alignment horizontal="center" vertical="center" wrapText="1"/>
    </xf>
    <xf numFmtId="0" fontId="3" fillId="2" borderId="13" xfId="0" applyNumberFormat="1" applyFont="1" applyFill="1" applyBorder="1" applyAlignment="1">
      <alignment horizontal="center" vertical="center" wrapText="1"/>
    </xf>
    <xf numFmtId="0" fontId="3" fillId="2" borderId="15" xfId="0" applyNumberFormat="1" applyFont="1" applyFill="1" applyBorder="1" applyAlignment="1">
      <alignment horizontal="center" vertical="center" wrapText="1"/>
    </xf>
    <xf numFmtId="0" fontId="14" fillId="4" borderId="4" xfId="0" applyNumberFormat="1" applyFont="1" applyFill="1" applyBorder="1" applyAlignment="1" applyProtection="1">
      <alignment horizontal="center" vertical="center" wrapText="1"/>
    </xf>
    <xf numFmtId="0" fontId="14" fillId="4" borderId="5" xfId="0" applyNumberFormat="1" applyFont="1" applyFill="1" applyBorder="1" applyAlignment="1" applyProtection="1">
      <alignment horizontal="center" vertical="center" wrapText="1"/>
    </xf>
    <xf numFmtId="0" fontId="14" fillId="4" borderId="6" xfId="0" applyNumberFormat="1" applyFont="1" applyFill="1" applyBorder="1" applyAlignment="1" applyProtection="1">
      <alignment horizontal="center" vertical="center" wrapText="1"/>
    </xf>
    <xf numFmtId="0" fontId="13" fillId="0" borderId="20" xfId="0" applyNumberFormat="1" applyFont="1" applyBorder="1" applyAlignment="1" applyProtection="1">
      <alignment horizontal="center"/>
    </xf>
    <xf numFmtId="0" fontId="13" fillId="0" borderId="21" xfId="0" applyNumberFormat="1" applyFont="1" applyBorder="1" applyAlignment="1" applyProtection="1">
      <alignment horizontal="center"/>
    </xf>
    <xf numFmtId="0" fontId="15" fillId="6" borderId="23" xfId="0" applyFont="1" applyFill="1" applyBorder="1" applyAlignment="1">
      <alignment horizontal="center" vertical="center"/>
    </xf>
    <xf numFmtId="0" fontId="15" fillId="6" borderId="24" xfId="0" applyFont="1" applyFill="1" applyBorder="1" applyAlignment="1">
      <alignment horizontal="center" vertical="center"/>
    </xf>
    <xf numFmtId="0" fontId="16" fillId="3" borderId="27" xfId="0" applyFont="1" applyFill="1" applyBorder="1" applyAlignment="1">
      <alignment horizontal="left" vertical="top" wrapText="1"/>
    </xf>
    <xf numFmtId="0" fontId="16" fillId="3" borderId="28" xfId="0" applyFont="1" applyFill="1" applyBorder="1" applyAlignment="1">
      <alignment horizontal="left" vertical="top" wrapText="1"/>
    </xf>
    <xf numFmtId="0" fontId="16" fillId="3" borderId="30" xfId="0" applyFont="1" applyFill="1" applyBorder="1" applyAlignment="1">
      <alignment horizontal="left" vertical="top" wrapText="1"/>
    </xf>
    <xf numFmtId="0" fontId="16" fillId="3" borderId="31" xfId="0" applyFont="1" applyFill="1" applyBorder="1" applyAlignment="1">
      <alignment horizontal="left" vertical="top" wrapText="1"/>
    </xf>
    <xf numFmtId="0" fontId="0" fillId="3" borderId="28" xfId="0" applyFill="1" applyBorder="1" applyAlignment="1">
      <alignment horizontal="right" vertical="top" wrapText="1"/>
    </xf>
    <xf numFmtId="0" fontId="0" fillId="3" borderId="29" xfId="0" applyFill="1" applyBorder="1" applyAlignment="1">
      <alignment horizontal="right" vertical="top" wrapText="1"/>
    </xf>
    <xf numFmtId="0" fontId="0" fillId="3" borderId="31" xfId="0" applyFill="1" applyBorder="1" applyAlignment="1">
      <alignment horizontal="right" vertical="top" wrapText="1"/>
    </xf>
    <xf numFmtId="0" fontId="0" fillId="3" borderId="32" xfId="0" applyFill="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123265</xdr:colOff>
      <xdr:row>0</xdr:row>
      <xdr:rowOff>56029</xdr:rowOff>
    </xdr:from>
    <xdr:to>
      <xdr:col>1</xdr:col>
      <xdr:colOff>1178112</xdr:colOff>
      <xdr:row>0</xdr:row>
      <xdr:rowOff>742389</xdr:rowOff>
    </xdr:to>
    <xdr:pic>
      <xdr:nvPicPr>
        <xdr:cNvPr id="4" name="Picture 3">
          <a:extLst>
            <a:ext uri="{FF2B5EF4-FFF2-40B4-BE49-F238E27FC236}">
              <a16:creationId xmlns:a16="http://schemas.microsoft.com/office/drawing/2014/main" id="{96B67135-D2F6-4E7D-90CA-46CD5FC9AEED}"/>
            </a:ext>
          </a:extLst>
        </xdr:cNvPr>
        <xdr:cNvPicPr>
          <a:picLocks noChangeAspect="1"/>
        </xdr:cNvPicPr>
      </xdr:nvPicPr>
      <xdr:blipFill>
        <a:blip xmlns:r="http://schemas.openxmlformats.org/officeDocument/2006/relationships" r:embed="rId1"/>
        <a:stretch>
          <a:fillRect/>
        </a:stretch>
      </xdr:blipFill>
      <xdr:spPr>
        <a:xfrm>
          <a:off x="123265" y="56029"/>
          <a:ext cx="1647265" cy="686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123265</xdr:colOff>
      <xdr:row>0</xdr:row>
      <xdr:rowOff>56029</xdr:rowOff>
    </xdr:from>
    <xdr:to>
      <xdr:col>1</xdr:col>
      <xdr:colOff>1178112</xdr:colOff>
      <xdr:row>0</xdr:row>
      <xdr:rowOff>742389</xdr:rowOff>
    </xdr:to>
    <xdr:pic>
      <xdr:nvPicPr>
        <xdr:cNvPr id="2" name="Picture 1">
          <a:extLst>
            <a:ext uri="{FF2B5EF4-FFF2-40B4-BE49-F238E27FC236}">
              <a16:creationId xmlns:a16="http://schemas.microsoft.com/office/drawing/2014/main" id="{63D6F3F0-7950-407C-9156-06671E46FB04}"/>
            </a:ext>
          </a:extLst>
        </xdr:cNvPr>
        <xdr:cNvPicPr>
          <a:picLocks noChangeAspect="1"/>
        </xdr:cNvPicPr>
      </xdr:nvPicPr>
      <xdr:blipFill>
        <a:blip xmlns:r="http://schemas.openxmlformats.org/officeDocument/2006/relationships" r:embed="rId1"/>
        <a:stretch>
          <a:fillRect/>
        </a:stretch>
      </xdr:blipFill>
      <xdr:spPr>
        <a:xfrm>
          <a:off x="123265" y="56029"/>
          <a:ext cx="1658097" cy="686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123265</xdr:colOff>
      <xdr:row>0</xdr:row>
      <xdr:rowOff>56029</xdr:rowOff>
    </xdr:from>
    <xdr:to>
      <xdr:col>1</xdr:col>
      <xdr:colOff>1178112</xdr:colOff>
      <xdr:row>0</xdr:row>
      <xdr:rowOff>742389</xdr:rowOff>
    </xdr:to>
    <xdr:pic>
      <xdr:nvPicPr>
        <xdr:cNvPr id="2" name="Picture 1">
          <a:extLst>
            <a:ext uri="{FF2B5EF4-FFF2-40B4-BE49-F238E27FC236}">
              <a16:creationId xmlns:a16="http://schemas.microsoft.com/office/drawing/2014/main" id="{7AB33EC9-37BA-44F2-8818-AE28DE344748}"/>
            </a:ext>
          </a:extLst>
        </xdr:cNvPr>
        <xdr:cNvPicPr>
          <a:picLocks noChangeAspect="1"/>
        </xdr:cNvPicPr>
      </xdr:nvPicPr>
      <xdr:blipFill>
        <a:blip xmlns:r="http://schemas.openxmlformats.org/officeDocument/2006/relationships" r:embed="rId1"/>
        <a:stretch>
          <a:fillRect/>
        </a:stretch>
      </xdr:blipFill>
      <xdr:spPr>
        <a:xfrm>
          <a:off x="123265" y="56029"/>
          <a:ext cx="1696197" cy="6863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123265</xdr:colOff>
      <xdr:row>0</xdr:row>
      <xdr:rowOff>56029</xdr:rowOff>
    </xdr:from>
    <xdr:to>
      <xdr:col>1</xdr:col>
      <xdr:colOff>1178112</xdr:colOff>
      <xdr:row>0</xdr:row>
      <xdr:rowOff>742389</xdr:rowOff>
    </xdr:to>
    <xdr:pic>
      <xdr:nvPicPr>
        <xdr:cNvPr id="2" name="Picture 1">
          <a:extLst>
            <a:ext uri="{FF2B5EF4-FFF2-40B4-BE49-F238E27FC236}">
              <a16:creationId xmlns:a16="http://schemas.microsoft.com/office/drawing/2014/main" id="{97EB972A-2166-4368-8DAB-8363866DC196}"/>
            </a:ext>
          </a:extLst>
        </xdr:cNvPr>
        <xdr:cNvPicPr>
          <a:picLocks noChangeAspect="1"/>
        </xdr:cNvPicPr>
      </xdr:nvPicPr>
      <xdr:blipFill>
        <a:blip xmlns:r="http://schemas.openxmlformats.org/officeDocument/2006/relationships" r:embed="rId1"/>
        <a:stretch>
          <a:fillRect/>
        </a:stretch>
      </xdr:blipFill>
      <xdr:spPr>
        <a:xfrm>
          <a:off x="123265" y="56029"/>
          <a:ext cx="1696197" cy="6863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57150</xdr:colOff>
      <xdr:row>7</xdr:row>
      <xdr:rowOff>171451</xdr:rowOff>
    </xdr:from>
    <xdr:to>
      <xdr:col>3</xdr:col>
      <xdr:colOff>552449</xdr:colOff>
      <xdr:row>9</xdr:row>
      <xdr:rowOff>19051</xdr:rowOff>
    </xdr:to>
    <xdr:pic>
      <xdr:nvPicPr>
        <xdr:cNvPr id="3" name="Graphic 2" descr="Warning with solid fill">
          <a:extLst>
            <a:ext uri="{FF2B5EF4-FFF2-40B4-BE49-F238E27FC236}">
              <a16:creationId xmlns:a16="http://schemas.microsoft.com/office/drawing/2014/main" id="{A0E12833-CB9E-4681-8F81-DE4D407D6B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553325" y="1743076"/>
          <a:ext cx="495299"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I65"/>
  <sheetViews>
    <sheetView tabSelected="1" zoomScale="70" zoomScaleNormal="70" workbookViewId="0">
      <pane ySplit="1" topLeftCell="A2" activePane="bottomLeft" state="frozen"/>
      <selection pane="bottomLeft" sqref="A1:G1"/>
    </sheetView>
  </sheetViews>
  <sheetFormatPr defaultColWidth="9.140625" defaultRowHeight="15" x14ac:dyDescent="0.25"/>
  <cols>
    <col min="1" max="1" width="9.140625" style="39"/>
    <col min="2" max="2" width="41.85546875" style="3" bestFit="1" customWidth="1"/>
    <col min="3" max="3" width="113.28515625" style="3" customWidth="1"/>
    <col min="4" max="5" width="9.140625" style="3" customWidth="1"/>
    <col min="6" max="6" width="18" style="3" customWidth="1"/>
    <col min="7" max="7" width="25.140625" style="3" customWidth="1"/>
    <col min="8" max="8" width="14.28515625" style="3" customWidth="1"/>
    <col min="9" max="16384" width="9.140625" style="3"/>
  </cols>
  <sheetData>
    <row r="1" spans="1:9" ht="59.25" customHeight="1" thickBot="1" x14ac:dyDescent="0.3">
      <c r="A1" s="75" t="s">
        <v>233</v>
      </c>
      <c r="B1" s="76"/>
      <c r="C1" s="76"/>
      <c r="D1" s="76"/>
      <c r="E1" s="76"/>
      <c r="F1" s="76"/>
      <c r="G1" s="77"/>
    </row>
    <row r="2" spans="1:9" ht="44.25" customHeight="1" x14ac:dyDescent="0.25">
      <c r="A2" s="37" t="s">
        <v>0</v>
      </c>
      <c r="B2" s="4" t="s">
        <v>1</v>
      </c>
      <c r="C2" s="4" t="s">
        <v>2</v>
      </c>
      <c r="D2" s="4" t="s">
        <v>3</v>
      </c>
      <c r="E2" s="4" t="s">
        <v>4</v>
      </c>
      <c r="F2" s="4" t="s">
        <v>5</v>
      </c>
      <c r="G2" s="5" t="s">
        <v>6</v>
      </c>
    </row>
    <row r="3" spans="1:9" ht="18.600000000000001" customHeight="1" x14ac:dyDescent="0.25">
      <c r="A3" s="53" t="s">
        <v>7</v>
      </c>
      <c r="B3" s="54"/>
      <c r="C3" s="54"/>
      <c r="D3" s="54"/>
      <c r="E3" s="54"/>
      <c r="F3" s="54"/>
      <c r="G3" s="55"/>
    </row>
    <row r="4" spans="1:9" ht="45" x14ac:dyDescent="0.25">
      <c r="A4" s="38">
        <v>1</v>
      </c>
      <c r="B4" s="7" t="s">
        <v>8</v>
      </c>
      <c r="C4" s="8" t="s">
        <v>9</v>
      </c>
      <c r="D4" s="8">
        <v>3</v>
      </c>
      <c r="E4" s="8" t="s">
        <v>10</v>
      </c>
      <c r="F4" s="9"/>
      <c r="G4" s="10">
        <f t="shared" ref="G4:G27" si="0">D4*F4</f>
        <v>0</v>
      </c>
    </row>
    <row r="5" spans="1:9" ht="30" x14ac:dyDescent="0.25">
      <c r="A5" s="38">
        <v>1.1000000000000001</v>
      </c>
      <c r="B5" s="7" t="s">
        <v>237</v>
      </c>
      <c r="C5" s="8" t="s">
        <v>11</v>
      </c>
      <c r="D5" s="8">
        <v>25</v>
      </c>
      <c r="E5" s="8" t="s">
        <v>12</v>
      </c>
      <c r="F5" s="9"/>
      <c r="G5" s="10">
        <f t="shared" si="0"/>
        <v>0</v>
      </c>
    </row>
    <row r="6" spans="1:9" ht="75" x14ac:dyDescent="0.25">
      <c r="A6" s="38">
        <v>1.2</v>
      </c>
      <c r="B6" s="7" t="s">
        <v>13</v>
      </c>
      <c r="C6" s="8" t="s">
        <v>14</v>
      </c>
      <c r="D6" s="8">
        <v>12</v>
      </c>
      <c r="E6" s="8" t="s">
        <v>10</v>
      </c>
      <c r="F6" s="9"/>
      <c r="G6" s="10">
        <f t="shared" si="0"/>
        <v>0</v>
      </c>
    </row>
    <row r="7" spans="1:9" ht="45" x14ac:dyDescent="0.25">
      <c r="A7" s="38">
        <v>1.3</v>
      </c>
      <c r="B7" s="7" t="s">
        <v>15</v>
      </c>
      <c r="C7" s="8" t="s">
        <v>16</v>
      </c>
      <c r="D7" s="8">
        <v>1</v>
      </c>
      <c r="E7" s="8" t="s">
        <v>17</v>
      </c>
      <c r="F7" s="9"/>
      <c r="G7" s="10">
        <f t="shared" si="0"/>
        <v>0</v>
      </c>
    </row>
    <row r="8" spans="1:9" ht="60" x14ac:dyDescent="0.25">
      <c r="A8" s="38">
        <v>1.4</v>
      </c>
      <c r="B8" s="7" t="s">
        <v>18</v>
      </c>
      <c r="C8" s="8" t="s">
        <v>19</v>
      </c>
      <c r="D8" s="8">
        <v>1</v>
      </c>
      <c r="E8" s="8" t="s">
        <v>17</v>
      </c>
      <c r="F8" s="9"/>
      <c r="G8" s="10">
        <f t="shared" si="0"/>
        <v>0</v>
      </c>
    </row>
    <row r="9" spans="1:9" ht="75" x14ac:dyDescent="0.25">
      <c r="A9" s="38">
        <v>1.5</v>
      </c>
      <c r="B9" s="7" t="s">
        <v>20</v>
      </c>
      <c r="C9" s="8" t="s">
        <v>21</v>
      </c>
      <c r="D9" s="8">
        <v>60</v>
      </c>
      <c r="E9" s="8" t="s">
        <v>22</v>
      </c>
      <c r="F9" s="9"/>
      <c r="G9" s="10">
        <f t="shared" si="0"/>
        <v>0</v>
      </c>
    </row>
    <row r="10" spans="1:9" ht="45" x14ac:dyDescent="0.25">
      <c r="A10" s="38">
        <v>1.6</v>
      </c>
      <c r="B10" s="7" t="s">
        <v>23</v>
      </c>
      <c r="C10" s="8" t="s">
        <v>24</v>
      </c>
      <c r="D10" s="8">
        <v>65</v>
      </c>
      <c r="E10" s="8" t="s">
        <v>25</v>
      </c>
      <c r="F10" s="9"/>
      <c r="G10" s="10">
        <f t="shared" si="0"/>
        <v>0</v>
      </c>
    </row>
    <row r="11" spans="1:9" ht="60" x14ac:dyDescent="0.25">
      <c r="A11" s="38">
        <v>1.7</v>
      </c>
      <c r="B11" s="7" t="s">
        <v>26</v>
      </c>
      <c r="C11" s="8" t="s">
        <v>27</v>
      </c>
      <c r="D11" s="8">
        <v>2100</v>
      </c>
      <c r="E11" s="8" t="s">
        <v>22</v>
      </c>
      <c r="F11" s="9"/>
      <c r="G11" s="10">
        <f t="shared" si="0"/>
        <v>0</v>
      </c>
    </row>
    <row r="12" spans="1:9" ht="138" customHeight="1" x14ac:dyDescent="0.25">
      <c r="A12" s="38">
        <v>1.8</v>
      </c>
      <c r="B12" s="7" t="s">
        <v>28</v>
      </c>
      <c r="C12" s="8" t="s">
        <v>29</v>
      </c>
      <c r="D12" s="8">
        <v>400</v>
      </c>
      <c r="E12" s="8" t="s">
        <v>22</v>
      </c>
      <c r="F12" s="9"/>
      <c r="G12" s="10">
        <f t="shared" si="0"/>
        <v>0</v>
      </c>
    </row>
    <row r="13" spans="1:9" ht="124.5" customHeight="1" x14ac:dyDescent="0.25">
      <c r="A13" s="38">
        <v>1.9</v>
      </c>
      <c r="B13" s="7" t="s">
        <v>30</v>
      </c>
      <c r="C13" s="8" t="s">
        <v>31</v>
      </c>
      <c r="D13" s="8">
        <v>11</v>
      </c>
      <c r="E13" s="8" t="s">
        <v>22</v>
      </c>
      <c r="F13" s="9"/>
      <c r="G13" s="10">
        <f t="shared" si="0"/>
        <v>0</v>
      </c>
    </row>
    <row r="14" spans="1:9" ht="109.5" customHeight="1" x14ac:dyDescent="0.25">
      <c r="A14" s="40">
        <v>1.1000000000000001</v>
      </c>
      <c r="B14" s="7" t="s">
        <v>32</v>
      </c>
      <c r="C14" s="8" t="s">
        <v>33</v>
      </c>
      <c r="D14" s="8">
        <v>3</v>
      </c>
      <c r="E14" s="8" t="s">
        <v>10</v>
      </c>
      <c r="F14" s="9"/>
      <c r="G14" s="10">
        <f t="shared" si="0"/>
        <v>0</v>
      </c>
      <c r="H14" s="11"/>
      <c r="I14" s="11"/>
    </row>
    <row r="15" spans="1:9" ht="126.75" customHeight="1" x14ac:dyDescent="0.25">
      <c r="A15" s="40">
        <v>1.1100000000000001</v>
      </c>
      <c r="B15" s="7" t="s">
        <v>34</v>
      </c>
      <c r="C15" s="8" t="s">
        <v>35</v>
      </c>
      <c r="D15" s="8">
        <v>13</v>
      </c>
      <c r="E15" s="8" t="s">
        <v>10</v>
      </c>
      <c r="F15" s="9"/>
      <c r="G15" s="10">
        <f t="shared" si="0"/>
        <v>0</v>
      </c>
    </row>
    <row r="16" spans="1:9" ht="69" customHeight="1" x14ac:dyDescent="0.25">
      <c r="A16" s="40">
        <v>1.1200000000000001</v>
      </c>
      <c r="B16" s="7" t="s">
        <v>36</v>
      </c>
      <c r="C16" s="8" t="s">
        <v>37</v>
      </c>
      <c r="D16" s="8">
        <v>220</v>
      </c>
      <c r="E16" s="8" t="s">
        <v>22</v>
      </c>
      <c r="F16" s="9"/>
      <c r="G16" s="10">
        <f t="shared" si="0"/>
        <v>0</v>
      </c>
    </row>
    <row r="17" spans="1:8" ht="60" x14ac:dyDescent="0.25">
      <c r="A17" s="40">
        <v>1.1299999999999999</v>
      </c>
      <c r="B17" s="7" t="s">
        <v>38</v>
      </c>
      <c r="C17" s="8" t="s">
        <v>39</v>
      </c>
      <c r="D17" s="8">
        <v>300</v>
      </c>
      <c r="E17" s="8" t="s">
        <v>22</v>
      </c>
      <c r="F17" s="9"/>
      <c r="G17" s="10">
        <f t="shared" si="0"/>
        <v>0</v>
      </c>
      <c r="H17" s="11"/>
    </row>
    <row r="18" spans="1:8" ht="85.5" customHeight="1" x14ac:dyDescent="0.25">
      <c r="A18" s="40">
        <v>1.1399999999999999</v>
      </c>
      <c r="B18" s="7" t="s">
        <v>40</v>
      </c>
      <c r="C18" s="8" t="s">
        <v>41</v>
      </c>
      <c r="D18" s="8">
        <v>160</v>
      </c>
      <c r="E18" s="8" t="s">
        <v>22</v>
      </c>
      <c r="F18" s="9"/>
      <c r="G18" s="10">
        <f t="shared" si="0"/>
        <v>0</v>
      </c>
    </row>
    <row r="19" spans="1:8" ht="30" x14ac:dyDescent="0.25">
      <c r="A19" s="40">
        <v>1.1499999999999999</v>
      </c>
      <c r="B19" s="7" t="s">
        <v>42</v>
      </c>
      <c r="C19" s="8" t="s">
        <v>43</v>
      </c>
      <c r="D19" s="8">
        <v>118</v>
      </c>
      <c r="E19" s="8" t="s">
        <v>12</v>
      </c>
      <c r="F19" s="9"/>
      <c r="G19" s="10">
        <f t="shared" si="0"/>
        <v>0</v>
      </c>
    </row>
    <row r="20" spans="1:8" ht="75" x14ac:dyDescent="0.25">
      <c r="A20" s="40">
        <v>1.1599999999999999</v>
      </c>
      <c r="B20" s="7" t="s">
        <v>44</v>
      </c>
      <c r="C20" s="8" t="s">
        <v>45</v>
      </c>
      <c r="D20" s="8">
        <v>15</v>
      </c>
      <c r="E20" s="8" t="s">
        <v>22</v>
      </c>
      <c r="F20" s="9"/>
      <c r="G20" s="10">
        <f t="shared" si="0"/>
        <v>0</v>
      </c>
    </row>
    <row r="21" spans="1:8" ht="60" x14ac:dyDescent="0.25">
      <c r="A21" s="40">
        <v>1.17</v>
      </c>
      <c r="B21" s="7" t="s">
        <v>46</v>
      </c>
      <c r="C21" s="8" t="s">
        <v>47</v>
      </c>
      <c r="D21" s="8">
        <v>1</v>
      </c>
      <c r="E21" s="8" t="s">
        <v>17</v>
      </c>
      <c r="F21" s="9"/>
      <c r="G21" s="10">
        <f t="shared" si="0"/>
        <v>0</v>
      </c>
    </row>
    <row r="22" spans="1:8" ht="45" x14ac:dyDescent="0.25">
      <c r="A22" s="40">
        <v>1.18</v>
      </c>
      <c r="B22" s="7" t="s">
        <v>48</v>
      </c>
      <c r="C22" s="8" t="s">
        <v>49</v>
      </c>
      <c r="D22" s="8">
        <v>12</v>
      </c>
      <c r="E22" s="8" t="s">
        <v>17</v>
      </c>
      <c r="F22" s="9"/>
      <c r="G22" s="10">
        <f t="shared" si="0"/>
        <v>0</v>
      </c>
    </row>
    <row r="23" spans="1:8" ht="60" x14ac:dyDescent="0.25">
      <c r="A23" s="40">
        <v>1.19</v>
      </c>
      <c r="B23" s="7" t="s">
        <v>50</v>
      </c>
      <c r="C23" s="8" t="s">
        <v>51</v>
      </c>
      <c r="D23" s="8">
        <v>25</v>
      </c>
      <c r="E23" s="8" t="s">
        <v>22</v>
      </c>
      <c r="F23" s="9"/>
      <c r="G23" s="10">
        <f t="shared" si="0"/>
        <v>0</v>
      </c>
    </row>
    <row r="24" spans="1:8" ht="45" x14ac:dyDescent="0.25">
      <c r="A24" s="40">
        <v>1.2</v>
      </c>
      <c r="B24" s="7" t="s">
        <v>52</v>
      </c>
      <c r="C24" s="8" t="s">
        <v>53</v>
      </c>
      <c r="D24" s="8">
        <v>2</v>
      </c>
      <c r="E24" s="8" t="s">
        <v>54</v>
      </c>
      <c r="F24" s="9"/>
      <c r="G24" s="10">
        <f t="shared" si="0"/>
        <v>0</v>
      </c>
    </row>
    <row r="25" spans="1:8" ht="75" x14ac:dyDescent="0.25">
      <c r="A25" s="40">
        <v>1.21</v>
      </c>
      <c r="B25" s="7" t="s">
        <v>55</v>
      </c>
      <c r="C25" s="8" t="s">
        <v>56</v>
      </c>
      <c r="D25" s="8">
        <v>2</v>
      </c>
      <c r="E25" s="8" t="s">
        <v>17</v>
      </c>
      <c r="F25" s="9"/>
      <c r="G25" s="10">
        <f t="shared" si="0"/>
        <v>0</v>
      </c>
    </row>
    <row r="26" spans="1:8" ht="90" x14ac:dyDescent="0.25">
      <c r="A26" s="40">
        <v>1.22</v>
      </c>
      <c r="B26" s="7" t="s">
        <v>57</v>
      </c>
      <c r="C26" s="8" t="s">
        <v>58</v>
      </c>
      <c r="D26" s="8">
        <v>10</v>
      </c>
      <c r="E26" s="8" t="s">
        <v>54</v>
      </c>
      <c r="F26" s="9"/>
      <c r="G26" s="10">
        <f t="shared" si="0"/>
        <v>0</v>
      </c>
    </row>
    <row r="27" spans="1:8" ht="60" x14ac:dyDescent="0.25">
      <c r="A27" s="40">
        <v>1.23</v>
      </c>
      <c r="B27" s="7" t="s">
        <v>59</v>
      </c>
      <c r="C27" s="8" t="s">
        <v>60</v>
      </c>
      <c r="D27" s="8">
        <v>2</v>
      </c>
      <c r="E27" s="8" t="s">
        <v>17</v>
      </c>
      <c r="F27" s="9"/>
      <c r="G27" s="10">
        <f t="shared" si="0"/>
        <v>0</v>
      </c>
    </row>
    <row r="28" spans="1:8" ht="18.75" x14ac:dyDescent="0.25">
      <c r="A28" s="67" t="s">
        <v>61</v>
      </c>
      <c r="B28" s="68"/>
      <c r="C28" s="69"/>
      <c r="D28" s="70">
        <f>SUM(G4:G27)</f>
        <v>0</v>
      </c>
      <c r="E28" s="68"/>
      <c r="F28" s="68"/>
      <c r="G28" s="71"/>
    </row>
    <row r="29" spans="1:8" ht="18.75" x14ac:dyDescent="0.25">
      <c r="A29" s="53" t="s">
        <v>62</v>
      </c>
      <c r="B29" s="54"/>
      <c r="C29" s="54"/>
      <c r="D29" s="54"/>
      <c r="E29" s="54"/>
      <c r="F29" s="54"/>
      <c r="G29" s="55"/>
    </row>
    <row r="30" spans="1:8" ht="75" x14ac:dyDescent="0.25">
      <c r="A30" s="38">
        <v>2</v>
      </c>
      <c r="B30" s="7" t="s">
        <v>63</v>
      </c>
      <c r="C30" s="8" t="s">
        <v>64</v>
      </c>
      <c r="D30" s="8">
        <v>1</v>
      </c>
      <c r="E30" s="8" t="s">
        <v>17</v>
      </c>
      <c r="F30" s="12"/>
      <c r="G30" s="10">
        <f>D30*F30</f>
        <v>0</v>
      </c>
    </row>
    <row r="31" spans="1:8" ht="18.75" x14ac:dyDescent="0.25">
      <c r="A31" s="67" t="s">
        <v>65</v>
      </c>
      <c r="B31" s="68"/>
      <c r="C31" s="69"/>
      <c r="D31" s="70">
        <f>SUM(G30:G30)</f>
        <v>0</v>
      </c>
      <c r="E31" s="68"/>
      <c r="F31" s="68"/>
      <c r="G31" s="71"/>
    </row>
    <row r="32" spans="1:8" ht="18.75" customHeight="1" x14ac:dyDescent="0.25">
      <c r="A32" s="53" t="s">
        <v>66</v>
      </c>
      <c r="B32" s="56"/>
      <c r="C32" s="56"/>
      <c r="D32" s="56"/>
      <c r="E32" s="56"/>
      <c r="F32" s="56"/>
      <c r="G32" s="57"/>
    </row>
    <row r="33" spans="1:8" ht="135" x14ac:dyDescent="0.25">
      <c r="A33" s="38">
        <v>3</v>
      </c>
      <c r="B33" s="7" t="s">
        <v>67</v>
      </c>
      <c r="C33" s="8" t="s">
        <v>68</v>
      </c>
      <c r="D33" s="8">
        <v>6</v>
      </c>
      <c r="E33" s="8" t="s">
        <v>54</v>
      </c>
      <c r="F33" s="12"/>
      <c r="G33" s="10">
        <f>D33*F33</f>
        <v>0</v>
      </c>
    </row>
    <row r="34" spans="1:8" ht="82.5" customHeight="1" x14ac:dyDescent="0.25">
      <c r="A34" s="38">
        <v>3.1</v>
      </c>
      <c r="B34" s="7" t="s">
        <v>69</v>
      </c>
      <c r="C34" s="8" t="s">
        <v>70</v>
      </c>
      <c r="D34" s="8">
        <v>2</v>
      </c>
      <c r="E34" s="8" t="s">
        <v>54</v>
      </c>
      <c r="F34" s="12"/>
      <c r="G34" s="10">
        <f>D34*F34</f>
        <v>0</v>
      </c>
    </row>
    <row r="35" spans="1:8" ht="30.75" customHeight="1" x14ac:dyDescent="0.25">
      <c r="A35" s="67" t="s">
        <v>71</v>
      </c>
      <c r="B35" s="68"/>
      <c r="C35" s="69"/>
      <c r="D35" s="70">
        <f>SUM(G33:G34)</f>
        <v>0</v>
      </c>
      <c r="E35" s="68"/>
      <c r="F35" s="68"/>
      <c r="G35" s="71"/>
    </row>
    <row r="36" spans="1:8" ht="18.75" x14ac:dyDescent="0.25">
      <c r="A36" s="58" t="s">
        <v>72</v>
      </c>
      <c r="B36" s="59"/>
      <c r="C36" s="59"/>
      <c r="D36" s="59"/>
      <c r="E36" s="59"/>
      <c r="F36" s="59"/>
      <c r="G36" s="60"/>
    </row>
    <row r="37" spans="1:8" ht="147" customHeight="1" x14ac:dyDescent="0.25">
      <c r="A37" s="38">
        <v>4</v>
      </c>
      <c r="B37" s="7" t="s">
        <v>73</v>
      </c>
      <c r="C37" s="8" t="s">
        <v>74</v>
      </c>
      <c r="D37" s="8">
        <v>1</v>
      </c>
      <c r="E37" s="8" t="s">
        <v>75</v>
      </c>
      <c r="F37" s="12"/>
      <c r="G37" s="10">
        <f t="shared" ref="G37" si="1">D37*F37</f>
        <v>0</v>
      </c>
      <c r="H37" s="13"/>
    </row>
    <row r="38" spans="1:8" ht="45" x14ac:dyDescent="0.25">
      <c r="A38" s="38">
        <v>4.0999999999999996</v>
      </c>
      <c r="B38" s="7" t="s">
        <v>76</v>
      </c>
      <c r="C38" s="8" t="s">
        <v>77</v>
      </c>
      <c r="D38" s="8">
        <v>2</v>
      </c>
      <c r="E38" s="8" t="s">
        <v>75</v>
      </c>
      <c r="F38" s="12"/>
      <c r="G38" s="10">
        <f t="shared" ref="G38:G39" si="2">D38*F38</f>
        <v>0</v>
      </c>
    </row>
    <row r="39" spans="1:8" ht="30" x14ac:dyDescent="0.25">
      <c r="A39" s="38">
        <v>4.2</v>
      </c>
      <c r="B39" s="7" t="s">
        <v>78</v>
      </c>
      <c r="C39" s="8" t="s">
        <v>79</v>
      </c>
      <c r="D39" s="8">
        <v>1</v>
      </c>
      <c r="E39" s="8" t="s">
        <v>75</v>
      </c>
      <c r="F39" s="12"/>
      <c r="G39" s="10">
        <f t="shared" si="2"/>
        <v>0</v>
      </c>
    </row>
    <row r="40" spans="1:8" ht="60" x14ac:dyDescent="0.25">
      <c r="A40" s="38">
        <v>4.3</v>
      </c>
      <c r="B40" s="7" t="s">
        <v>80</v>
      </c>
      <c r="C40" s="8" t="s">
        <v>81</v>
      </c>
      <c r="D40" s="8">
        <v>4</v>
      </c>
      <c r="E40" s="8" t="s">
        <v>17</v>
      </c>
      <c r="F40" s="12"/>
      <c r="G40" s="10">
        <f t="shared" ref="G40:G51" si="3">D40*F40</f>
        <v>0</v>
      </c>
    </row>
    <row r="41" spans="1:8" ht="57" customHeight="1" x14ac:dyDescent="0.25">
      <c r="A41" s="38">
        <v>4.4000000000000004</v>
      </c>
      <c r="B41" s="7" t="s">
        <v>82</v>
      </c>
      <c r="C41" s="8" t="s">
        <v>83</v>
      </c>
      <c r="D41" s="8">
        <v>2</v>
      </c>
      <c r="E41" s="8" t="s">
        <v>17</v>
      </c>
      <c r="F41" s="12"/>
      <c r="G41" s="10">
        <f t="shared" si="3"/>
        <v>0</v>
      </c>
    </row>
    <row r="42" spans="1:8" ht="45" x14ac:dyDescent="0.25">
      <c r="A42" s="38">
        <v>4.5</v>
      </c>
      <c r="B42" s="7" t="s">
        <v>84</v>
      </c>
      <c r="C42" s="8" t="s">
        <v>85</v>
      </c>
      <c r="D42" s="8">
        <v>30</v>
      </c>
      <c r="E42" s="8" t="s">
        <v>17</v>
      </c>
      <c r="F42" s="12"/>
      <c r="G42" s="10">
        <f t="shared" si="3"/>
        <v>0</v>
      </c>
    </row>
    <row r="43" spans="1:8" ht="60" x14ac:dyDescent="0.25">
      <c r="A43" s="38">
        <v>4.5999999999999996</v>
      </c>
      <c r="B43" s="7" t="s">
        <v>86</v>
      </c>
      <c r="C43" s="8" t="s">
        <v>87</v>
      </c>
      <c r="D43" s="8">
        <v>9</v>
      </c>
      <c r="E43" s="8" t="s">
        <v>17</v>
      </c>
      <c r="F43" s="12"/>
      <c r="G43" s="10">
        <f t="shared" si="3"/>
        <v>0</v>
      </c>
    </row>
    <row r="44" spans="1:8" ht="60" x14ac:dyDescent="0.25">
      <c r="A44" s="38">
        <v>4.7</v>
      </c>
      <c r="B44" s="7" t="s">
        <v>88</v>
      </c>
      <c r="C44" s="8" t="s">
        <v>89</v>
      </c>
      <c r="D44" s="8">
        <v>2</v>
      </c>
      <c r="E44" s="8" t="s">
        <v>17</v>
      </c>
      <c r="F44" s="12"/>
      <c r="G44" s="10">
        <f t="shared" si="3"/>
        <v>0</v>
      </c>
    </row>
    <row r="45" spans="1:8" ht="60" x14ac:dyDescent="0.25">
      <c r="A45" s="38">
        <v>4.8</v>
      </c>
      <c r="B45" s="7" t="s">
        <v>90</v>
      </c>
      <c r="C45" s="8" t="s">
        <v>91</v>
      </c>
      <c r="D45" s="8">
        <v>1</v>
      </c>
      <c r="E45" s="8" t="s">
        <v>17</v>
      </c>
      <c r="F45" s="12"/>
      <c r="G45" s="10">
        <f t="shared" si="3"/>
        <v>0</v>
      </c>
    </row>
    <row r="46" spans="1:8" ht="60" x14ac:dyDescent="0.25">
      <c r="A46" s="38">
        <v>4.9000000000000004</v>
      </c>
      <c r="B46" s="7" t="s">
        <v>92</v>
      </c>
      <c r="C46" s="8" t="s">
        <v>93</v>
      </c>
      <c r="D46" s="8">
        <v>1</v>
      </c>
      <c r="E46" s="8" t="s">
        <v>17</v>
      </c>
      <c r="F46" s="12"/>
      <c r="G46" s="10">
        <f t="shared" si="3"/>
        <v>0</v>
      </c>
    </row>
    <row r="47" spans="1:8" ht="45" x14ac:dyDescent="0.25">
      <c r="A47" s="40">
        <v>4.0999999999999996</v>
      </c>
      <c r="B47" s="7" t="s">
        <v>94</v>
      </c>
      <c r="C47" s="8" t="s">
        <v>95</v>
      </c>
      <c r="D47" s="8">
        <v>4</v>
      </c>
      <c r="E47" s="8" t="s">
        <v>17</v>
      </c>
      <c r="F47" s="12"/>
      <c r="G47" s="10">
        <f t="shared" si="3"/>
        <v>0</v>
      </c>
    </row>
    <row r="48" spans="1:8" ht="45" x14ac:dyDescent="0.25">
      <c r="A48" s="40">
        <v>4.1100000000000003</v>
      </c>
      <c r="B48" s="7" t="s">
        <v>96</v>
      </c>
      <c r="C48" s="8" t="s">
        <v>95</v>
      </c>
      <c r="D48" s="8">
        <v>30</v>
      </c>
      <c r="E48" s="8" t="s">
        <v>17</v>
      </c>
      <c r="F48" s="12"/>
      <c r="G48" s="10">
        <f t="shared" si="3"/>
        <v>0</v>
      </c>
    </row>
    <row r="49" spans="1:7" ht="45" x14ac:dyDescent="0.25">
      <c r="A49" s="40">
        <v>4.12</v>
      </c>
      <c r="B49" s="7" t="s">
        <v>97</v>
      </c>
      <c r="C49" s="8" t="s">
        <v>98</v>
      </c>
      <c r="D49" s="8">
        <v>1</v>
      </c>
      <c r="E49" s="8" t="s">
        <v>17</v>
      </c>
      <c r="F49" s="12"/>
      <c r="G49" s="10">
        <f t="shared" si="3"/>
        <v>0</v>
      </c>
    </row>
    <row r="50" spans="1:7" ht="147" customHeight="1" x14ac:dyDescent="0.25">
      <c r="A50" s="40">
        <v>4.13</v>
      </c>
      <c r="B50" s="7" t="s">
        <v>99</v>
      </c>
      <c r="C50" s="8" t="s">
        <v>100</v>
      </c>
      <c r="D50" s="8">
        <v>1</v>
      </c>
      <c r="E50" s="8" t="s">
        <v>54</v>
      </c>
      <c r="F50" s="12"/>
      <c r="G50" s="10">
        <f t="shared" si="3"/>
        <v>0</v>
      </c>
    </row>
    <row r="51" spans="1:7" ht="95.1" customHeight="1" x14ac:dyDescent="0.25">
      <c r="A51" s="40">
        <v>4.1399999999999997</v>
      </c>
      <c r="B51" s="7" t="s">
        <v>101</v>
      </c>
      <c r="C51" s="8" t="s">
        <v>102</v>
      </c>
      <c r="D51" s="8">
        <v>50</v>
      </c>
      <c r="E51" s="8" t="s">
        <v>12</v>
      </c>
      <c r="F51" s="12"/>
      <c r="G51" s="10">
        <f t="shared" si="3"/>
        <v>0</v>
      </c>
    </row>
    <row r="52" spans="1:7" ht="18.75" x14ac:dyDescent="0.25">
      <c r="A52" s="67" t="s">
        <v>103</v>
      </c>
      <c r="B52" s="68"/>
      <c r="C52" s="69"/>
      <c r="D52" s="72">
        <f>SUM(G37:G51)</f>
        <v>0</v>
      </c>
      <c r="E52" s="73"/>
      <c r="F52" s="73"/>
      <c r="G52" s="74"/>
    </row>
    <row r="53" spans="1:7" ht="18.75" x14ac:dyDescent="0.25">
      <c r="A53" s="58" t="s">
        <v>104</v>
      </c>
      <c r="B53" s="59"/>
      <c r="C53" s="59"/>
      <c r="D53" s="59"/>
      <c r="E53" s="59"/>
      <c r="F53" s="59"/>
      <c r="G53" s="60"/>
    </row>
    <row r="54" spans="1:7" ht="60" x14ac:dyDescent="0.25">
      <c r="A54" s="38">
        <v>5</v>
      </c>
      <c r="B54" s="7" t="s">
        <v>105</v>
      </c>
      <c r="C54" s="8" t="s">
        <v>106</v>
      </c>
      <c r="D54" s="8">
        <v>7.2</v>
      </c>
      <c r="E54" s="8" t="s">
        <v>10</v>
      </c>
      <c r="F54" s="12"/>
      <c r="G54" s="10">
        <f>D54*F54</f>
        <v>0</v>
      </c>
    </row>
    <row r="55" spans="1:7" ht="75" x14ac:dyDescent="0.25">
      <c r="A55" s="38">
        <v>5.0999999999999996</v>
      </c>
      <c r="B55" s="7" t="s">
        <v>107</v>
      </c>
      <c r="C55" s="8" t="s">
        <v>108</v>
      </c>
      <c r="D55" s="8">
        <v>1</v>
      </c>
      <c r="E55" s="8" t="s">
        <v>75</v>
      </c>
      <c r="F55" s="12"/>
      <c r="G55" s="10">
        <f>D55*F55</f>
        <v>0</v>
      </c>
    </row>
    <row r="56" spans="1:7" ht="111.95" customHeight="1" x14ac:dyDescent="0.25">
      <c r="A56" s="38">
        <v>5.2</v>
      </c>
      <c r="B56" s="7" t="s">
        <v>109</v>
      </c>
      <c r="C56" s="8" t="s">
        <v>110</v>
      </c>
      <c r="D56" s="8">
        <v>1</v>
      </c>
      <c r="E56" s="8" t="s">
        <v>75</v>
      </c>
      <c r="F56" s="12"/>
      <c r="G56" s="10">
        <f>D56*F56</f>
        <v>0</v>
      </c>
    </row>
    <row r="57" spans="1:7" ht="45" x14ac:dyDescent="0.25">
      <c r="A57" s="38">
        <v>5.3</v>
      </c>
      <c r="B57" s="7" t="s">
        <v>111</v>
      </c>
      <c r="C57" s="8" t="s">
        <v>112</v>
      </c>
      <c r="D57" s="8">
        <v>1</v>
      </c>
      <c r="E57" s="8" t="s">
        <v>54</v>
      </c>
      <c r="F57" s="12"/>
      <c r="G57" s="10">
        <f>D57*F57</f>
        <v>0</v>
      </c>
    </row>
    <row r="58" spans="1:7" ht="18.75" x14ac:dyDescent="0.25">
      <c r="A58" s="67" t="s">
        <v>113</v>
      </c>
      <c r="B58" s="68"/>
      <c r="C58" s="69"/>
      <c r="D58" s="70">
        <f>SUM(G54:G57)</f>
        <v>0</v>
      </c>
      <c r="E58" s="68"/>
      <c r="F58" s="68"/>
      <c r="G58" s="71"/>
    </row>
    <row r="59" spans="1:7" ht="18.75" x14ac:dyDescent="0.25">
      <c r="A59" s="61"/>
      <c r="B59" s="59"/>
      <c r="C59" s="59"/>
      <c r="D59" s="59"/>
      <c r="E59" s="59"/>
      <c r="F59" s="59"/>
      <c r="G59" s="60"/>
    </row>
    <row r="60" spans="1:7" ht="15.75" x14ac:dyDescent="0.25">
      <c r="A60" s="6">
        <v>1</v>
      </c>
      <c r="B60" s="62" t="s">
        <v>61</v>
      </c>
      <c r="C60" s="63"/>
      <c r="D60" s="64">
        <f>D28</f>
        <v>0</v>
      </c>
      <c r="E60" s="65"/>
      <c r="F60" s="65"/>
      <c r="G60" s="66"/>
    </row>
    <row r="61" spans="1:7" ht="15.75" x14ac:dyDescent="0.25">
      <c r="A61" s="6">
        <v>2</v>
      </c>
      <c r="B61" s="62" t="s">
        <v>65</v>
      </c>
      <c r="C61" s="63"/>
      <c r="D61" s="64">
        <f>D31</f>
        <v>0</v>
      </c>
      <c r="E61" s="65"/>
      <c r="F61" s="65"/>
      <c r="G61" s="66"/>
    </row>
    <row r="62" spans="1:7" ht="15.75" x14ac:dyDescent="0.25">
      <c r="A62" s="6">
        <v>3</v>
      </c>
      <c r="B62" s="62" t="s">
        <v>71</v>
      </c>
      <c r="C62" s="63"/>
      <c r="D62" s="64">
        <f>D35</f>
        <v>0</v>
      </c>
      <c r="E62" s="65"/>
      <c r="F62" s="65"/>
      <c r="G62" s="66"/>
    </row>
    <row r="63" spans="1:7" ht="15.75" x14ac:dyDescent="0.25">
      <c r="A63" s="6">
        <v>4</v>
      </c>
      <c r="B63" s="62" t="s">
        <v>103</v>
      </c>
      <c r="C63" s="63"/>
      <c r="D63" s="64">
        <f>D52</f>
        <v>0</v>
      </c>
      <c r="E63" s="65"/>
      <c r="F63" s="65"/>
      <c r="G63" s="66"/>
    </row>
    <row r="64" spans="1:7" ht="15.75" x14ac:dyDescent="0.25">
      <c r="A64" s="6">
        <v>5</v>
      </c>
      <c r="B64" s="62" t="s">
        <v>113</v>
      </c>
      <c r="C64" s="63"/>
      <c r="D64" s="64">
        <f>D58</f>
        <v>0</v>
      </c>
      <c r="E64" s="65"/>
      <c r="F64" s="65"/>
      <c r="G64" s="66"/>
    </row>
    <row r="65" spans="1:7" ht="19.5" thickBot="1" x14ac:dyDescent="0.3">
      <c r="A65" s="47" t="s">
        <v>114</v>
      </c>
      <c r="B65" s="48"/>
      <c r="C65" s="49"/>
      <c r="D65" s="50">
        <f>SUM(D60:G64)</f>
        <v>0</v>
      </c>
      <c r="E65" s="51"/>
      <c r="F65" s="51"/>
      <c r="G65" s="52"/>
    </row>
  </sheetData>
  <sheetProtection algorithmName="SHA-512" hashValue="FpFhRJ9OVUWPbWA1TbLy1aimNdBopR9A1CxW8U4SzYyfvWgbxJrxsGk6r5acT9DeyFoxwbtQDENaaQpegsFPIg==" saltValue="ZCkjvLgerfIE2ZjJZgNKBg==" spinCount="100000" sheet="1" objects="1" scenarios="1"/>
  <mergeCells count="29">
    <mergeCell ref="A1:G1"/>
    <mergeCell ref="A28:C28"/>
    <mergeCell ref="D28:G28"/>
    <mergeCell ref="A31:C31"/>
    <mergeCell ref="D31:G31"/>
    <mergeCell ref="A58:C58"/>
    <mergeCell ref="D58:G58"/>
    <mergeCell ref="B61:C61"/>
    <mergeCell ref="B62:C62"/>
    <mergeCell ref="B63:C63"/>
    <mergeCell ref="D62:G62"/>
    <mergeCell ref="D63:G63"/>
    <mergeCell ref="B60:C60"/>
    <mergeCell ref="A65:C65"/>
    <mergeCell ref="D65:G65"/>
    <mergeCell ref="A3:G3"/>
    <mergeCell ref="A29:G29"/>
    <mergeCell ref="A32:G32"/>
    <mergeCell ref="A36:G36"/>
    <mergeCell ref="A53:G53"/>
    <mergeCell ref="A59:G59"/>
    <mergeCell ref="B64:C64"/>
    <mergeCell ref="D60:G60"/>
    <mergeCell ref="D61:G61"/>
    <mergeCell ref="A35:C35"/>
    <mergeCell ref="D35:G35"/>
    <mergeCell ref="A52:C52"/>
    <mergeCell ref="D52:G52"/>
    <mergeCell ref="D64:G64"/>
  </mergeCells>
  <phoneticPr fontId="2"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ED9E2-A19F-403A-A66B-7F6B88B48B49}">
  <sheetPr>
    <tabColor theme="3"/>
  </sheetPr>
  <dimension ref="A1:I62"/>
  <sheetViews>
    <sheetView zoomScale="70" zoomScaleNormal="70" workbookViewId="0">
      <pane ySplit="1" topLeftCell="A2" activePane="bottomLeft" state="frozen"/>
      <selection pane="bottomLeft" sqref="A1:G1"/>
    </sheetView>
  </sheetViews>
  <sheetFormatPr defaultColWidth="9.140625" defaultRowHeight="15" x14ac:dyDescent="0.25"/>
  <cols>
    <col min="1" max="1" width="9.140625" style="39"/>
    <col min="2" max="2" width="41.85546875" style="3" bestFit="1" customWidth="1"/>
    <col min="3" max="3" width="113.28515625" style="3" customWidth="1"/>
    <col min="4" max="5" width="9.140625" style="3" customWidth="1"/>
    <col min="6" max="6" width="17.85546875" style="3" customWidth="1"/>
    <col min="7" max="7" width="21" style="3" customWidth="1"/>
    <col min="8" max="8" width="14.28515625" style="3" customWidth="1"/>
    <col min="9" max="16384" width="9.140625" style="3"/>
  </cols>
  <sheetData>
    <row r="1" spans="1:7" ht="59.25" customHeight="1" thickBot="1" x14ac:dyDescent="0.3">
      <c r="A1" s="75" t="s">
        <v>234</v>
      </c>
      <c r="B1" s="76"/>
      <c r="C1" s="76"/>
      <c r="D1" s="76"/>
      <c r="E1" s="76"/>
      <c r="F1" s="76"/>
      <c r="G1" s="77"/>
    </row>
    <row r="2" spans="1:7" ht="24" x14ac:dyDescent="0.25">
      <c r="A2" s="37" t="s">
        <v>0</v>
      </c>
      <c r="B2" s="4" t="s">
        <v>1</v>
      </c>
      <c r="C2" s="4" t="s">
        <v>2</v>
      </c>
      <c r="D2" s="4" t="s">
        <v>3</v>
      </c>
      <c r="E2" s="4" t="s">
        <v>4</v>
      </c>
      <c r="F2" s="4" t="s">
        <v>5</v>
      </c>
      <c r="G2" s="5" t="s">
        <v>6</v>
      </c>
    </row>
    <row r="3" spans="1:7" ht="18.600000000000001" customHeight="1" x14ac:dyDescent="0.25">
      <c r="A3" s="53" t="s">
        <v>7</v>
      </c>
      <c r="B3" s="54"/>
      <c r="C3" s="54"/>
      <c r="D3" s="54"/>
      <c r="E3" s="54"/>
      <c r="F3" s="54"/>
      <c r="G3" s="55"/>
    </row>
    <row r="4" spans="1:7" ht="56.25" customHeight="1" x14ac:dyDescent="0.25">
      <c r="A4" s="38">
        <v>1</v>
      </c>
      <c r="B4" s="7" t="s">
        <v>115</v>
      </c>
      <c r="C4" s="8" t="s">
        <v>116</v>
      </c>
      <c r="D4" s="8">
        <v>1</v>
      </c>
      <c r="E4" s="8" t="s">
        <v>75</v>
      </c>
      <c r="F4" s="9"/>
      <c r="G4" s="10">
        <f t="shared" ref="G4:G7" si="0">D4*F4</f>
        <v>0</v>
      </c>
    </row>
    <row r="5" spans="1:7" ht="45" x14ac:dyDescent="0.25">
      <c r="A5" s="38">
        <v>1.1000000000000001</v>
      </c>
      <c r="B5" s="7" t="s">
        <v>117</v>
      </c>
      <c r="C5" s="8" t="s">
        <v>118</v>
      </c>
      <c r="D5" s="8">
        <v>32</v>
      </c>
      <c r="E5" s="8" t="s">
        <v>10</v>
      </c>
      <c r="F5" s="9"/>
      <c r="G5" s="10">
        <f>D5*F5</f>
        <v>0</v>
      </c>
    </row>
    <row r="6" spans="1:7" ht="45" x14ac:dyDescent="0.25">
      <c r="A6" s="38">
        <v>1.2</v>
      </c>
      <c r="B6" s="7" t="s">
        <v>119</v>
      </c>
      <c r="C6" s="8" t="s">
        <v>120</v>
      </c>
      <c r="D6" s="8">
        <v>20</v>
      </c>
      <c r="E6" s="8" t="s">
        <v>10</v>
      </c>
      <c r="F6" s="9"/>
      <c r="G6" s="10">
        <f>D6*F6</f>
        <v>0</v>
      </c>
    </row>
    <row r="7" spans="1:7" ht="45" x14ac:dyDescent="0.25">
      <c r="A7" s="38">
        <v>1.3</v>
      </c>
      <c r="B7" s="7" t="s">
        <v>121</v>
      </c>
      <c r="C7" s="8" t="s">
        <v>122</v>
      </c>
      <c r="D7" s="8">
        <v>3.4</v>
      </c>
      <c r="E7" s="8" t="s">
        <v>10</v>
      </c>
      <c r="F7" s="9"/>
      <c r="G7" s="10">
        <f t="shared" si="0"/>
        <v>0</v>
      </c>
    </row>
    <row r="8" spans="1:7" ht="45" x14ac:dyDescent="0.25">
      <c r="A8" s="38">
        <v>1.4</v>
      </c>
      <c r="B8" s="7" t="s">
        <v>123</v>
      </c>
      <c r="C8" s="8" t="s">
        <v>124</v>
      </c>
      <c r="D8" s="8">
        <v>14</v>
      </c>
      <c r="E8" s="8" t="s">
        <v>10</v>
      </c>
      <c r="F8" s="9"/>
      <c r="G8" s="10">
        <f t="shared" ref="G8:G32" si="1">D8*F8</f>
        <v>0</v>
      </c>
    </row>
    <row r="9" spans="1:7" ht="60" x14ac:dyDescent="0.25">
      <c r="A9" s="38">
        <v>1.5</v>
      </c>
      <c r="B9" s="7" t="s">
        <v>125</v>
      </c>
      <c r="C9" s="8" t="s">
        <v>126</v>
      </c>
      <c r="D9" s="8">
        <v>16</v>
      </c>
      <c r="E9" s="8" t="s">
        <v>10</v>
      </c>
      <c r="F9" s="9"/>
      <c r="G9" s="10">
        <f t="shared" si="1"/>
        <v>0</v>
      </c>
    </row>
    <row r="10" spans="1:7" ht="43.5" customHeight="1" x14ac:dyDescent="0.25">
      <c r="A10" s="38">
        <v>1.6</v>
      </c>
      <c r="B10" s="7" t="s">
        <v>238</v>
      </c>
      <c r="C10" s="8" t="s">
        <v>127</v>
      </c>
      <c r="D10" s="8">
        <v>56</v>
      </c>
      <c r="E10" s="8" t="s">
        <v>12</v>
      </c>
      <c r="F10" s="9"/>
      <c r="G10" s="10">
        <f t="shared" si="1"/>
        <v>0</v>
      </c>
    </row>
    <row r="11" spans="1:7" ht="43.5" customHeight="1" x14ac:dyDescent="0.25">
      <c r="A11" s="38">
        <v>1.7</v>
      </c>
      <c r="B11" s="7" t="s">
        <v>128</v>
      </c>
      <c r="C11" s="8" t="s">
        <v>129</v>
      </c>
      <c r="D11" s="8">
        <v>90</v>
      </c>
      <c r="E11" s="8" t="s">
        <v>10</v>
      </c>
      <c r="F11" s="9"/>
      <c r="G11" s="10">
        <f t="shared" si="1"/>
        <v>0</v>
      </c>
    </row>
    <row r="12" spans="1:7" ht="54" customHeight="1" x14ac:dyDescent="0.25">
      <c r="A12" s="38">
        <v>1.8</v>
      </c>
      <c r="B12" s="7" t="s">
        <v>130</v>
      </c>
      <c r="C12" s="8" t="s">
        <v>131</v>
      </c>
      <c r="D12" s="8">
        <v>75</v>
      </c>
      <c r="E12" s="8" t="s">
        <v>10</v>
      </c>
      <c r="F12" s="9"/>
      <c r="G12" s="10">
        <f t="shared" si="1"/>
        <v>0</v>
      </c>
    </row>
    <row r="13" spans="1:7" ht="138" customHeight="1" x14ac:dyDescent="0.25">
      <c r="A13" s="38">
        <v>1.9</v>
      </c>
      <c r="B13" s="7" t="s">
        <v>132</v>
      </c>
      <c r="C13" s="8" t="s">
        <v>133</v>
      </c>
      <c r="D13" s="8">
        <v>30</v>
      </c>
      <c r="E13" s="8" t="s">
        <v>10</v>
      </c>
      <c r="F13" s="9"/>
      <c r="G13" s="10">
        <f t="shared" si="1"/>
        <v>0</v>
      </c>
    </row>
    <row r="14" spans="1:7" ht="138" customHeight="1" x14ac:dyDescent="0.25">
      <c r="A14" s="40">
        <v>1.1000000000000001</v>
      </c>
      <c r="B14" s="7" t="s">
        <v>134</v>
      </c>
      <c r="C14" s="16" t="s">
        <v>135</v>
      </c>
      <c r="D14" s="8">
        <v>96</v>
      </c>
      <c r="E14" s="16" t="s">
        <v>22</v>
      </c>
      <c r="F14" s="17"/>
      <c r="G14" s="18">
        <f>D14*F14</f>
        <v>0</v>
      </c>
    </row>
    <row r="15" spans="1:7" ht="138" customHeight="1" x14ac:dyDescent="0.25">
      <c r="A15" s="40">
        <v>1.1100000000000001</v>
      </c>
      <c r="B15" s="7" t="s">
        <v>136</v>
      </c>
      <c r="C15" s="16" t="s">
        <v>137</v>
      </c>
      <c r="D15" s="8">
        <v>270</v>
      </c>
      <c r="E15" s="16" t="s">
        <v>22</v>
      </c>
      <c r="F15" s="17"/>
      <c r="G15" s="18">
        <f t="shared" ref="G15:G17" si="2">D15*F15</f>
        <v>0</v>
      </c>
    </row>
    <row r="16" spans="1:7" ht="138" customHeight="1" x14ac:dyDescent="0.25">
      <c r="A16" s="40">
        <v>1.1200000000000001</v>
      </c>
      <c r="B16" s="7" t="s">
        <v>138</v>
      </c>
      <c r="C16" s="8" t="s">
        <v>139</v>
      </c>
      <c r="D16" s="8">
        <v>360</v>
      </c>
      <c r="E16" s="8" t="s">
        <v>22</v>
      </c>
      <c r="F16" s="9"/>
      <c r="G16" s="18">
        <f t="shared" si="2"/>
        <v>0</v>
      </c>
    </row>
    <row r="17" spans="1:9" ht="138" customHeight="1" x14ac:dyDescent="0.25">
      <c r="A17" s="40">
        <v>1.1299999999999999</v>
      </c>
      <c r="B17" s="7" t="s">
        <v>140</v>
      </c>
      <c r="C17" s="8" t="s">
        <v>141</v>
      </c>
      <c r="D17" s="8">
        <v>580</v>
      </c>
      <c r="E17" s="8" t="s">
        <v>22</v>
      </c>
      <c r="F17" s="9"/>
      <c r="G17" s="10">
        <f t="shared" si="2"/>
        <v>0</v>
      </c>
    </row>
    <row r="18" spans="1:9" ht="109.5" customHeight="1" x14ac:dyDescent="0.25">
      <c r="A18" s="40">
        <v>1.1399999999999999</v>
      </c>
      <c r="B18" s="7" t="s">
        <v>142</v>
      </c>
      <c r="C18" s="8" t="s">
        <v>143</v>
      </c>
      <c r="D18" s="8">
        <v>15</v>
      </c>
      <c r="E18" s="8" t="s">
        <v>10</v>
      </c>
      <c r="F18" s="9"/>
      <c r="G18" s="10">
        <f t="shared" si="1"/>
        <v>0</v>
      </c>
      <c r="H18" s="11"/>
      <c r="I18" s="11"/>
    </row>
    <row r="19" spans="1:9" ht="126.75" customHeight="1" x14ac:dyDescent="0.25">
      <c r="A19" s="40">
        <v>1.1499999999999999</v>
      </c>
      <c r="B19" s="7" t="s">
        <v>34</v>
      </c>
      <c r="C19" s="8" t="s">
        <v>35</v>
      </c>
      <c r="D19" s="8">
        <v>3</v>
      </c>
      <c r="E19" s="8" t="s">
        <v>10</v>
      </c>
      <c r="F19" s="9"/>
      <c r="G19" s="10">
        <f t="shared" si="1"/>
        <v>0</v>
      </c>
    </row>
    <row r="20" spans="1:9" ht="69" customHeight="1" x14ac:dyDescent="0.25">
      <c r="A20" s="40">
        <v>1.1599999999999999</v>
      </c>
      <c r="B20" s="7" t="s">
        <v>144</v>
      </c>
      <c r="C20" s="8" t="s">
        <v>145</v>
      </c>
      <c r="D20" s="8">
        <v>75</v>
      </c>
      <c r="E20" s="8" t="s">
        <v>22</v>
      </c>
      <c r="F20" s="9"/>
      <c r="G20" s="10">
        <f t="shared" si="1"/>
        <v>0</v>
      </c>
    </row>
    <row r="21" spans="1:9" ht="45" x14ac:dyDescent="0.25">
      <c r="A21" s="40">
        <v>1.17</v>
      </c>
      <c r="B21" s="7" t="s">
        <v>146</v>
      </c>
      <c r="C21" s="8" t="s">
        <v>147</v>
      </c>
      <c r="D21" s="8">
        <v>50</v>
      </c>
      <c r="E21" s="8" t="s">
        <v>12</v>
      </c>
      <c r="F21" s="9"/>
      <c r="G21" s="10">
        <f t="shared" si="1"/>
        <v>0</v>
      </c>
      <c r="H21" s="11"/>
    </row>
    <row r="22" spans="1:9" ht="85.5" customHeight="1" x14ac:dyDescent="0.25">
      <c r="A22" s="40">
        <v>1.18</v>
      </c>
      <c r="B22" s="7" t="s">
        <v>40</v>
      </c>
      <c r="C22" s="8" t="s">
        <v>41</v>
      </c>
      <c r="D22" s="8">
        <v>56</v>
      </c>
      <c r="E22" s="8" t="s">
        <v>22</v>
      </c>
      <c r="F22" s="9"/>
      <c r="G22" s="10">
        <f t="shared" si="1"/>
        <v>0</v>
      </c>
    </row>
    <row r="23" spans="1:9" ht="30" x14ac:dyDescent="0.25">
      <c r="A23" s="40">
        <v>1.19</v>
      </c>
      <c r="B23" s="7" t="s">
        <v>42</v>
      </c>
      <c r="C23" s="8" t="s">
        <v>43</v>
      </c>
      <c r="D23" s="8">
        <v>40</v>
      </c>
      <c r="E23" s="8" t="s">
        <v>12</v>
      </c>
      <c r="F23" s="9"/>
      <c r="G23" s="10">
        <f t="shared" si="1"/>
        <v>0</v>
      </c>
    </row>
    <row r="24" spans="1:9" ht="45" x14ac:dyDescent="0.25">
      <c r="A24" s="40">
        <v>1.2</v>
      </c>
      <c r="B24" s="7" t="s">
        <v>148</v>
      </c>
      <c r="C24" s="8" t="s">
        <v>149</v>
      </c>
      <c r="D24" s="8">
        <v>18</v>
      </c>
      <c r="E24" s="8" t="s">
        <v>22</v>
      </c>
      <c r="F24" s="9"/>
      <c r="G24" s="10">
        <f t="shared" si="1"/>
        <v>0</v>
      </c>
    </row>
    <row r="25" spans="1:9" ht="60" x14ac:dyDescent="0.25">
      <c r="A25" s="40">
        <v>1.21</v>
      </c>
      <c r="B25" s="7" t="s">
        <v>150</v>
      </c>
      <c r="C25" s="8" t="s">
        <v>151</v>
      </c>
      <c r="D25" s="8">
        <v>94</v>
      </c>
      <c r="E25" s="8" t="s">
        <v>22</v>
      </c>
      <c r="F25" s="9"/>
      <c r="G25" s="10">
        <f t="shared" si="1"/>
        <v>0</v>
      </c>
    </row>
    <row r="26" spans="1:9" ht="45" x14ac:dyDescent="0.25">
      <c r="A26" s="40">
        <v>1.22</v>
      </c>
      <c r="B26" s="7" t="s">
        <v>44</v>
      </c>
      <c r="C26" s="8" t="s">
        <v>152</v>
      </c>
      <c r="D26" s="8">
        <v>7.2</v>
      </c>
      <c r="E26" s="8" t="s">
        <v>22</v>
      </c>
      <c r="F26" s="9"/>
      <c r="G26" s="10">
        <f t="shared" si="1"/>
        <v>0</v>
      </c>
    </row>
    <row r="27" spans="1:9" ht="60" x14ac:dyDescent="0.25">
      <c r="A27" s="40">
        <v>1.23</v>
      </c>
      <c r="B27" s="7" t="s">
        <v>46</v>
      </c>
      <c r="C27" s="8" t="s">
        <v>47</v>
      </c>
      <c r="D27" s="8">
        <v>1</v>
      </c>
      <c r="E27" s="8" t="s">
        <v>17</v>
      </c>
      <c r="F27" s="9"/>
      <c r="G27" s="10">
        <f t="shared" si="1"/>
        <v>0</v>
      </c>
    </row>
    <row r="28" spans="1:9" ht="60" x14ac:dyDescent="0.25">
      <c r="A28" s="40">
        <v>1.24</v>
      </c>
      <c r="B28" s="7" t="s">
        <v>153</v>
      </c>
      <c r="C28" s="8" t="s">
        <v>51</v>
      </c>
      <c r="D28" s="8">
        <v>18</v>
      </c>
      <c r="E28" s="8" t="s">
        <v>22</v>
      </c>
      <c r="F28" s="9"/>
      <c r="G28" s="10">
        <f t="shared" si="1"/>
        <v>0</v>
      </c>
    </row>
    <row r="29" spans="1:9" ht="45" x14ac:dyDescent="0.25">
      <c r="A29" s="40">
        <v>1.25</v>
      </c>
      <c r="B29" s="7" t="s">
        <v>52</v>
      </c>
      <c r="C29" s="8" t="s">
        <v>154</v>
      </c>
      <c r="D29" s="8">
        <v>3</v>
      </c>
      <c r="E29" s="8" t="s">
        <v>54</v>
      </c>
      <c r="F29" s="9"/>
      <c r="G29" s="10">
        <f t="shared" si="1"/>
        <v>0</v>
      </c>
    </row>
    <row r="30" spans="1:9" ht="38.25" customHeight="1" x14ac:dyDescent="0.25">
      <c r="A30" s="40">
        <v>1.26</v>
      </c>
      <c r="B30" s="7" t="s">
        <v>155</v>
      </c>
      <c r="C30" s="8" t="s">
        <v>156</v>
      </c>
      <c r="D30" s="8">
        <v>3</v>
      </c>
      <c r="E30" s="8" t="s">
        <v>17</v>
      </c>
      <c r="F30" s="9"/>
      <c r="G30" s="10">
        <f t="shared" si="1"/>
        <v>0</v>
      </c>
    </row>
    <row r="31" spans="1:9" ht="60" x14ac:dyDescent="0.25">
      <c r="A31" s="40">
        <v>1.27</v>
      </c>
      <c r="B31" s="7" t="s">
        <v>59</v>
      </c>
      <c r="C31" s="8" t="s">
        <v>60</v>
      </c>
      <c r="D31" s="8">
        <v>1</v>
      </c>
      <c r="E31" s="8" t="s">
        <v>17</v>
      </c>
      <c r="F31" s="9"/>
      <c r="G31" s="10">
        <f t="shared" si="1"/>
        <v>0</v>
      </c>
    </row>
    <row r="32" spans="1:9" ht="105" x14ac:dyDescent="0.25">
      <c r="A32" s="40">
        <v>1.28</v>
      </c>
      <c r="B32" s="7" t="s">
        <v>157</v>
      </c>
      <c r="C32" s="8" t="s">
        <v>158</v>
      </c>
      <c r="D32" s="8">
        <v>1</v>
      </c>
      <c r="E32" s="8" t="s">
        <v>17</v>
      </c>
      <c r="F32" s="9"/>
      <c r="G32" s="10">
        <f t="shared" si="1"/>
        <v>0</v>
      </c>
    </row>
    <row r="33" spans="1:7" ht="18.75" x14ac:dyDescent="0.25">
      <c r="A33" s="67" t="s">
        <v>61</v>
      </c>
      <c r="B33" s="68"/>
      <c r="C33" s="69"/>
      <c r="D33" s="70">
        <f>SUM(G4:G32)</f>
        <v>0</v>
      </c>
      <c r="E33" s="68"/>
      <c r="F33" s="68"/>
      <c r="G33" s="71"/>
    </row>
    <row r="34" spans="1:7" ht="18.75" x14ac:dyDescent="0.25">
      <c r="A34" s="53" t="s">
        <v>62</v>
      </c>
      <c r="B34" s="56"/>
      <c r="C34" s="56"/>
      <c r="D34" s="56"/>
      <c r="E34" s="56"/>
      <c r="F34" s="56"/>
      <c r="G34" s="57"/>
    </row>
    <row r="35" spans="1:7" ht="75" x14ac:dyDescent="0.25">
      <c r="A35" s="38">
        <v>2</v>
      </c>
      <c r="B35" s="7" t="s">
        <v>159</v>
      </c>
      <c r="C35" s="8" t="s">
        <v>160</v>
      </c>
      <c r="D35" s="8">
        <v>1</v>
      </c>
      <c r="E35" s="8" t="s">
        <v>17</v>
      </c>
      <c r="F35" s="12"/>
      <c r="G35" s="10">
        <f>D35*F35</f>
        <v>0</v>
      </c>
    </row>
    <row r="36" spans="1:7" ht="60" x14ac:dyDescent="0.25">
      <c r="A36" s="38">
        <v>2.1</v>
      </c>
      <c r="B36" s="7" t="s">
        <v>161</v>
      </c>
      <c r="C36" s="8" t="s">
        <v>162</v>
      </c>
      <c r="D36" s="8">
        <v>2</v>
      </c>
      <c r="E36" s="8" t="s">
        <v>17</v>
      </c>
      <c r="F36" s="12"/>
      <c r="G36" s="10">
        <f t="shared" ref="G36:G37" si="3">D36*F36</f>
        <v>0</v>
      </c>
    </row>
    <row r="37" spans="1:7" ht="75" x14ac:dyDescent="0.25">
      <c r="A37" s="38">
        <v>2.2000000000000002</v>
      </c>
      <c r="B37" s="7" t="s">
        <v>163</v>
      </c>
      <c r="C37" s="8" t="s">
        <v>164</v>
      </c>
      <c r="D37" s="8">
        <v>4</v>
      </c>
      <c r="E37" s="8" t="s">
        <v>17</v>
      </c>
      <c r="F37" s="12"/>
      <c r="G37" s="10">
        <f t="shared" si="3"/>
        <v>0</v>
      </c>
    </row>
    <row r="38" spans="1:7" ht="30" x14ac:dyDescent="0.25">
      <c r="A38" s="38">
        <v>2.2999999999999998</v>
      </c>
      <c r="B38" s="7" t="s">
        <v>165</v>
      </c>
      <c r="C38" s="8" t="s">
        <v>166</v>
      </c>
      <c r="D38" s="8">
        <v>4</v>
      </c>
      <c r="E38" s="8" t="s">
        <v>17</v>
      </c>
      <c r="F38" s="12"/>
      <c r="G38" s="10">
        <f>D38*F38</f>
        <v>0</v>
      </c>
    </row>
    <row r="39" spans="1:7" ht="45" x14ac:dyDescent="0.25">
      <c r="A39" s="38">
        <v>2.4</v>
      </c>
      <c r="B39" s="7" t="s">
        <v>167</v>
      </c>
      <c r="C39" s="8" t="s">
        <v>168</v>
      </c>
      <c r="D39" s="8">
        <v>2</v>
      </c>
      <c r="E39" s="8" t="s">
        <v>17</v>
      </c>
      <c r="F39" s="12"/>
      <c r="G39" s="10">
        <f>D39*F39</f>
        <v>0</v>
      </c>
    </row>
    <row r="40" spans="1:7" ht="30" x14ac:dyDescent="0.25">
      <c r="A40" s="38">
        <v>2.5</v>
      </c>
      <c r="B40" s="7" t="s">
        <v>169</v>
      </c>
      <c r="C40" s="8" t="s">
        <v>170</v>
      </c>
      <c r="D40" s="8">
        <v>2</v>
      </c>
      <c r="E40" s="8" t="s">
        <v>17</v>
      </c>
      <c r="F40" s="12"/>
      <c r="G40" s="10">
        <f t="shared" ref="G40:G42" si="4">D40*F40</f>
        <v>0</v>
      </c>
    </row>
    <row r="41" spans="1:7" ht="45" x14ac:dyDescent="0.25">
      <c r="A41" s="38">
        <v>2.6</v>
      </c>
      <c r="B41" s="7" t="s">
        <v>171</v>
      </c>
      <c r="C41" s="8" t="s">
        <v>172</v>
      </c>
      <c r="D41" s="8">
        <v>5</v>
      </c>
      <c r="E41" s="8" t="s">
        <v>17</v>
      </c>
      <c r="F41" s="12"/>
      <c r="G41" s="10">
        <f t="shared" si="4"/>
        <v>0</v>
      </c>
    </row>
    <row r="42" spans="1:7" ht="45" x14ac:dyDescent="0.25">
      <c r="A42" s="38">
        <v>2.7</v>
      </c>
      <c r="B42" s="7" t="s">
        <v>173</v>
      </c>
      <c r="C42" s="8" t="s">
        <v>174</v>
      </c>
      <c r="D42" s="8">
        <v>30</v>
      </c>
      <c r="E42" s="8" t="s">
        <v>12</v>
      </c>
      <c r="F42" s="12"/>
      <c r="G42" s="10">
        <f t="shared" si="4"/>
        <v>0</v>
      </c>
    </row>
    <row r="43" spans="1:7" ht="30" x14ac:dyDescent="0.25">
      <c r="A43" s="38">
        <v>2.8</v>
      </c>
      <c r="B43" s="7" t="s">
        <v>175</v>
      </c>
      <c r="C43" s="8" t="s">
        <v>176</v>
      </c>
      <c r="D43" s="8">
        <v>30</v>
      </c>
      <c r="E43" s="8" t="s">
        <v>12</v>
      </c>
      <c r="F43" s="12"/>
      <c r="G43" s="10">
        <f>D43*F43</f>
        <v>0</v>
      </c>
    </row>
    <row r="44" spans="1:7" ht="60" x14ac:dyDescent="0.25">
      <c r="A44" s="38">
        <v>2.9</v>
      </c>
      <c r="B44" s="7" t="s">
        <v>177</v>
      </c>
      <c r="C44" s="8" t="s">
        <v>178</v>
      </c>
      <c r="D44" s="8">
        <v>55</v>
      </c>
      <c r="E44" s="8" t="s">
        <v>12</v>
      </c>
      <c r="F44" s="12"/>
      <c r="G44" s="10">
        <f t="shared" ref="G44" si="5">D44*F44</f>
        <v>0</v>
      </c>
    </row>
    <row r="45" spans="1:7" ht="18.75" x14ac:dyDescent="0.25">
      <c r="A45" s="67" t="s">
        <v>65</v>
      </c>
      <c r="B45" s="68"/>
      <c r="C45" s="69"/>
      <c r="D45" s="70">
        <f>SUM(G35:G44)</f>
        <v>0</v>
      </c>
      <c r="E45" s="68"/>
      <c r="F45" s="68"/>
      <c r="G45" s="71"/>
    </row>
    <row r="46" spans="1:7" ht="18.75" x14ac:dyDescent="0.25">
      <c r="A46" s="58" t="s">
        <v>179</v>
      </c>
      <c r="B46" s="78"/>
      <c r="C46" s="78"/>
      <c r="D46" s="78"/>
      <c r="E46" s="78"/>
      <c r="F46" s="78"/>
      <c r="G46" s="79"/>
    </row>
    <row r="47" spans="1:7" ht="45" x14ac:dyDescent="0.25">
      <c r="A47" s="38">
        <v>3</v>
      </c>
      <c r="B47" s="7" t="s">
        <v>180</v>
      </c>
      <c r="C47" s="8" t="s">
        <v>181</v>
      </c>
      <c r="D47" s="8">
        <v>1</v>
      </c>
      <c r="E47" s="8" t="s">
        <v>75</v>
      </c>
      <c r="F47" s="12"/>
      <c r="G47" s="10">
        <f t="shared" ref="G47:G56" si="6">D47*F47</f>
        <v>0</v>
      </c>
    </row>
    <row r="48" spans="1:7" ht="60" x14ac:dyDescent="0.25">
      <c r="A48" s="38">
        <v>3.1</v>
      </c>
      <c r="B48" s="7" t="s">
        <v>182</v>
      </c>
      <c r="C48" s="8" t="s">
        <v>183</v>
      </c>
      <c r="D48" s="8">
        <v>4</v>
      </c>
      <c r="E48" s="8" t="s">
        <v>54</v>
      </c>
      <c r="F48" s="12"/>
      <c r="G48" s="10">
        <f t="shared" si="6"/>
        <v>0</v>
      </c>
    </row>
    <row r="49" spans="1:7" ht="57" customHeight="1" x14ac:dyDescent="0.25">
      <c r="A49" s="38">
        <v>3.2</v>
      </c>
      <c r="B49" s="7" t="s">
        <v>82</v>
      </c>
      <c r="C49" s="8" t="s">
        <v>83</v>
      </c>
      <c r="D49" s="8">
        <v>3</v>
      </c>
      <c r="E49" s="8" t="s">
        <v>17</v>
      </c>
      <c r="F49" s="12"/>
      <c r="G49" s="10">
        <f t="shared" si="6"/>
        <v>0</v>
      </c>
    </row>
    <row r="50" spans="1:7" ht="45" x14ac:dyDescent="0.25">
      <c r="A50" s="38">
        <v>3.3</v>
      </c>
      <c r="B50" s="7" t="s">
        <v>84</v>
      </c>
      <c r="C50" s="8" t="s">
        <v>85</v>
      </c>
      <c r="D50" s="8">
        <v>16</v>
      </c>
      <c r="E50" s="8" t="s">
        <v>17</v>
      </c>
      <c r="F50" s="12"/>
      <c r="G50" s="10">
        <f t="shared" si="6"/>
        <v>0</v>
      </c>
    </row>
    <row r="51" spans="1:7" ht="45" x14ac:dyDescent="0.25">
      <c r="A51" s="38">
        <v>3.4</v>
      </c>
      <c r="B51" s="7" t="s">
        <v>184</v>
      </c>
      <c r="C51" s="8" t="s">
        <v>185</v>
      </c>
      <c r="D51" s="8">
        <v>2</v>
      </c>
      <c r="E51" s="8" t="s">
        <v>17</v>
      </c>
      <c r="F51" s="12"/>
      <c r="G51" s="10">
        <f t="shared" si="6"/>
        <v>0</v>
      </c>
    </row>
    <row r="52" spans="1:7" ht="45" x14ac:dyDescent="0.25">
      <c r="A52" s="38">
        <v>3.5</v>
      </c>
      <c r="B52" s="7" t="s">
        <v>186</v>
      </c>
      <c r="C52" s="8" t="s">
        <v>187</v>
      </c>
      <c r="D52" s="8">
        <v>10</v>
      </c>
      <c r="E52" s="8" t="s">
        <v>54</v>
      </c>
      <c r="F52" s="12"/>
      <c r="G52" s="10">
        <f t="shared" si="6"/>
        <v>0</v>
      </c>
    </row>
    <row r="53" spans="1:7" ht="60" x14ac:dyDescent="0.25">
      <c r="A53" s="38">
        <v>3.6</v>
      </c>
      <c r="B53" s="7" t="s">
        <v>86</v>
      </c>
      <c r="C53" s="8" t="s">
        <v>87</v>
      </c>
      <c r="D53" s="8">
        <v>1</v>
      </c>
      <c r="E53" s="8" t="s">
        <v>17</v>
      </c>
      <c r="F53" s="12"/>
      <c r="G53" s="10">
        <f t="shared" si="6"/>
        <v>0</v>
      </c>
    </row>
    <row r="54" spans="1:7" ht="45" x14ac:dyDescent="0.25">
      <c r="A54" s="38">
        <v>3.7</v>
      </c>
      <c r="B54" s="7" t="s">
        <v>96</v>
      </c>
      <c r="C54" s="8" t="s">
        <v>95</v>
      </c>
      <c r="D54" s="8">
        <v>14</v>
      </c>
      <c r="E54" s="8" t="s">
        <v>17</v>
      </c>
      <c r="F54" s="12"/>
      <c r="G54" s="10">
        <f t="shared" si="6"/>
        <v>0</v>
      </c>
    </row>
    <row r="55" spans="1:7" ht="45" x14ac:dyDescent="0.25">
      <c r="A55" s="38">
        <v>3.8</v>
      </c>
      <c r="B55" s="7" t="s">
        <v>97</v>
      </c>
      <c r="C55" s="8" t="s">
        <v>98</v>
      </c>
      <c r="D55" s="8">
        <v>1</v>
      </c>
      <c r="E55" s="8" t="s">
        <v>17</v>
      </c>
      <c r="F55" s="12"/>
      <c r="G55" s="10">
        <f t="shared" si="6"/>
        <v>0</v>
      </c>
    </row>
    <row r="56" spans="1:7" ht="147" customHeight="1" x14ac:dyDescent="0.25">
      <c r="A56" s="38">
        <v>3.9</v>
      </c>
      <c r="B56" s="7" t="s">
        <v>99</v>
      </c>
      <c r="C56" s="8" t="s">
        <v>100</v>
      </c>
      <c r="D56" s="8">
        <v>1</v>
      </c>
      <c r="E56" s="8" t="s">
        <v>54</v>
      </c>
      <c r="F56" s="12"/>
      <c r="G56" s="10">
        <f t="shared" si="6"/>
        <v>0</v>
      </c>
    </row>
    <row r="57" spans="1:7" ht="18.75" x14ac:dyDescent="0.25">
      <c r="A57" s="67" t="s">
        <v>103</v>
      </c>
      <c r="B57" s="68"/>
      <c r="C57" s="69"/>
      <c r="D57" s="72">
        <f>SUM(G47:G56)</f>
        <v>0</v>
      </c>
      <c r="E57" s="73"/>
      <c r="F57" s="73"/>
      <c r="G57" s="74"/>
    </row>
    <row r="58" spans="1:7" ht="18.75" x14ac:dyDescent="0.25">
      <c r="A58" s="61"/>
      <c r="B58" s="59"/>
      <c r="C58" s="59"/>
      <c r="D58" s="59"/>
      <c r="E58" s="59"/>
      <c r="F58" s="59"/>
      <c r="G58" s="60"/>
    </row>
    <row r="59" spans="1:7" ht="15.75" x14ac:dyDescent="0.25">
      <c r="A59" s="6">
        <v>1</v>
      </c>
      <c r="B59" s="62" t="s">
        <v>61</v>
      </c>
      <c r="C59" s="63"/>
      <c r="D59" s="64">
        <f>D33</f>
        <v>0</v>
      </c>
      <c r="E59" s="65"/>
      <c r="F59" s="65"/>
      <c r="G59" s="66"/>
    </row>
    <row r="60" spans="1:7" ht="15.75" x14ac:dyDescent="0.25">
      <c r="A60" s="6">
        <v>2</v>
      </c>
      <c r="B60" s="62" t="s">
        <v>65</v>
      </c>
      <c r="C60" s="63"/>
      <c r="D60" s="64">
        <f>D45</f>
        <v>0</v>
      </c>
      <c r="E60" s="65"/>
      <c r="F60" s="65"/>
      <c r="G60" s="66"/>
    </row>
    <row r="61" spans="1:7" ht="15.75" x14ac:dyDescent="0.25">
      <c r="A61" s="6">
        <v>3</v>
      </c>
      <c r="B61" s="62" t="s">
        <v>103</v>
      </c>
      <c r="C61" s="63"/>
      <c r="D61" s="64">
        <f>D57</f>
        <v>0</v>
      </c>
      <c r="E61" s="65"/>
      <c r="F61" s="65"/>
      <c r="G61" s="66"/>
    </row>
    <row r="62" spans="1:7" ht="19.5" thickBot="1" x14ac:dyDescent="0.3">
      <c r="A62" s="47" t="s">
        <v>114</v>
      </c>
      <c r="B62" s="48"/>
      <c r="C62" s="49"/>
      <c r="D62" s="50">
        <f>SUM(D59:G61)</f>
        <v>0</v>
      </c>
      <c r="E62" s="51"/>
      <c r="F62" s="51"/>
      <c r="G62" s="52"/>
    </row>
  </sheetData>
  <sheetProtection algorithmName="SHA-512" hashValue="n9U+zw8YMfmS+NUFXNt0jR70d4AHJF96sUJtFpxSofzS5Ewma82lXf3ZZcWLsQRCSpQLS/81FX3RlcDVWa+/1g==" saltValue="b4eq1mx2Elv7LmasiptTIw==" spinCount="100000" sheet="1" objects="1" scenarios="1"/>
  <mergeCells count="19">
    <mergeCell ref="A62:C62"/>
    <mergeCell ref="D62:G62"/>
    <mergeCell ref="B61:C61"/>
    <mergeCell ref="D61:G61"/>
    <mergeCell ref="A58:G58"/>
    <mergeCell ref="B59:C59"/>
    <mergeCell ref="D59:G59"/>
    <mergeCell ref="B60:C60"/>
    <mergeCell ref="D60:G60"/>
    <mergeCell ref="A46:G46"/>
    <mergeCell ref="A57:C57"/>
    <mergeCell ref="D57:G57"/>
    <mergeCell ref="A45:C45"/>
    <mergeCell ref="D45:G45"/>
    <mergeCell ref="A1:G1"/>
    <mergeCell ref="A3:G3"/>
    <mergeCell ref="A33:C33"/>
    <mergeCell ref="D33:G33"/>
    <mergeCell ref="A34:G3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0354-77CB-4EDE-937E-8BF2A0F291A0}">
  <sheetPr>
    <tabColor theme="3"/>
  </sheetPr>
  <dimension ref="A1:I49"/>
  <sheetViews>
    <sheetView zoomScale="80" zoomScaleNormal="80" workbookViewId="0">
      <pane ySplit="1" topLeftCell="A2" activePane="bottomLeft" state="frozen"/>
      <selection pane="bottomLeft" sqref="A1:G1"/>
    </sheetView>
  </sheetViews>
  <sheetFormatPr defaultColWidth="9.140625" defaultRowHeight="15" x14ac:dyDescent="0.25"/>
  <cols>
    <col min="1" max="1" width="9.140625" style="43"/>
    <col min="2" max="2" width="41.85546875" style="14" bestFit="1" customWidth="1"/>
    <col min="3" max="3" width="112.85546875" style="14" customWidth="1"/>
    <col min="4" max="4" width="11.85546875" style="14" customWidth="1"/>
    <col min="5" max="5" width="9.140625" style="14" customWidth="1"/>
    <col min="6" max="6" width="14.7109375" style="14" customWidth="1"/>
    <col min="7" max="7" width="16.42578125" style="14" customWidth="1"/>
    <col min="8" max="8" width="14.28515625" style="14" customWidth="1"/>
    <col min="9" max="16384" width="9.140625" style="14"/>
  </cols>
  <sheetData>
    <row r="1" spans="1:7" ht="59.25" customHeight="1" thickBot="1" x14ac:dyDescent="0.3">
      <c r="A1" s="105" t="s">
        <v>236</v>
      </c>
      <c r="B1" s="106"/>
      <c r="C1" s="106"/>
      <c r="D1" s="106"/>
      <c r="E1" s="106"/>
      <c r="F1" s="106"/>
      <c r="G1" s="107"/>
    </row>
    <row r="2" spans="1:7" ht="24" x14ac:dyDescent="0.25">
      <c r="A2" s="41" t="s">
        <v>0</v>
      </c>
      <c r="B2" s="19" t="s">
        <v>1</v>
      </c>
      <c r="C2" s="19" t="s">
        <v>2</v>
      </c>
      <c r="D2" s="19" t="s">
        <v>3</v>
      </c>
      <c r="E2" s="19" t="s">
        <v>4</v>
      </c>
      <c r="F2" s="19" t="s">
        <v>5</v>
      </c>
      <c r="G2" s="20" t="s">
        <v>6</v>
      </c>
    </row>
    <row r="3" spans="1:7" ht="18.600000000000001" customHeight="1" x14ac:dyDescent="0.25">
      <c r="A3" s="108" t="s">
        <v>7</v>
      </c>
      <c r="B3" s="109"/>
      <c r="C3" s="109"/>
      <c r="D3" s="109"/>
      <c r="E3" s="109"/>
      <c r="F3" s="109"/>
      <c r="G3" s="110"/>
    </row>
    <row r="4" spans="1:7" ht="56.25" customHeight="1" x14ac:dyDescent="0.25">
      <c r="A4" s="42">
        <v>1</v>
      </c>
      <c r="B4" s="22" t="s">
        <v>115</v>
      </c>
      <c r="C4" s="23" t="s">
        <v>188</v>
      </c>
      <c r="D4" s="23">
        <v>1</v>
      </c>
      <c r="E4" s="23" t="s">
        <v>75</v>
      </c>
      <c r="F4" s="9"/>
      <c r="G4" s="24">
        <f t="shared" ref="G4:G23" si="0">D4*F4</f>
        <v>0</v>
      </c>
    </row>
    <row r="5" spans="1:7" ht="45" x14ac:dyDescent="0.25">
      <c r="A5" s="42">
        <v>1.1000000000000001</v>
      </c>
      <c r="B5" s="22" t="s">
        <v>117</v>
      </c>
      <c r="C5" s="23" t="s">
        <v>118</v>
      </c>
      <c r="D5" s="23">
        <v>9</v>
      </c>
      <c r="E5" s="23" t="s">
        <v>10</v>
      </c>
      <c r="F5" s="9"/>
      <c r="G5" s="24">
        <f>D5*F5</f>
        <v>0</v>
      </c>
    </row>
    <row r="6" spans="1:7" ht="45" x14ac:dyDescent="0.25">
      <c r="A6" s="42">
        <v>1.2</v>
      </c>
      <c r="B6" s="22" t="s">
        <v>119</v>
      </c>
      <c r="C6" s="23" t="s">
        <v>120</v>
      </c>
      <c r="D6" s="23">
        <v>2</v>
      </c>
      <c r="E6" s="23" t="s">
        <v>10</v>
      </c>
      <c r="F6" s="9"/>
      <c r="G6" s="24">
        <f>D6*F6</f>
        <v>0</v>
      </c>
    </row>
    <row r="7" spans="1:7" ht="45" x14ac:dyDescent="0.25">
      <c r="A7" s="42">
        <v>1.3</v>
      </c>
      <c r="B7" s="22" t="s">
        <v>121</v>
      </c>
      <c r="C7" s="23" t="s">
        <v>122</v>
      </c>
      <c r="D7" s="23">
        <v>1</v>
      </c>
      <c r="E7" s="23" t="s">
        <v>10</v>
      </c>
      <c r="F7" s="9"/>
      <c r="G7" s="24">
        <f t="shared" si="0"/>
        <v>0</v>
      </c>
    </row>
    <row r="8" spans="1:7" ht="45" x14ac:dyDescent="0.25">
      <c r="A8" s="42">
        <v>1.4</v>
      </c>
      <c r="B8" s="22" t="s">
        <v>123</v>
      </c>
      <c r="C8" s="23" t="s">
        <v>124</v>
      </c>
      <c r="D8" s="23">
        <v>4</v>
      </c>
      <c r="E8" s="23" t="s">
        <v>10</v>
      </c>
      <c r="F8" s="9"/>
      <c r="G8" s="24">
        <f t="shared" si="0"/>
        <v>0</v>
      </c>
    </row>
    <row r="9" spans="1:7" ht="60" x14ac:dyDescent="0.25">
      <c r="A9" s="42">
        <v>1.5</v>
      </c>
      <c r="B9" s="22" t="s">
        <v>125</v>
      </c>
      <c r="C9" s="23" t="s">
        <v>126</v>
      </c>
      <c r="D9" s="23">
        <v>4.5</v>
      </c>
      <c r="E9" s="23" t="s">
        <v>10</v>
      </c>
      <c r="F9" s="9"/>
      <c r="G9" s="24">
        <f t="shared" si="0"/>
        <v>0</v>
      </c>
    </row>
    <row r="10" spans="1:7" ht="43.5" customHeight="1" x14ac:dyDescent="0.25">
      <c r="A10" s="42">
        <v>1.6</v>
      </c>
      <c r="B10" s="22" t="s">
        <v>238</v>
      </c>
      <c r="C10" s="23" t="s">
        <v>127</v>
      </c>
      <c r="D10" s="23">
        <v>12</v>
      </c>
      <c r="E10" s="23" t="s">
        <v>12</v>
      </c>
      <c r="F10" s="9"/>
      <c r="G10" s="24">
        <f t="shared" si="0"/>
        <v>0</v>
      </c>
    </row>
    <row r="11" spans="1:7" ht="43.5" customHeight="1" x14ac:dyDescent="0.25">
      <c r="A11" s="42">
        <v>1.7</v>
      </c>
      <c r="B11" s="22" t="s">
        <v>128</v>
      </c>
      <c r="C11" s="23" t="s">
        <v>189</v>
      </c>
      <c r="D11" s="23">
        <v>9</v>
      </c>
      <c r="E11" s="23" t="s">
        <v>10</v>
      </c>
      <c r="F11" s="9"/>
      <c r="G11" s="24">
        <f t="shared" si="0"/>
        <v>0</v>
      </c>
    </row>
    <row r="12" spans="1:7" ht="54" customHeight="1" x14ac:dyDescent="0.25">
      <c r="A12" s="42">
        <v>1.8</v>
      </c>
      <c r="B12" s="22" t="s">
        <v>130</v>
      </c>
      <c r="C12" s="23" t="s">
        <v>131</v>
      </c>
      <c r="D12" s="23">
        <v>20</v>
      </c>
      <c r="E12" s="23" t="s">
        <v>10</v>
      </c>
      <c r="F12" s="9"/>
      <c r="G12" s="24">
        <f t="shared" si="0"/>
        <v>0</v>
      </c>
    </row>
    <row r="13" spans="1:7" ht="138" customHeight="1" x14ac:dyDescent="0.25">
      <c r="A13" s="42">
        <v>1.9</v>
      </c>
      <c r="B13" s="22" t="s">
        <v>132</v>
      </c>
      <c r="C13" s="23" t="s">
        <v>133</v>
      </c>
      <c r="D13" s="23">
        <v>5</v>
      </c>
      <c r="E13" s="23" t="s">
        <v>10</v>
      </c>
      <c r="F13" s="9"/>
      <c r="G13" s="24">
        <f t="shared" si="0"/>
        <v>0</v>
      </c>
    </row>
    <row r="14" spans="1:7" ht="138" customHeight="1" x14ac:dyDescent="0.25">
      <c r="A14" s="44">
        <v>1.1000000000000001</v>
      </c>
      <c r="B14" s="22" t="s">
        <v>134</v>
      </c>
      <c r="C14" s="25" t="s">
        <v>135</v>
      </c>
      <c r="D14" s="23">
        <v>7</v>
      </c>
      <c r="E14" s="25" t="s">
        <v>22</v>
      </c>
      <c r="F14" s="17"/>
      <c r="G14" s="26">
        <f>D14*F14</f>
        <v>0</v>
      </c>
    </row>
    <row r="15" spans="1:7" ht="138" customHeight="1" x14ac:dyDescent="0.25">
      <c r="A15" s="44">
        <v>1.1100000000000001</v>
      </c>
      <c r="B15" s="22" t="s">
        <v>136</v>
      </c>
      <c r="C15" s="25" t="s">
        <v>137</v>
      </c>
      <c r="D15" s="23">
        <v>42</v>
      </c>
      <c r="E15" s="25" t="s">
        <v>22</v>
      </c>
      <c r="F15" s="17"/>
      <c r="G15" s="26">
        <f t="shared" ref="G15:G17" si="1">D15*F15</f>
        <v>0</v>
      </c>
    </row>
    <row r="16" spans="1:7" ht="138" customHeight="1" x14ac:dyDescent="0.25">
      <c r="A16" s="44">
        <v>1.1200000000000001</v>
      </c>
      <c r="B16" s="22" t="s">
        <v>138</v>
      </c>
      <c r="C16" s="23" t="s">
        <v>139</v>
      </c>
      <c r="D16" s="23">
        <v>7</v>
      </c>
      <c r="E16" s="23" t="s">
        <v>22</v>
      </c>
      <c r="F16" s="9"/>
      <c r="G16" s="26">
        <f t="shared" si="1"/>
        <v>0</v>
      </c>
    </row>
    <row r="17" spans="1:9" ht="138" customHeight="1" x14ac:dyDescent="0.25">
      <c r="A17" s="44">
        <v>1.1299999999999999</v>
      </c>
      <c r="B17" s="22" t="s">
        <v>26</v>
      </c>
      <c r="C17" s="23" t="s">
        <v>141</v>
      </c>
      <c r="D17" s="23">
        <v>40</v>
      </c>
      <c r="E17" s="23" t="s">
        <v>22</v>
      </c>
      <c r="F17" s="9"/>
      <c r="G17" s="24">
        <f t="shared" si="1"/>
        <v>0</v>
      </c>
    </row>
    <row r="18" spans="1:9" ht="109.5" customHeight="1" x14ac:dyDescent="0.25">
      <c r="A18" s="44">
        <v>1.1399999999999999</v>
      </c>
      <c r="B18" s="22" t="s">
        <v>142</v>
      </c>
      <c r="C18" s="23" t="s">
        <v>143</v>
      </c>
      <c r="D18" s="23">
        <v>1</v>
      </c>
      <c r="E18" s="23" t="s">
        <v>10</v>
      </c>
      <c r="F18" s="9"/>
      <c r="G18" s="24">
        <f t="shared" si="0"/>
        <v>0</v>
      </c>
      <c r="H18" s="15"/>
      <c r="I18" s="15"/>
    </row>
    <row r="19" spans="1:9" ht="85.5" customHeight="1" x14ac:dyDescent="0.25">
      <c r="A19" s="44">
        <v>1.1499999999999999</v>
      </c>
      <c r="B19" s="22" t="s">
        <v>40</v>
      </c>
      <c r="C19" s="23" t="s">
        <v>41</v>
      </c>
      <c r="D19" s="23">
        <v>5</v>
      </c>
      <c r="E19" s="23" t="s">
        <v>22</v>
      </c>
      <c r="F19" s="9"/>
      <c r="G19" s="24">
        <f t="shared" si="0"/>
        <v>0</v>
      </c>
    </row>
    <row r="20" spans="1:9" ht="45" x14ac:dyDescent="0.25">
      <c r="A20" s="44">
        <v>1.1599999999999999</v>
      </c>
      <c r="B20" s="22" t="s">
        <v>148</v>
      </c>
      <c r="C20" s="23" t="s">
        <v>149</v>
      </c>
      <c r="D20" s="23">
        <v>7</v>
      </c>
      <c r="E20" s="23" t="s">
        <v>22</v>
      </c>
      <c r="F20" s="9"/>
      <c r="G20" s="24">
        <f t="shared" si="0"/>
        <v>0</v>
      </c>
    </row>
    <row r="21" spans="1:9" ht="60" x14ac:dyDescent="0.25">
      <c r="A21" s="44">
        <v>1.17</v>
      </c>
      <c r="B21" s="22" t="s">
        <v>150</v>
      </c>
      <c r="C21" s="23" t="s">
        <v>190</v>
      </c>
      <c r="D21" s="23">
        <v>55</v>
      </c>
      <c r="E21" s="23" t="s">
        <v>22</v>
      </c>
      <c r="F21" s="9"/>
      <c r="G21" s="24">
        <f t="shared" si="0"/>
        <v>0</v>
      </c>
    </row>
    <row r="22" spans="1:9" ht="60" x14ac:dyDescent="0.25">
      <c r="A22" s="44">
        <v>1.18</v>
      </c>
      <c r="B22" s="22" t="s">
        <v>153</v>
      </c>
      <c r="C22" s="23" t="s">
        <v>51</v>
      </c>
      <c r="D22" s="23">
        <v>7</v>
      </c>
      <c r="E22" s="23" t="s">
        <v>22</v>
      </c>
      <c r="F22" s="9"/>
      <c r="G22" s="24">
        <f t="shared" si="0"/>
        <v>0</v>
      </c>
    </row>
    <row r="23" spans="1:9" ht="45" x14ac:dyDescent="0.25">
      <c r="A23" s="44">
        <v>1.19</v>
      </c>
      <c r="B23" s="22" t="s">
        <v>52</v>
      </c>
      <c r="C23" s="23" t="s">
        <v>154</v>
      </c>
      <c r="D23" s="23">
        <v>3</v>
      </c>
      <c r="E23" s="23" t="s">
        <v>54</v>
      </c>
      <c r="F23" s="9"/>
      <c r="G23" s="24">
        <f t="shared" si="0"/>
        <v>0</v>
      </c>
    </row>
    <row r="24" spans="1:9" ht="18.75" x14ac:dyDescent="0.25">
      <c r="A24" s="97" t="s">
        <v>61</v>
      </c>
      <c r="B24" s="98"/>
      <c r="C24" s="99"/>
      <c r="D24" s="103">
        <f>SUM(G4:G23)</f>
        <v>0</v>
      </c>
      <c r="E24" s="98"/>
      <c r="F24" s="98"/>
      <c r="G24" s="104"/>
    </row>
    <row r="25" spans="1:9" ht="18.75" x14ac:dyDescent="0.25">
      <c r="A25" s="108" t="s">
        <v>62</v>
      </c>
      <c r="B25" s="109"/>
      <c r="C25" s="109"/>
      <c r="D25" s="109"/>
      <c r="E25" s="109"/>
      <c r="F25" s="109"/>
      <c r="G25" s="110"/>
    </row>
    <row r="26" spans="1:9" ht="75" x14ac:dyDescent="0.25">
      <c r="A26" s="42">
        <v>2</v>
      </c>
      <c r="B26" s="22" t="s">
        <v>159</v>
      </c>
      <c r="C26" s="23" t="s">
        <v>160</v>
      </c>
      <c r="D26" s="23">
        <v>1</v>
      </c>
      <c r="E26" s="23" t="s">
        <v>17</v>
      </c>
      <c r="F26" s="12"/>
      <c r="G26" s="24">
        <f>D26*F26</f>
        <v>0</v>
      </c>
    </row>
    <row r="27" spans="1:9" ht="60" x14ac:dyDescent="0.25">
      <c r="A27" s="42">
        <v>2.1</v>
      </c>
      <c r="B27" s="22" t="s">
        <v>161</v>
      </c>
      <c r="C27" s="23" t="s">
        <v>162</v>
      </c>
      <c r="D27" s="23">
        <v>1</v>
      </c>
      <c r="E27" s="23" t="s">
        <v>17</v>
      </c>
      <c r="F27" s="12"/>
      <c r="G27" s="24">
        <f t="shared" ref="G27:G28" si="2">D27*F27</f>
        <v>0</v>
      </c>
    </row>
    <row r="28" spans="1:9" ht="75" x14ac:dyDescent="0.25">
      <c r="A28" s="42">
        <v>2.2000000000000002</v>
      </c>
      <c r="B28" s="22" t="s">
        <v>163</v>
      </c>
      <c r="C28" s="23" t="s">
        <v>164</v>
      </c>
      <c r="D28" s="23">
        <v>3</v>
      </c>
      <c r="E28" s="23" t="s">
        <v>17</v>
      </c>
      <c r="F28" s="12"/>
      <c r="G28" s="24">
        <f t="shared" si="2"/>
        <v>0</v>
      </c>
    </row>
    <row r="29" spans="1:9" ht="30" x14ac:dyDescent="0.25">
      <c r="A29" s="42">
        <v>2.2999999999999998</v>
      </c>
      <c r="B29" s="22" t="s">
        <v>165</v>
      </c>
      <c r="C29" s="23" t="s">
        <v>166</v>
      </c>
      <c r="D29" s="23">
        <v>3</v>
      </c>
      <c r="E29" s="23" t="s">
        <v>17</v>
      </c>
      <c r="F29" s="12"/>
      <c r="G29" s="24">
        <f>D29*F29</f>
        <v>0</v>
      </c>
    </row>
    <row r="30" spans="1:9" ht="45" x14ac:dyDescent="0.25">
      <c r="A30" s="42">
        <v>2.4</v>
      </c>
      <c r="B30" s="22" t="s">
        <v>167</v>
      </c>
      <c r="C30" s="23" t="s">
        <v>168</v>
      </c>
      <c r="D30" s="23">
        <v>1</v>
      </c>
      <c r="E30" s="23" t="s">
        <v>17</v>
      </c>
      <c r="F30" s="12"/>
      <c r="G30" s="24">
        <f>D30*F30</f>
        <v>0</v>
      </c>
    </row>
    <row r="31" spans="1:9" ht="30" x14ac:dyDescent="0.25">
      <c r="A31" s="42">
        <v>2.5</v>
      </c>
      <c r="B31" s="22" t="s">
        <v>169</v>
      </c>
      <c r="C31" s="23" t="s">
        <v>170</v>
      </c>
      <c r="D31" s="23">
        <v>2</v>
      </c>
      <c r="E31" s="23" t="s">
        <v>17</v>
      </c>
      <c r="F31" s="12"/>
      <c r="G31" s="24">
        <f t="shared" ref="G31:G33" si="3">D31*F31</f>
        <v>0</v>
      </c>
    </row>
    <row r="32" spans="1:9" ht="45" x14ac:dyDescent="0.25">
      <c r="A32" s="42">
        <v>2.6</v>
      </c>
      <c r="B32" s="22" t="s">
        <v>171</v>
      </c>
      <c r="C32" s="23" t="s">
        <v>191</v>
      </c>
      <c r="D32" s="23">
        <v>2</v>
      </c>
      <c r="E32" s="23" t="s">
        <v>17</v>
      </c>
      <c r="F32" s="12"/>
      <c r="G32" s="24">
        <f t="shared" si="3"/>
        <v>0</v>
      </c>
    </row>
    <row r="33" spans="1:7" ht="45" x14ac:dyDescent="0.25">
      <c r="A33" s="42">
        <v>2.7</v>
      </c>
      <c r="B33" s="22" t="s">
        <v>173</v>
      </c>
      <c r="C33" s="23" t="s">
        <v>174</v>
      </c>
      <c r="D33" s="23">
        <v>20</v>
      </c>
      <c r="E33" s="23" t="s">
        <v>12</v>
      </c>
      <c r="F33" s="12"/>
      <c r="G33" s="24">
        <f t="shared" si="3"/>
        <v>0</v>
      </c>
    </row>
    <row r="34" spans="1:7" ht="30" x14ac:dyDescent="0.25">
      <c r="A34" s="42">
        <v>2.8</v>
      </c>
      <c r="B34" s="22" t="s">
        <v>175</v>
      </c>
      <c r="C34" s="23" t="s">
        <v>176</v>
      </c>
      <c r="D34" s="23">
        <v>15</v>
      </c>
      <c r="E34" s="23" t="s">
        <v>12</v>
      </c>
      <c r="F34" s="12"/>
      <c r="G34" s="24">
        <f>D34*F34</f>
        <v>0</v>
      </c>
    </row>
    <row r="35" spans="1:7" ht="60" x14ac:dyDescent="0.25">
      <c r="A35" s="42">
        <v>2.9</v>
      </c>
      <c r="B35" s="22" t="s">
        <v>177</v>
      </c>
      <c r="C35" s="23" t="s">
        <v>178</v>
      </c>
      <c r="D35" s="23">
        <v>35</v>
      </c>
      <c r="E35" s="23" t="s">
        <v>12</v>
      </c>
      <c r="F35" s="12"/>
      <c r="G35" s="24">
        <f t="shared" ref="G35" si="4">D35*F35</f>
        <v>0</v>
      </c>
    </row>
    <row r="36" spans="1:7" ht="18.75" x14ac:dyDescent="0.25">
      <c r="A36" s="97" t="s">
        <v>65</v>
      </c>
      <c r="B36" s="98"/>
      <c r="C36" s="99"/>
      <c r="D36" s="103">
        <f>SUM(G26:G35)</f>
        <v>0</v>
      </c>
      <c r="E36" s="98"/>
      <c r="F36" s="98"/>
      <c r="G36" s="104"/>
    </row>
    <row r="37" spans="1:7" ht="18.75" x14ac:dyDescent="0.25">
      <c r="A37" s="94" t="s">
        <v>179</v>
      </c>
      <c r="B37" s="95"/>
      <c r="C37" s="95"/>
      <c r="D37" s="95"/>
      <c r="E37" s="95"/>
      <c r="F37" s="95"/>
      <c r="G37" s="96"/>
    </row>
    <row r="38" spans="1:7" ht="60" x14ac:dyDescent="0.25">
      <c r="A38" s="42">
        <v>3</v>
      </c>
      <c r="B38" s="22" t="s">
        <v>182</v>
      </c>
      <c r="C38" s="23" t="s">
        <v>183</v>
      </c>
      <c r="D38" s="23">
        <v>6</v>
      </c>
      <c r="E38" s="23" t="s">
        <v>54</v>
      </c>
      <c r="F38" s="12"/>
      <c r="G38" s="24">
        <f t="shared" ref="G38:G43" si="5">D38*F38</f>
        <v>0</v>
      </c>
    </row>
    <row r="39" spans="1:7" ht="57" customHeight="1" x14ac:dyDescent="0.25">
      <c r="A39" s="42">
        <v>3.1</v>
      </c>
      <c r="B39" s="22" t="s">
        <v>82</v>
      </c>
      <c r="C39" s="23" t="s">
        <v>83</v>
      </c>
      <c r="D39" s="23">
        <v>3</v>
      </c>
      <c r="E39" s="23" t="s">
        <v>17</v>
      </c>
      <c r="F39" s="12"/>
      <c r="G39" s="24">
        <f t="shared" si="5"/>
        <v>0</v>
      </c>
    </row>
    <row r="40" spans="1:7" ht="45" x14ac:dyDescent="0.25">
      <c r="A40" s="42">
        <v>3.2</v>
      </c>
      <c r="B40" s="22" t="s">
        <v>84</v>
      </c>
      <c r="C40" s="23" t="s">
        <v>85</v>
      </c>
      <c r="D40" s="23">
        <v>3</v>
      </c>
      <c r="E40" s="23" t="s">
        <v>17</v>
      </c>
      <c r="F40" s="12"/>
      <c r="G40" s="24">
        <f t="shared" si="5"/>
        <v>0</v>
      </c>
    </row>
    <row r="41" spans="1:7" ht="45" x14ac:dyDescent="0.25">
      <c r="A41" s="42">
        <v>3.3</v>
      </c>
      <c r="B41" s="22" t="s">
        <v>186</v>
      </c>
      <c r="C41" s="23" t="s">
        <v>187</v>
      </c>
      <c r="D41" s="23">
        <v>2</v>
      </c>
      <c r="E41" s="23" t="s">
        <v>54</v>
      </c>
      <c r="F41" s="12"/>
      <c r="G41" s="24">
        <f t="shared" si="5"/>
        <v>0</v>
      </c>
    </row>
    <row r="42" spans="1:7" ht="45" x14ac:dyDescent="0.25">
      <c r="A42" s="42">
        <v>3.4</v>
      </c>
      <c r="B42" s="22" t="s">
        <v>96</v>
      </c>
      <c r="C42" s="23" t="s">
        <v>95</v>
      </c>
      <c r="D42" s="23">
        <v>3</v>
      </c>
      <c r="E42" s="23" t="s">
        <v>17</v>
      </c>
      <c r="F42" s="12"/>
      <c r="G42" s="24">
        <f t="shared" si="5"/>
        <v>0</v>
      </c>
    </row>
    <row r="43" spans="1:7" ht="147" customHeight="1" x14ac:dyDescent="0.25">
      <c r="A43" s="42">
        <v>3.5</v>
      </c>
      <c r="B43" s="22" t="s">
        <v>99</v>
      </c>
      <c r="C43" s="23" t="s">
        <v>100</v>
      </c>
      <c r="D43" s="23">
        <v>1</v>
      </c>
      <c r="E43" s="23" t="s">
        <v>54</v>
      </c>
      <c r="F43" s="12"/>
      <c r="G43" s="24">
        <f t="shared" si="5"/>
        <v>0</v>
      </c>
    </row>
    <row r="44" spans="1:7" ht="18.75" x14ac:dyDescent="0.25">
      <c r="A44" s="97" t="s">
        <v>103</v>
      </c>
      <c r="B44" s="98"/>
      <c r="C44" s="99"/>
      <c r="D44" s="100">
        <f>SUM(G38:G43)</f>
        <v>0</v>
      </c>
      <c r="E44" s="101"/>
      <c r="F44" s="101"/>
      <c r="G44" s="102"/>
    </row>
    <row r="45" spans="1:7" ht="18.75" x14ac:dyDescent="0.25">
      <c r="A45" s="86"/>
      <c r="B45" s="87"/>
      <c r="C45" s="87"/>
      <c r="D45" s="87"/>
      <c r="E45" s="87"/>
      <c r="F45" s="87"/>
      <c r="G45" s="88"/>
    </row>
    <row r="46" spans="1:7" ht="15.75" x14ac:dyDescent="0.25">
      <c r="A46" s="21">
        <v>1</v>
      </c>
      <c r="B46" s="89" t="s">
        <v>61</v>
      </c>
      <c r="C46" s="90"/>
      <c r="D46" s="91">
        <f>D24</f>
        <v>0</v>
      </c>
      <c r="E46" s="92"/>
      <c r="F46" s="92"/>
      <c r="G46" s="93"/>
    </row>
    <row r="47" spans="1:7" ht="15.75" x14ac:dyDescent="0.25">
      <c r="A47" s="21">
        <v>2</v>
      </c>
      <c r="B47" s="89" t="s">
        <v>65</v>
      </c>
      <c r="C47" s="90"/>
      <c r="D47" s="91">
        <f>D36</f>
        <v>0</v>
      </c>
      <c r="E47" s="92"/>
      <c r="F47" s="92"/>
      <c r="G47" s="93"/>
    </row>
    <row r="48" spans="1:7" ht="15.75" x14ac:dyDescent="0.25">
      <c r="A48" s="21">
        <v>3</v>
      </c>
      <c r="B48" s="89" t="s">
        <v>103</v>
      </c>
      <c r="C48" s="90"/>
      <c r="D48" s="91">
        <f>D44</f>
        <v>0</v>
      </c>
      <c r="E48" s="92"/>
      <c r="F48" s="92"/>
      <c r="G48" s="93"/>
    </row>
    <row r="49" spans="1:7" ht="19.5" thickBot="1" x14ac:dyDescent="0.3">
      <c r="A49" s="80" t="s">
        <v>114</v>
      </c>
      <c r="B49" s="81"/>
      <c r="C49" s="82"/>
      <c r="D49" s="83">
        <f>SUM(D46:G48)</f>
        <v>0</v>
      </c>
      <c r="E49" s="84"/>
      <c r="F49" s="84"/>
      <c r="G49" s="85"/>
    </row>
  </sheetData>
  <sheetProtection algorithmName="SHA-512" hashValue="ynU+69CG6d2W2oXEIxVobMR8dfUYpIFqgfVo1oi8GT4a0StK1msJT08XJUEFq7CWOWGW9zbby6HdogSeILKZzA==" saltValue="zupkLr6f7UKWQ/s/EUwW1w==" spinCount="100000" sheet="1" objects="1" scenarios="1"/>
  <mergeCells count="19">
    <mergeCell ref="A36:C36"/>
    <mergeCell ref="D36:G36"/>
    <mergeCell ref="A1:G1"/>
    <mergeCell ref="A3:G3"/>
    <mergeCell ref="A24:C24"/>
    <mergeCell ref="D24:G24"/>
    <mergeCell ref="A25:G25"/>
    <mergeCell ref="A37:G37"/>
    <mergeCell ref="A44:C44"/>
    <mergeCell ref="D44:G44"/>
    <mergeCell ref="B48:C48"/>
    <mergeCell ref="D48:G48"/>
    <mergeCell ref="A49:C49"/>
    <mergeCell ref="D49:G49"/>
    <mergeCell ref="A45:G45"/>
    <mergeCell ref="B46:C46"/>
    <mergeCell ref="D46:G46"/>
    <mergeCell ref="B47:C47"/>
    <mergeCell ref="D47:G4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E5540-3E82-4655-9F62-4F9A67F7B1AB}">
  <sheetPr>
    <tabColor theme="3"/>
  </sheetPr>
  <dimension ref="A1:I65"/>
  <sheetViews>
    <sheetView zoomScale="70" zoomScaleNormal="70" workbookViewId="0">
      <pane ySplit="1" topLeftCell="A2" activePane="bottomLeft" state="frozen"/>
      <selection pane="bottomLeft" sqref="A1:G1"/>
    </sheetView>
  </sheetViews>
  <sheetFormatPr defaultColWidth="9.140625" defaultRowHeight="15" x14ac:dyDescent="0.25"/>
  <cols>
    <col min="1" max="1" width="9.140625" style="39"/>
    <col min="2" max="2" width="41.85546875" style="1" bestFit="1" customWidth="1"/>
    <col min="3" max="3" width="113.28515625" style="1" customWidth="1"/>
    <col min="4" max="5" width="9.140625" style="1" customWidth="1"/>
    <col min="6" max="6" width="12.42578125" style="1" customWidth="1"/>
    <col min="7" max="7" width="13.5703125" style="1" customWidth="1"/>
    <col min="8" max="8" width="14.28515625" style="1" customWidth="1"/>
    <col min="9" max="16384" width="9.140625" style="1"/>
  </cols>
  <sheetData>
    <row r="1" spans="1:7" ht="59.25" customHeight="1" thickBot="1" x14ac:dyDescent="0.3">
      <c r="A1" s="75" t="s">
        <v>235</v>
      </c>
      <c r="B1" s="76"/>
      <c r="C1" s="76"/>
      <c r="D1" s="76"/>
      <c r="E1" s="76"/>
      <c r="F1" s="76"/>
      <c r="G1" s="77"/>
    </row>
    <row r="2" spans="1:7" ht="24" x14ac:dyDescent="0.25">
      <c r="A2" s="37" t="s">
        <v>0</v>
      </c>
      <c r="B2" s="4" t="s">
        <v>1</v>
      </c>
      <c r="C2" s="4" t="s">
        <v>2</v>
      </c>
      <c r="D2" s="4" t="s">
        <v>3</v>
      </c>
      <c r="E2" s="4" t="s">
        <v>4</v>
      </c>
      <c r="F2" s="4" t="s">
        <v>5</v>
      </c>
      <c r="G2" s="5" t="s">
        <v>6</v>
      </c>
    </row>
    <row r="3" spans="1:7" ht="18.600000000000001" customHeight="1" x14ac:dyDescent="0.25">
      <c r="A3" s="53" t="s">
        <v>7</v>
      </c>
      <c r="B3" s="54"/>
      <c r="C3" s="54"/>
      <c r="D3" s="54"/>
      <c r="E3" s="54"/>
      <c r="F3" s="54"/>
      <c r="G3" s="55"/>
    </row>
    <row r="4" spans="1:7" ht="45" x14ac:dyDescent="0.25">
      <c r="A4" s="38">
        <v>1</v>
      </c>
      <c r="B4" s="7" t="s">
        <v>117</v>
      </c>
      <c r="C4" s="8" t="s">
        <v>118</v>
      </c>
      <c r="D4" s="8">
        <v>11</v>
      </c>
      <c r="E4" s="8" t="s">
        <v>10</v>
      </c>
      <c r="F4" s="9"/>
      <c r="G4" s="10">
        <f>D4*F4</f>
        <v>0</v>
      </c>
    </row>
    <row r="5" spans="1:7" ht="45" x14ac:dyDescent="0.25">
      <c r="A5" s="38">
        <v>1.1000000000000001</v>
      </c>
      <c r="B5" s="7" t="s">
        <v>119</v>
      </c>
      <c r="C5" s="8" t="s">
        <v>120</v>
      </c>
      <c r="D5" s="8">
        <v>2.5</v>
      </c>
      <c r="E5" s="8" t="s">
        <v>10</v>
      </c>
      <c r="F5" s="9"/>
      <c r="G5" s="10">
        <f>D5*F5</f>
        <v>0</v>
      </c>
    </row>
    <row r="6" spans="1:7" ht="45" x14ac:dyDescent="0.25">
      <c r="A6" s="38">
        <v>1.2</v>
      </c>
      <c r="B6" s="7" t="s">
        <v>121</v>
      </c>
      <c r="C6" s="8" t="s">
        <v>122</v>
      </c>
      <c r="D6" s="8">
        <v>1</v>
      </c>
      <c r="E6" s="8" t="s">
        <v>10</v>
      </c>
      <c r="F6" s="9"/>
      <c r="G6" s="10">
        <f t="shared" ref="G6:G17" si="0">D6*F6</f>
        <v>0</v>
      </c>
    </row>
    <row r="7" spans="1:7" ht="45" x14ac:dyDescent="0.25">
      <c r="A7" s="38">
        <v>1.3</v>
      </c>
      <c r="B7" s="7" t="s">
        <v>123</v>
      </c>
      <c r="C7" s="8" t="s">
        <v>124</v>
      </c>
      <c r="D7" s="8">
        <v>4.5</v>
      </c>
      <c r="E7" s="8" t="s">
        <v>10</v>
      </c>
      <c r="F7" s="9"/>
      <c r="G7" s="10">
        <f t="shared" si="0"/>
        <v>0</v>
      </c>
    </row>
    <row r="8" spans="1:7" ht="60" x14ac:dyDescent="0.25">
      <c r="A8" s="38">
        <v>1.4</v>
      </c>
      <c r="B8" s="7" t="s">
        <v>125</v>
      </c>
      <c r="C8" s="8" t="s">
        <v>126</v>
      </c>
      <c r="D8" s="8">
        <v>4.5</v>
      </c>
      <c r="E8" s="8" t="s">
        <v>10</v>
      </c>
      <c r="F8" s="9"/>
      <c r="G8" s="10">
        <f t="shared" si="0"/>
        <v>0</v>
      </c>
    </row>
    <row r="9" spans="1:7" ht="30" x14ac:dyDescent="0.25">
      <c r="A9" s="38">
        <v>1.5</v>
      </c>
      <c r="B9" s="7" t="s">
        <v>238</v>
      </c>
      <c r="C9" s="8" t="s">
        <v>127</v>
      </c>
      <c r="D9" s="8">
        <v>16</v>
      </c>
      <c r="E9" s="8" t="s">
        <v>12</v>
      </c>
      <c r="F9" s="9"/>
      <c r="G9" s="10">
        <f t="shared" si="0"/>
        <v>0</v>
      </c>
    </row>
    <row r="10" spans="1:7" x14ac:dyDescent="0.25">
      <c r="A10" s="38">
        <v>1.6</v>
      </c>
      <c r="B10" s="7" t="s">
        <v>128</v>
      </c>
      <c r="C10" s="8" t="s">
        <v>192</v>
      </c>
      <c r="D10" s="8">
        <v>16</v>
      </c>
      <c r="E10" s="8" t="s">
        <v>10</v>
      </c>
      <c r="F10" s="9"/>
      <c r="G10" s="10">
        <f t="shared" si="0"/>
        <v>0</v>
      </c>
    </row>
    <row r="11" spans="1:7" ht="45" x14ac:dyDescent="0.25">
      <c r="A11" s="38">
        <v>1.7</v>
      </c>
      <c r="B11" s="7" t="s">
        <v>130</v>
      </c>
      <c r="C11" s="8" t="s">
        <v>193</v>
      </c>
      <c r="D11" s="8">
        <v>22</v>
      </c>
      <c r="E11" s="8" t="s">
        <v>10</v>
      </c>
      <c r="F11" s="9"/>
      <c r="G11" s="10">
        <f t="shared" si="0"/>
        <v>0</v>
      </c>
    </row>
    <row r="12" spans="1:7" ht="75" x14ac:dyDescent="0.25">
      <c r="A12" s="38">
        <v>1.8</v>
      </c>
      <c r="B12" s="7" t="s">
        <v>132</v>
      </c>
      <c r="C12" s="8" t="s">
        <v>133</v>
      </c>
      <c r="D12" s="8">
        <v>7.5</v>
      </c>
      <c r="E12" s="8" t="s">
        <v>10</v>
      </c>
      <c r="F12" s="9"/>
      <c r="G12" s="10">
        <f t="shared" si="0"/>
        <v>0</v>
      </c>
    </row>
    <row r="13" spans="1:7" ht="120" x14ac:dyDescent="0.25">
      <c r="A13" s="38">
        <v>1.9</v>
      </c>
      <c r="B13" s="7" t="s">
        <v>134</v>
      </c>
      <c r="C13" s="16" t="s">
        <v>135</v>
      </c>
      <c r="D13" s="8">
        <v>20</v>
      </c>
      <c r="E13" s="16" t="s">
        <v>22</v>
      </c>
      <c r="F13" s="17"/>
      <c r="G13" s="18">
        <f>D13*F13</f>
        <v>0</v>
      </c>
    </row>
    <row r="14" spans="1:7" ht="45" x14ac:dyDescent="0.25">
      <c r="A14" s="40">
        <v>1.1000000000000001</v>
      </c>
      <c r="B14" s="7" t="s">
        <v>136</v>
      </c>
      <c r="C14" s="16" t="s">
        <v>137</v>
      </c>
      <c r="D14" s="8">
        <v>100</v>
      </c>
      <c r="E14" s="16" t="s">
        <v>22</v>
      </c>
      <c r="F14" s="17"/>
      <c r="G14" s="18">
        <f t="shared" ref="G14:G15" si="1">D14*F14</f>
        <v>0</v>
      </c>
    </row>
    <row r="15" spans="1:7" ht="60" x14ac:dyDescent="0.25">
      <c r="A15" s="40">
        <v>1.1100000000000001</v>
      </c>
      <c r="B15" s="7" t="s">
        <v>138</v>
      </c>
      <c r="C15" s="8" t="s">
        <v>139</v>
      </c>
      <c r="D15" s="8">
        <v>75</v>
      </c>
      <c r="E15" s="8" t="s">
        <v>22</v>
      </c>
      <c r="F15" s="9"/>
      <c r="G15" s="18">
        <f t="shared" si="1"/>
        <v>0</v>
      </c>
    </row>
    <row r="16" spans="1:7" ht="45" x14ac:dyDescent="0.25">
      <c r="A16" s="40">
        <v>1.1200000000000001</v>
      </c>
      <c r="B16" s="7" t="s">
        <v>142</v>
      </c>
      <c r="C16" s="8" t="s">
        <v>143</v>
      </c>
      <c r="D16" s="8">
        <v>3</v>
      </c>
      <c r="E16" s="8" t="s">
        <v>10</v>
      </c>
      <c r="F16" s="9"/>
      <c r="G16" s="10">
        <f t="shared" si="0"/>
        <v>0</v>
      </c>
    </row>
    <row r="17" spans="1:9" ht="45" x14ac:dyDescent="0.25">
      <c r="A17" s="40">
        <v>1.1299999999999999</v>
      </c>
      <c r="B17" s="7" t="s">
        <v>144</v>
      </c>
      <c r="C17" s="8" t="s">
        <v>145</v>
      </c>
      <c r="D17" s="8">
        <v>20</v>
      </c>
      <c r="E17" s="8" t="s">
        <v>22</v>
      </c>
      <c r="F17" s="9"/>
      <c r="G17" s="10">
        <f t="shared" si="0"/>
        <v>0</v>
      </c>
    </row>
    <row r="18" spans="1:9" ht="60" x14ac:dyDescent="0.25">
      <c r="A18" s="40">
        <v>1.1399999999999999</v>
      </c>
      <c r="B18" s="7" t="s">
        <v>26</v>
      </c>
      <c r="C18" s="8" t="s">
        <v>194</v>
      </c>
      <c r="D18" s="8">
        <f>2800+175</f>
        <v>2975</v>
      </c>
      <c r="E18" s="8" t="s">
        <v>22</v>
      </c>
      <c r="F18" s="9"/>
      <c r="G18" s="10">
        <f t="shared" ref="G18:G33" si="2">D18*F18</f>
        <v>0</v>
      </c>
    </row>
    <row r="19" spans="1:9" ht="138" customHeight="1" x14ac:dyDescent="0.25">
      <c r="A19" s="40">
        <v>1.1499999999999999</v>
      </c>
      <c r="B19" s="7" t="s">
        <v>195</v>
      </c>
      <c r="C19" s="28" t="s">
        <v>196</v>
      </c>
      <c r="D19" s="28">
        <v>395</v>
      </c>
      <c r="E19" s="28" t="s">
        <v>22</v>
      </c>
      <c r="F19" s="27"/>
      <c r="G19" s="29">
        <f t="shared" si="2"/>
        <v>0</v>
      </c>
    </row>
    <row r="20" spans="1:9" ht="109.5" customHeight="1" x14ac:dyDescent="0.25">
      <c r="A20" s="40">
        <v>1.1599999999999999</v>
      </c>
      <c r="B20" s="7" t="s">
        <v>197</v>
      </c>
      <c r="C20" s="8" t="s">
        <v>198</v>
      </c>
      <c r="D20" s="8">
        <f>70+16</f>
        <v>86</v>
      </c>
      <c r="E20" s="8" t="s">
        <v>12</v>
      </c>
      <c r="F20" s="9"/>
      <c r="G20" s="10">
        <f t="shared" si="2"/>
        <v>0</v>
      </c>
      <c r="H20" s="2"/>
      <c r="I20" s="2"/>
    </row>
    <row r="21" spans="1:9" ht="126.75" customHeight="1" x14ac:dyDescent="0.25">
      <c r="A21" s="40">
        <v>1.17</v>
      </c>
      <c r="B21" s="7" t="s">
        <v>199</v>
      </c>
      <c r="C21" s="8" t="s">
        <v>200</v>
      </c>
      <c r="D21" s="8">
        <v>150</v>
      </c>
      <c r="E21" s="8" t="s">
        <v>22</v>
      </c>
      <c r="F21" s="9"/>
      <c r="G21" s="10">
        <f t="shared" si="2"/>
        <v>0</v>
      </c>
    </row>
    <row r="22" spans="1:9" ht="45" x14ac:dyDescent="0.25">
      <c r="A22" s="40">
        <v>1.18</v>
      </c>
      <c r="B22" s="30" t="s">
        <v>201</v>
      </c>
      <c r="C22" s="28" t="s">
        <v>202</v>
      </c>
      <c r="D22" s="8">
        <v>4</v>
      </c>
      <c r="E22" s="8" t="s">
        <v>17</v>
      </c>
      <c r="F22" s="9"/>
      <c r="G22" s="10">
        <f t="shared" si="2"/>
        <v>0</v>
      </c>
    </row>
    <row r="23" spans="1:9" ht="45" x14ac:dyDescent="0.25">
      <c r="A23" s="40">
        <v>1.19</v>
      </c>
      <c r="B23" s="7" t="s">
        <v>38</v>
      </c>
      <c r="C23" s="8" t="s">
        <v>203</v>
      </c>
      <c r="D23" s="8">
        <v>75</v>
      </c>
      <c r="E23" s="8" t="s">
        <v>22</v>
      </c>
      <c r="F23" s="9"/>
      <c r="G23" s="10">
        <f t="shared" si="2"/>
        <v>0</v>
      </c>
      <c r="H23" s="2"/>
    </row>
    <row r="24" spans="1:9" ht="85.5" customHeight="1" x14ac:dyDescent="0.25">
      <c r="A24" s="40">
        <v>1.2</v>
      </c>
      <c r="B24" s="7" t="s">
        <v>148</v>
      </c>
      <c r="C24" s="8" t="s">
        <v>204</v>
      </c>
      <c r="D24" s="8">
        <v>25</v>
      </c>
      <c r="E24" s="8" t="s">
        <v>22</v>
      </c>
      <c r="F24" s="9"/>
      <c r="G24" s="10">
        <f t="shared" si="2"/>
        <v>0</v>
      </c>
    </row>
    <row r="25" spans="1:9" ht="75" x14ac:dyDescent="0.25">
      <c r="A25" s="40">
        <v>1.21</v>
      </c>
      <c r="B25" s="7" t="s">
        <v>150</v>
      </c>
      <c r="C25" s="8" t="s">
        <v>205</v>
      </c>
      <c r="D25" s="8">
        <v>50</v>
      </c>
      <c r="E25" s="8" t="s">
        <v>22</v>
      </c>
      <c r="F25" s="9"/>
      <c r="G25" s="10">
        <f t="shared" si="2"/>
        <v>0</v>
      </c>
    </row>
    <row r="26" spans="1:9" ht="60" x14ac:dyDescent="0.25">
      <c r="A26" s="40">
        <v>1.22</v>
      </c>
      <c r="B26" s="7" t="s">
        <v>206</v>
      </c>
      <c r="C26" s="8" t="s">
        <v>21</v>
      </c>
      <c r="D26" s="8">
        <v>74</v>
      </c>
      <c r="E26" s="8" t="s">
        <v>22</v>
      </c>
      <c r="F26" s="9"/>
      <c r="G26" s="10">
        <f t="shared" si="2"/>
        <v>0</v>
      </c>
    </row>
    <row r="27" spans="1:9" ht="45" x14ac:dyDescent="0.25">
      <c r="A27" s="40">
        <v>1.23</v>
      </c>
      <c r="B27" s="7" t="s">
        <v>18</v>
      </c>
      <c r="C27" s="8" t="s">
        <v>207</v>
      </c>
      <c r="D27" s="8">
        <v>1</v>
      </c>
      <c r="E27" s="8" t="s">
        <v>17</v>
      </c>
      <c r="F27" s="9"/>
      <c r="G27" s="10">
        <f t="shared" ref="G27" si="3">D27*F27</f>
        <v>0</v>
      </c>
    </row>
    <row r="28" spans="1:9" ht="75" x14ac:dyDescent="0.25">
      <c r="A28" s="40">
        <v>1.24</v>
      </c>
      <c r="B28" s="7" t="s">
        <v>44</v>
      </c>
      <c r="C28" s="8" t="s">
        <v>208</v>
      </c>
      <c r="D28" s="8">
        <v>4</v>
      </c>
      <c r="E28" s="8" t="s">
        <v>22</v>
      </c>
      <c r="F28" s="9"/>
      <c r="G28" s="10">
        <f t="shared" si="2"/>
        <v>0</v>
      </c>
    </row>
    <row r="29" spans="1:9" ht="30" x14ac:dyDescent="0.25">
      <c r="A29" s="40">
        <v>1.25</v>
      </c>
      <c r="B29" s="7" t="s">
        <v>155</v>
      </c>
      <c r="C29" s="8" t="s">
        <v>156</v>
      </c>
      <c r="D29" s="8">
        <v>4</v>
      </c>
      <c r="E29" s="8" t="s">
        <v>17</v>
      </c>
      <c r="F29" s="9"/>
      <c r="G29" s="10">
        <f t="shared" si="2"/>
        <v>0</v>
      </c>
    </row>
    <row r="30" spans="1:9" ht="45" x14ac:dyDescent="0.25">
      <c r="A30" s="40">
        <v>1.26</v>
      </c>
      <c r="B30" s="7" t="s">
        <v>48</v>
      </c>
      <c r="C30" s="8" t="s">
        <v>209</v>
      </c>
      <c r="D30" s="8">
        <v>28</v>
      </c>
      <c r="E30" s="8" t="s">
        <v>17</v>
      </c>
      <c r="F30" s="9"/>
      <c r="G30" s="10">
        <f t="shared" si="2"/>
        <v>0</v>
      </c>
    </row>
    <row r="31" spans="1:9" ht="45" x14ac:dyDescent="0.25">
      <c r="A31" s="40">
        <v>1.27</v>
      </c>
      <c r="B31" s="7" t="s">
        <v>52</v>
      </c>
      <c r="C31" s="8" t="s">
        <v>53</v>
      </c>
      <c r="D31" s="8">
        <v>6</v>
      </c>
      <c r="E31" s="8" t="s">
        <v>54</v>
      </c>
      <c r="F31" s="9"/>
      <c r="G31" s="10">
        <f t="shared" si="2"/>
        <v>0</v>
      </c>
    </row>
    <row r="32" spans="1:9" ht="75" x14ac:dyDescent="0.25">
      <c r="A32" s="40">
        <v>1.28</v>
      </c>
      <c r="B32" s="7" t="s">
        <v>55</v>
      </c>
      <c r="C32" s="8" t="s">
        <v>210</v>
      </c>
      <c r="D32" s="8">
        <v>2.5</v>
      </c>
      <c r="E32" s="8" t="s">
        <v>22</v>
      </c>
      <c r="F32" s="9"/>
      <c r="G32" s="10">
        <f t="shared" si="2"/>
        <v>0</v>
      </c>
    </row>
    <row r="33" spans="1:7" ht="60" x14ac:dyDescent="0.25">
      <c r="A33" s="40">
        <v>1.29</v>
      </c>
      <c r="B33" s="7" t="s">
        <v>211</v>
      </c>
      <c r="C33" s="8" t="s">
        <v>212</v>
      </c>
      <c r="D33" s="8">
        <v>75</v>
      </c>
      <c r="E33" s="8" t="s">
        <v>22</v>
      </c>
      <c r="F33" s="9"/>
      <c r="G33" s="10">
        <f t="shared" si="2"/>
        <v>0</v>
      </c>
    </row>
    <row r="34" spans="1:7" ht="18.75" x14ac:dyDescent="0.25">
      <c r="A34" s="67" t="s">
        <v>61</v>
      </c>
      <c r="B34" s="68"/>
      <c r="C34" s="69"/>
      <c r="D34" s="70">
        <f>SUM(G4:G33)</f>
        <v>0</v>
      </c>
      <c r="E34" s="68"/>
      <c r="F34" s="68"/>
      <c r="G34" s="71"/>
    </row>
    <row r="35" spans="1:7" ht="18.75" x14ac:dyDescent="0.25">
      <c r="A35" s="53" t="s">
        <v>62</v>
      </c>
      <c r="B35" s="56"/>
      <c r="C35" s="56"/>
      <c r="D35" s="56"/>
      <c r="E35" s="56"/>
      <c r="F35" s="56"/>
      <c r="G35" s="57"/>
    </row>
    <row r="36" spans="1:7" ht="75" x14ac:dyDescent="0.25">
      <c r="A36" s="38">
        <v>2</v>
      </c>
      <c r="B36" s="7" t="s">
        <v>213</v>
      </c>
      <c r="C36" s="8" t="s">
        <v>64</v>
      </c>
      <c r="D36" s="8">
        <v>2</v>
      </c>
      <c r="E36" s="8" t="s">
        <v>17</v>
      </c>
      <c r="F36" s="12"/>
      <c r="G36" s="10">
        <f>D36*F36</f>
        <v>0</v>
      </c>
    </row>
    <row r="37" spans="1:7" ht="60" x14ac:dyDescent="0.25">
      <c r="A37" s="38">
        <v>2.1</v>
      </c>
      <c r="B37" s="7" t="s">
        <v>161</v>
      </c>
      <c r="C37" s="8" t="s">
        <v>214</v>
      </c>
      <c r="D37" s="8">
        <v>3</v>
      </c>
      <c r="E37" s="8" t="s">
        <v>17</v>
      </c>
      <c r="F37" s="12"/>
      <c r="G37" s="10">
        <f t="shared" ref="G37" si="4">D37*F37</f>
        <v>0</v>
      </c>
    </row>
    <row r="38" spans="1:7" ht="45" x14ac:dyDescent="0.25">
      <c r="A38" s="38">
        <v>2.2000000000000002</v>
      </c>
      <c r="B38" s="7" t="s">
        <v>167</v>
      </c>
      <c r="C38" s="8" t="s">
        <v>168</v>
      </c>
      <c r="D38" s="8">
        <v>4</v>
      </c>
      <c r="E38" s="8" t="s">
        <v>17</v>
      </c>
      <c r="F38" s="12"/>
      <c r="G38" s="10">
        <f>D38*F38</f>
        <v>0</v>
      </c>
    </row>
    <row r="39" spans="1:7" ht="75" x14ac:dyDescent="0.25">
      <c r="A39" s="38">
        <v>2.2999999999999998</v>
      </c>
      <c r="B39" s="7" t="s">
        <v>163</v>
      </c>
      <c r="C39" s="8" t="s">
        <v>164</v>
      </c>
      <c r="D39" s="8">
        <v>5</v>
      </c>
      <c r="E39" s="8" t="s">
        <v>17</v>
      </c>
      <c r="F39" s="12"/>
      <c r="G39" s="10">
        <f t="shared" ref="G39:G41" si="5">D39*F39</f>
        <v>0</v>
      </c>
    </row>
    <row r="40" spans="1:7" ht="45" x14ac:dyDescent="0.25">
      <c r="A40" s="38">
        <v>2.4</v>
      </c>
      <c r="B40" s="7" t="s">
        <v>173</v>
      </c>
      <c r="C40" s="8" t="s">
        <v>174</v>
      </c>
      <c r="D40" s="8">
        <v>30</v>
      </c>
      <c r="E40" s="8" t="s">
        <v>12</v>
      </c>
      <c r="F40" s="12"/>
      <c r="G40" s="10">
        <f t="shared" si="5"/>
        <v>0</v>
      </c>
    </row>
    <row r="41" spans="1:7" ht="60" x14ac:dyDescent="0.25">
      <c r="A41" s="38">
        <v>2.5</v>
      </c>
      <c r="B41" s="7" t="s">
        <v>177</v>
      </c>
      <c r="C41" s="8" t="s">
        <v>178</v>
      </c>
      <c r="D41" s="8">
        <v>30</v>
      </c>
      <c r="E41" s="8" t="s">
        <v>12</v>
      </c>
      <c r="F41" s="12"/>
      <c r="G41" s="10">
        <f t="shared" si="5"/>
        <v>0</v>
      </c>
    </row>
    <row r="42" spans="1:7" ht="30" x14ac:dyDescent="0.25">
      <c r="A42" s="38">
        <v>2.6</v>
      </c>
      <c r="B42" s="7" t="s">
        <v>165</v>
      </c>
      <c r="C42" s="8" t="s">
        <v>166</v>
      </c>
      <c r="D42" s="8">
        <v>3</v>
      </c>
      <c r="E42" s="8" t="s">
        <v>17</v>
      </c>
      <c r="F42" s="12"/>
      <c r="G42" s="10">
        <f>D42*F42</f>
        <v>0</v>
      </c>
    </row>
    <row r="43" spans="1:7" ht="18.75" x14ac:dyDescent="0.25">
      <c r="A43" s="67" t="s">
        <v>65</v>
      </c>
      <c r="B43" s="68"/>
      <c r="C43" s="69"/>
      <c r="D43" s="70">
        <f>SUM(G36:G42)</f>
        <v>0</v>
      </c>
      <c r="E43" s="68"/>
      <c r="F43" s="68"/>
      <c r="G43" s="71"/>
    </row>
    <row r="44" spans="1:7" ht="18.75" x14ac:dyDescent="0.25">
      <c r="A44" s="58" t="s">
        <v>179</v>
      </c>
      <c r="B44" s="59"/>
      <c r="C44" s="59"/>
      <c r="D44" s="59"/>
      <c r="E44" s="59"/>
      <c r="F44" s="59"/>
      <c r="G44" s="60"/>
    </row>
    <row r="45" spans="1:7" ht="45" x14ac:dyDescent="0.25">
      <c r="A45" s="38">
        <v>3</v>
      </c>
      <c r="B45" s="7" t="s">
        <v>80</v>
      </c>
      <c r="C45" s="8" t="s">
        <v>215</v>
      </c>
      <c r="D45" s="8">
        <v>10</v>
      </c>
      <c r="E45" s="8" t="s">
        <v>17</v>
      </c>
      <c r="F45" s="12"/>
      <c r="G45" s="10">
        <f t="shared" ref="G45:G53" si="6">D45*F45</f>
        <v>0</v>
      </c>
    </row>
    <row r="46" spans="1:7" ht="57" customHeight="1" x14ac:dyDescent="0.25">
      <c r="A46" s="38">
        <v>3.1</v>
      </c>
      <c r="B46" s="7" t="s">
        <v>82</v>
      </c>
      <c r="C46" s="8" t="s">
        <v>216</v>
      </c>
      <c r="D46" s="8">
        <v>6</v>
      </c>
      <c r="E46" s="8" t="s">
        <v>17</v>
      </c>
      <c r="F46" s="12"/>
      <c r="G46" s="10">
        <f t="shared" si="6"/>
        <v>0</v>
      </c>
    </row>
    <row r="47" spans="1:7" ht="45" x14ac:dyDescent="0.25">
      <c r="A47" s="38">
        <v>3.2</v>
      </c>
      <c r="B47" s="7" t="s">
        <v>84</v>
      </c>
      <c r="C47" s="8" t="s">
        <v>85</v>
      </c>
      <c r="D47" s="8">
        <f>8+4</f>
        <v>12</v>
      </c>
      <c r="E47" s="8" t="s">
        <v>17</v>
      </c>
      <c r="F47" s="12"/>
      <c r="G47" s="10">
        <f t="shared" si="6"/>
        <v>0</v>
      </c>
    </row>
    <row r="48" spans="1:7" ht="60" x14ac:dyDescent="0.25">
      <c r="A48" s="38">
        <v>3.3</v>
      </c>
      <c r="B48" s="7" t="s">
        <v>217</v>
      </c>
      <c r="C48" s="8" t="s">
        <v>87</v>
      </c>
      <c r="D48" s="8">
        <v>2</v>
      </c>
      <c r="E48" s="8" t="s">
        <v>17</v>
      </c>
      <c r="F48" s="12"/>
      <c r="G48" s="10">
        <f t="shared" si="6"/>
        <v>0</v>
      </c>
    </row>
    <row r="49" spans="1:7" ht="60" x14ac:dyDescent="0.25">
      <c r="A49" s="38">
        <v>3.4</v>
      </c>
      <c r="B49" s="7" t="s">
        <v>86</v>
      </c>
      <c r="C49" s="8" t="s">
        <v>87</v>
      </c>
      <c r="D49" s="8">
        <v>1</v>
      </c>
      <c r="E49" s="8" t="s">
        <v>17</v>
      </c>
      <c r="F49" s="12"/>
      <c r="G49" s="10">
        <f t="shared" si="6"/>
        <v>0</v>
      </c>
    </row>
    <row r="50" spans="1:7" ht="30" x14ac:dyDescent="0.25">
      <c r="A50" s="38">
        <v>3.5</v>
      </c>
      <c r="B50" s="7" t="s">
        <v>218</v>
      </c>
      <c r="C50" s="8" t="s">
        <v>219</v>
      </c>
      <c r="D50" s="8">
        <v>2</v>
      </c>
      <c r="E50" s="8" t="s">
        <v>17</v>
      </c>
      <c r="F50" s="12"/>
      <c r="G50" s="10">
        <f t="shared" si="6"/>
        <v>0</v>
      </c>
    </row>
    <row r="51" spans="1:7" ht="45" x14ac:dyDescent="0.25">
      <c r="A51" s="38">
        <v>3.6</v>
      </c>
      <c r="B51" s="7" t="s">
        <v>94</v>
      </c>
      <c r="C51" s="8" t="s">
        <v>95</v>
      </c>
      <c r="D51" s="8">
        <f>10+4</f>
        <v>14</v>
      </c>
      <c r="E51" s="8" t="s">
        <v>17</v>
      </c>
      <c r="F51" s="12"/>
      <c r="G51" s="10">
        <f t="shared" si="6"/>
        <v>0</v>
      </c>
    </row>
    <row r="52" spans="1:7" ht="45" x14ac:dyDescent="0.25">
      <c r="A52" s="38">
        <v>3.7</v>
      </c>
      <c r="B52" s="7" t="s">
        <v>186</v>
      </c>
      <c r="C52" s="8" t="s">
        <v>187</v>
      </c>
      <c r="D52" s="8">
        <v>4</v>
      </c>
      <c r="E52" s="8" t="s">
        <v>54</v>
      </c>
      <c r="F52" s="12"/>
      <c r="G52" s="10">
        <f t="shared" si="6"/>
        <v>0</v>
      </c>
    </row>
    <row r="53" spans="1:7" ht="147" customHeight="1" x14ac:dyDescent="0.25">
      <c r="A53" s="38">
        <v>3.8</v>
      </c>
      <c r="B53" s="7" t="s">
        <v>99</v>
      </c>
      <c r="C53" s="8" t="s">
        <v>100</v>
      </c>
      <c r="D53" s="8">
        <v>2</v>
      </c>
      <c r="E53" s="8" t="s">
        <v>54</v>
      </c>
      <c r="F53" s="12"/>
      <c r="G53" s="10">
        <f t="shared" si="6"/>
        <v>0</v>
      </c>
    </row>
    <row r="54" spans="1:7" ht="18.75" x14ac:dyDescent="0.25">
      <c r="A54" s="67" t="s">
        <v>103</v>
      </c>
      <c r="B54" s="68"/>
      <c r="C54" s="69"/>
      <c r="D54" s="72">
        <f>SUM(G45:G53)</f>
        <v>0</v>
      </c>
      <c r="E54" s="73"/>
      <c r="F54" s="73"/>
      <c r="G54" s="74"/>
    </row>
    <row r="55" spans="1:7" ht="18.75" x14ac:dyDescent="0.25">
      <c r="A55" s="58" t="s">
        <v>220</v>
      </c>
      <c r="B55" s="59"/>
      <c r="C55" s="59"/>
      <c r="D55" s="59"/>
      <c r="E55" s="59"/>
      <c r="F55" s="59"/>
      <c r="G55" s="60"/>
    </row>
    <row r="56" spans="1:7" ht="60" x14ac:dyDescent="0.25">
      <c r="A56" s="38">
        <v>4</v>
      </c>
      <c r="B56" s="7" t="s">
        <v>105</v>
      </c>
      <c r="C56" s="8" t="s">
        <v>221</v>
      </c>
      <c r="D56" s="8">
        <v>7.2</v>
      </c>
      <c r="E56" s="8" t="s">
        <v>10</v>
      </c>
      <c r="F56" s="12"/>
      <c r="G56" s="10">
        <f>D56*F56</f>
        <v>0</v>
      </c>
    </row>
    <row r="57" spans="1:7" ht="75" x14ac:dyDescent="0.25">
      <c r="A57" s="38">
        <v>4.0999999999999996</v>
      </c>
      <c r="B57" s="7" t="s">
        <v>107</v>
      </c>
      <c r="C57" s="8" t="s">
        <v>222</v>
      </c>
      <c r="D57" s="8">
        <v>1</v>
      </c>
      <c r="E57" s="8" t="s">
        <v>75</v>
      </c>
      <c r="F57" s="12"/>
      <c r="G57" s="10">
        <f>D57*F57</f>
        <v>0</v>
      </c>
    </row>
    <row r="58" spans="1:7" ht="45" x14ac:dyDescent="0.25">
      <c r="A58" s="38">
        <v>4.2</v>
      </c>
      <c r="B58" s="7" t="s">
        <v>111</v>
      </c>
      <c r="C58" s="8" t="s">
        <v>223</v>
      </c>
      <c r="D58" s="8">
        <v>1</v>
      </c>
      <c r="E58" s="8" t="s">
        <v>54</v>
      </c>
      <c r="F58" s="12"/>
      <c r="G58" s="10">
        <f>D58*F58</f>
        <v>0</v>
      </c>
    </row>
    <row r="59" spans="1:7" ht="18.75" x14ac:dyDescent="0.25">
      <c r="A59" s="67" t="s">
        <v>113</v>
      </c>
      <c r="B59" s="68"/>
      <c r="C59" s="69"/>
      <c r="D59" s="70">
        <f>SUM(G56:G58)</f>
        <v>0</v>
      </c>
      <c r="E59" s="68"/>
      <c r="F59" s="68"/>
      <c r="G59" s="71"/>
    </row>
    <row r="60" spans="1:7" ht="18.75" x14ac:dyDescent="0.25">
      <c r="A60" s="61"/>
      <c r="B60" s="59"/>
      <c r="C60" s="59"/>
      <c r="D60" s="59"/>
      <c r="E60" s="59"/>
      <c r="F60" s="59"/>
      <c r="G60" s="60"/>
    </row>
    <row r="61" spans="1:7" ht="15.75" x14ac:dyDescent="0.25">
      <c r="A61" s="6">
        <v>1</v>
      </c>
      <c r="B61" s="62" t="s">
        <v>61</v>
      </c>
      <c r="C61" s="63"/>
      <c r="D61" s="64">
        <f>D34</f>
        <v>0</v>
      </c>
      <c r="E61" s="65"/>
      <c r="F61" s="65"/>
      <c r="G61" s="66"/>
    </row>
    <row r="62" spans="1:7" ht="15.75" x14ac:dyDescent="0.25">
      <c r="A62" s="6">
        <v>2</v>
      </c>
      <c r="B62" s="62" t="s">
        <v>65</v>
      </c>
      <c r="C62" s="63"/>
      <c r="D62" s="64">
        <f>D43</f>
        <v>0</v>
      </c>
      <c r="E62" s="65"/>
      <c r="F62" s="65"/>
      <c r="G62" s="66"/>
    </row>
    <row r="63" spans="1:7" ht="15.75" x14ac:dyDescent="0.25">
      <c r="A63" s="6">
        <v>3</v>
      </c>
      <c r="B63" s="62" t="s">
        <v>103</v>
      </c>
      <c r="C63" s="63"/>
      <c r="D63" s="64">
        <f>D54</f>
        <v>0</v>
      </c>
      <c r="E63" s="65"/>
      <c r="F63" s="65"/>
      <c r="G63" s="66"/>
    </row>
    <row r="64" spans="1:7" ht="15.75" x14ac:dyDescent="0.25">
      <c r="A64" s="6">
        <v>4</v>
      </c>
      <c r="B64" s="62" t="s">
        <v>113</v>
      </c>
      <c r="C64" s="63"/>
      <c r="D64" s="64">
        <f>D59</f>
        <v>0</v>
      </c>
      <c r="E64" s="65"/>
      <c r="F64" s="65"/>
      <c r="G64" s="66"/>
    </row>
    <row r="65" spans="1:7" ht="19.5" thickBot="1" x14ac:dyDescent="0.3">
      <c r="A65" s="47" t="s">
        <v>114</v>
      </c>
      <c r="B65" s="48"/>
      <c r="C65" s="49"/>
      <c r="D65" s="50">
        <f>SUM(D61:G64)</f>
        <v>0</v>
      </c>
      <c r="E65" s="51"/>
      <c r="F65" s="51"/>
      <c r="G65" s="52"/>
    </row>
  </sheetData>
  <sheetProtection algorithmName="SHA-512" hashValue="s+0xs2CNKvSuST7D2jpoG6mTn200LRHT3mNj3pNBEjAZJZ4lpsN4LpIdjSInBA1V4nuakFoIbhvKQtNVgoAaUg==" saltValue="ooRe4Jrji38qNG4z9q+KdA==" spinCount="100000" sheet="1" objects="1" scenarios="1"/>
  <mergeCells count="24">
    <mergeCell ref="B64:C64"/>
    <mergeCell ref="D64:G64"/>
    <mergeCell ref="A65:C65"/>
    <mergeCell ref="D65:G65"/>
    <mergeCell ref="B62:C62"/>
    <mergeCell ref="D62:G62"/>
    <mergeCell ref="B63:C63"/>
    <mergeCell ref="D63:G63"/>
    <mergeCell ref="A55:G55"/>
    <mergeCell ref="A59:C59"/>
    <mergeCell ref="D59:G59"/>
    <mergeCell ref="A60:G60"/>
    <mergeCell ref="B61:C61"/>
    <mergeCell ref="D61:G61"/>
    <mergeCell ref="A44:G44"/>
    <mergeCell ref="A54:C54"/>
    <mergeCell ref="D54:G54"/>
    <mergeCell ref="A1:G1"/>
    <mergeCell ref="A3:G3"/>
    <mergeCell ref="A34:C34"/>
    <mergeCell ref="D34:G34"/>
    <mergeCell ref="A35:G35"/>
    <mergeCell ref="A43:C43"/>
    <mergeCell ref="D43:G4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4E73F-268D-4A06-8A07-8A8D260E2763}">
  <sheetPr>
    <tabColor rgb="FF00B0F0"/>
  </sheetPr>
  <dimension ref="A1:E11"/>
  <sheetViews>
    <sheetView workbookViewId="0">
      <selection sqref="A1:C1"/>
    </sheetView>
  </sheetViews>
  <sheetFormatPr defaultRowHeight="15" x14ac:dyDescent="0.25"/>
  <cols>
    <col min="1" max="1" width="8.85546875" style="31" bestFit="1" customWidth="1"/>
    <col min="2" max="2" width="87.140625" style="31" customWidth="1"/>
    <col min="3" max="3" width="16.42578125" style="31" bestFit="1" customWidth="1"/>
    <col min="4" max="4" width="8.85546875" style="31" customWidth="1"/>
    <col min="5" max="5" width="88.7109375" style="31" customWidth="1"/>
    <col min="6" max="16384" width="9.140625" style="31"/>
  </cols>
  <sheetData>
    <row r="1" spans="1:5" ht="33.6" customHeight="1" x14ac:dyDescent="0.25">
      <c r="A1" s="111" t="s">
        <v>224</v>
      </c>
      <c r="B1" s="112"/>
      <c r="C1" s="113"/>
    </row>
    <row r="2" spans="1:5" x14ac:dyDescent="0.25">
      <c r="A2" s="32" t="s">
        <v>225</v>
      </c>
      <c r="B2" s="33" t="s">
        <v>226</v>
      </c>
      <c r="C2" s="34" t="s">
        <v>227</v>
      </c>
    </row>
    <row r="3" spans="1:5" x14ac:dyDescent="0.25">
      <c r="A3" s="32">
        <v>1</v>
      </c>
      <c r="B3" s="33" t="s">
        <v>228</v>
      </c>
      <c r="C3" s="35">
        <f>'Agriculture Heet SubDirectorate'!D65</f>
        <v>0</v>
      </c>
    </row>
    <row r="4" spans="1:5" x14ac:dyDescent="0.25">
      <c r="A4" s="32">
        <v>2</v>
      </c>
      <c r="B4" s="33" t="s">
        <v>229</v>
      </c>
      <c r="C4" s="35">
        <f>'Storage &amp; WC &amp; Reception room'!D62</f>
        <v>0</v>
      </c>
    </row>
    <row r="5" spans="1:5" x14ac:dyDescent="0.25">
      <c r="A5" s="32">
        <v>3</v>
      </c>
      <c r="B5" s="33" t="s">
        <v>230</v>
      </c>
      <c r="C5" s="35">
        <f>' Women WC'!D49</f>
        <v>0</v>
      </c>
    </row>
    <row r="6" spans="1:5" x14ac:dyDescent="0.25">
      <c r="A6" s="32">
        <v>4</v>
      </c>
      <c r="B6" s="33" t="s">
        <v>231</v>
      </c>
      <c r="C6" s="35">
        <f>'Mayer office'!D65</f>
        <v>0</v>
      </c>
    </row>
    <row r="7" spans="1:5" ht="15.75" thickBot="1" x14ac:dyDescent="0.3">
      <c r="A7" s="114" t="s">
        <v>232</v>
      </c>
      <c r="B7" s="115"/>
      <c r="C7" s="36">
        <f>SUM(C3:C6)</f>
        <v>0</v>
      </c>
    </row>
    <row r="8" spans="1:5" ht="15.75" thickBot="1" x14ac:dyDescent="0.3"/>
    <row r="9" spans="1:5" ht="32.25" customHeight="1" thickBot="1" x14ac:dyDescent="0.3">
      <c r="A9" s="116" t="s">
        <v>239</v>
      </c>
      <c r="B9" s="117"/>
      <c r="C9" s="117"/>
      <c r="D9" s="45"/>
      <c r="E9" s="46" t="s">
        <v>240</v>
      </c>
    </row>
    <row r="10" spans="1:5" ht="162" customHeight="1" x14ac:dyDescent="0.25">
      <c r="A10" s="118" t="s">
        <v>242</v>
      </c>
      <c r="B10" s="119"/>
      <c r="C10" s="119"/>
      <c r="D10" s="122" t="s">
        <v>241</v>
      </c>
      <c r="E10" s="123"/>
    </row>
    <row r="11" spans="1:5" ht="87" customHeight="1" thickBot="1" x14ac:dyDescent="0.3">
      <c r="A11" s="120"/>
      <c r="B11" s="121"/>
      <c r="C11" s="121"/>
      <c r="D11" s="124"/>
      <c r="E11" s="125"/>
    </row>
  </sheetData>
  <sheetProtection algorithmName="SHA-512" hashValue="wevJBnPtDQ5TEB3cX14gGRG5mXIKhtaxtgQkC7zbXpxkSA2cUXCMgbzXC9SjIZC2T3+B1X10YWKWHS410T4WEw==" saltValue="v5dDJKUVjqfDfmo4nCYfXw==" spinCount="100000" sheet="1" objects="1" scenarios="1"/>
  <mergeCells count="5">
    <mergeCell ref="A1:C1"/>
    <mergeCell ref="A7:B7"/>
    <mergeCell ref="A9:C9"/>
    <mergeCell ref="A10:C11"/>
    <mergeCell ref="D10:E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Agriculture Heet SubDirectorate</vt:lpstr>
      <vt:lpstr>Storage &amp; WC &amp; Reception room</vt:lpstr>
      <vt:lpstr> Women WC</vt:lpstr>
      <vt:lpstr>Mayer office</vt:lpstr>
      <vt:lpstr>Cost Summury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Ehab Al-Hakeem</dc:creator>
  <cp:keywords/>
  <dc:description/>
  <cp:lastModifiedBy>Al-Rubaye, Mustafa GIZ IQ</cp:lastModifiedBy>
  <cp:revision/>
  <dcterms:created xsi:type="dcterms:W3CDTF">2015-06-05T18:17:20Z</dcterms:created>
  <dcterms:modified xsi:type="dcterms:W3CDTF">2022-05-15T13:30:51Z</dcterms:modified>
  <cp:category/>
  <cp:contentStatus/>
</cp:coreProperties>
</file>