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C:\Users\mahmoo_raw.IQ\Desktop\Procurment\#2 COSOFT\Anbar Program\83413148Partial Rehabilitation of Al-Nuaimiya Water Treatment Plant\2ITT\"/>
    </mc:Choice>
  </mc:AlternateContent>
  <xr:revisionPtr revIDLastSave="0" documentId="13_ncr:1_{B82564FE-04E4-40E9-8873-89C0C5AC053B}" xr6:coauthVersionLast="47" xr6:coauthVersionMax="47" xr10:uidLastSave="{00000000-0000-0000-0000-000000000000}"/>
  <bookViews>
    <workbookView xWindow="-120" yWindow="-120" windowWidth="29040" windowHeight="15840" xr2:uid="{00000000-000D-0000-FFFF-FFFF00000000}"/>
  </bookViews>
  <sheets>
    <sheet name="BoQ WTP Fallujah II priced " sheetId="6" r:id="rId1"/>
  </sheets>
  <definedNames>
    <definedName name="_xlnm.Print_Area" localSheetId="0">'BoQ WTP Fallujah II priced '!$A$1:$G$136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5" i="6" l="1"/>
  <c r="F17" i="6" s="1"/>
  <c r="F80" i="6"/>
  <c r="F81" i="6"/>
  <c r="F82" i="6"/>
  <c r="F83" i="6"/>
  <c r="F84" i="6"/>
  <c r="F85" i="6"/>
  <c r="F86" i="6"/>
  <c r="F87" i="6"/>
  <c r="F88" i="6"/>
  <c r="F89" i="6"/>
  <c r="F90" i="6"/>
  <c r="F91" i="6"/>
  <c r="F92" i="6"/>
  <c r="F93" i="6"/>
  <c r="F94" i="6"/>
  <c r="F95" i="6"/>
  <c r="F96" i="6"/>
  <c r="F63" i="6"/>
  <c r="F58" i="6"/>
  <c r="F56" i="6"/>
  <c r="F54" i="6"/>
  <c r="F34" i="6"/>
  <c r="F33" i="6"/>
  <c r="F29" i="6"/>
  <c r="F28" i="6"/>
  <c r="F27" i="6"/>
  <c r="F37" i="6"/>
  <c r="F38" i="6"/>
  <c r="F60" i="6"/>
  <c r="F64" i="6"/>
  <c r="F65" i="6"/>
  <c r="F66" i="6"/>
  <c r="F67" i="6"/>
  <c r="F68" i="6"/>
  <c r="F109" i="6"/>
  <c r="F74" i="6"/>
  <c r="F53" i="6"/>
  <c r="F43" i="6"/>
  <c r="F36" i="6"/>
  <c r="F35" i="6"/>
  <c r="F124" i="6"/>
  <c r="F123" i="6"/>
  <c r="F122" i="6"/>
  <c r="F121" i="6"/>
  <c r="F120" i="6"/>
  <c r="F119" i="6"/>
  <c r="F115" i="6"/>
  <c r="F114" i="6"/>
  <c r="F113" i="6"/>
  <c r="F112" i="6"/>
  <c r="F75" i="6"/>
  <c r="F73" i="6"/>
  <c r="F72" i="6"/>
  <c r="F71" i="6"/>
  <c r="F70" i="6"/>
  <c r="F62" i="6"/>
  <c r="F61" i="6"/>
  <c r="F59" i="6"/>
  <c r="F69" i="6"/>
  <c r="F57" i="6"/>
  <c r="F55" i="6"/>
  <c r="F32" i="6"/>
  <c r="F31" i="6"/>
  <c r="F30" i="6"/>
  <c r="F25" i="6"/>
  <c r="F24" i="6"/>
  <c r="F22" i="6"/>
  <c r="F21" i="6"/>
  <c r="F20" i="6"/>
  <c r="F19" i="6"/>
  <c r="F108" i="6"/>
  <c r="F107" i="6"/>
  <c r="F106" i="6"/>
  <c r="F105" i="6"/>
  <c r="F104" i="6"/>
  <c r="F103" i="6"/>
  <c r="F102" i="6"/>
  <c r="F101" i="6"/>
  <c r="F100" i="6"/>
  <c r="F52" i="6"/>
  <c r="F51" i="6"/>
  <c r="F50" i="6"/>
  <c r="F49" i="6"/>
  <c r="F45" i="6"/>
  <c r="F47" i="6" l="1"/>
  <c r="G47" i="6" s="1"/>
  <c r="F117" i="6"/>
  <c r="F134" i="6" s="1"/>
  <c r="F98" i="6"/>
  <c r="G90" i="6" s="1"/>
  <c r="G117" i="6"/>
  <c r="F110" i="6"/>
  <c r="G103" i="6" s="1"/>
  <c r="F40" i="6"/>
  <c r="G20" i="6" s="1"/>
  <c r="F126" i="6"/>
  <c r="G119" i="6" s="1"/>
  <c r="G105" i="6"/>
  <c r="G102" i="6"/>
  <c r="G106" i="6"/>
  <c r="G108" i="6"/>
  <c r="F77" i="6"/>
  <c r="G71" i="6" s="1"/>
  <c r="F78" i="6"/>
  <c r="G25" i="6"/>
  <c r="G22" i="6"/>
  <c r="G15" i="6"/>
  <c r="F129" i="6"/>
  <c r="G17" i="6"/>
  <c r="G114" i="6" l="1"/>
  <c r="G115" i="6"/>
  <c r="G82" i="6"/>
  <c r="G52" i="6"/>
  <c r="G36" i="6"/>
  <c r="G110" i="6"/>
  <c r="G113" i="6"/>
  <c r="G86" i="6"/>
  <c r="G88" i="6"/>
  <c r="G43" i="6"/>
  <c r="G85" i="6"/>
  <c r="G81" i="6"/>
  <c r="F133" i="6"/>
  <c r="G89" i="6"/>
  <c r="G112" i="6"/>
  <c r="G94" i="6"/>
  <c r="F132" i="6"/>
  <c r="G64" i="6"/>
  <c r="G96" i="6"/>
  <c r="G45" i="6"/>
  <c r="G84" i="6"/>
  <c r="G101" i="6"/>
  <c r="G98" i="6"/>
  <c r="G91" i="6"/>
  <c r="G80" i="6"/>
  <c r="G87" i="6"/>
  <c r="G93" i="6"/>
  <c r="G95" i="6"/>
  <c r="G100" i="6"/>
  <c r="G83" i="6"/>
  <c r="G92" i="6"/>
  <c r="G38" i="6"/>
  <c r="G24" i="6"/>
  <c r="G21" i="6"/>
  <c r="G32" i="6"/>
  <c r="G35" i="6"/>
  <c r="G29" i="6"/>
  <c r="G33" i="6"/>
  <c r="G40" i="6"/>
  <c r="G27" i="6"/>
  <c r="G31" i="6"/>
  <c r="G109" i="6"/>
  <c r="G107" i="6"/>
  <c r="F130" i="6"/>
  <c r="G19" i="6"/>
  <c r="G37" i="6"/>
  <c r="G30" i="6"/>
  <c r="G104" i="6"/>
  <c r="G34" i="6"/>
  <c r="G28" i="6"/>
  <c r="G123" i="6"/>
  <c r="G121" i="6"/>
  <c r="G126" i="6"/>
  <c r="G122" i="6"/>
  <c r="F135" i="6"/>
  <c r="G120" i="6"/>
  <c r="G124" i="6"/>
  <c r="G60" i="6"/>
  <c r="G56" i="6"/>
  <c r="G70" i="6"/>
  <c r="G53" i="6"/>
  <c r="G59" i="6"/>
  <c r="G49" i="6"/>
  <c r="G58" i="6"/>
  <c r="G74" i="6"/>
  <c r="G61" i="6"/>
  <c r="G50" i="6"/>
  <c r="G65" i="6"/>
  <c r="G75" i="6"/>
  <c r="G69" i="6"/>
  <c r="G54" i="6"/>
  <c r="G73" i="6"/>
  <c r="G57" i="6"/>
  <c r="G51" i="6"/>
  <c r="G68" i="6"/>
  <c r="G77" i="6"/>
  <c r="G63" i="6"/>
  <c r="G67" i="6"/>
  <c r="G72" i="6"/>
  <c r="G55" i="6"/>
  <c r="G62" i="6"/>
  <c r="G66" i="6"/>
  <c r="F131" i="6"/>
  <c r="G78" i="6"/>
  <c r="F136" i="6" l="1"/>
  <c r="G134" i="6" s="1"/>
  <c r="G135" i="6" l="1"/>
  <c r="G129" i="6"/>
  <c r="G136" i="6"/>
  <c r="G131" i="6"/>
  <c r="G133" i="6"/>
  <c r="G130" i="6"/>
  <c r="G132" i="6"/>
</calcChain>
</file>

<file path=xl/sharedStrings.xml><?xml version="1.0" encoding="utf-8"?>
<sst xmlns="http://schemas.openxmlformats.org/spreadsheetml/2006/main" count="335" uniqueCount="230">
  <si>
    <t xml:space="preserve">CoSoft No.:         </t>
  </si>
  <si>
    <t>[---]</t>
  </si>
  <si>
    <t>No.</t>
  </si>
  <si>
    <t>Description</t>
  </si>
  <si>
    <t>Qty.</t>
  </si>
  <si>
    <t>Unit</t>
  </si>
  <si>
    <r>
      <t xml:space="preserve">Unit rate </t>
    </r>
    <r>
      <rPr>
        <b/>
        <vertAlign val="superscript"/>
        <sz val="10"/>
        <rFont val="Arial"/>
        <family val="2"/>
      </rPr>
      <t>*)</t>
    </r>
    <r>
      <rPr>
        <b/>
        <sz val="10"/>
        <rFont val="Arial"/>
        <family val="2"/>
      </rPr>
      <t/>
    </r>
  </si>
  <si>
    <t>1.00</t>
  </si>
  <si>
    <t>1.01</t>
  </si>
  <si>
    <t>2.00</t>
  </si>
  <si>
    <t>2.01</t>
  </si>
  <si>
    <t>2.02</t>
  </si>
  <si>
    <t>2.03</t>
  </si>
  <si>
    <t>2.04</t>
  </si>
  <si>
    <t>3.00</t>
  </si>
  <si>
    <t>Program Name:</t>
  </si>
  <si>
    <t>Project No.:</t>
  </si>
  <si>
    <t>Project Name:</t>
  </si>
  <si>
    <t>Location:</t>
  </si>
  <si>
    <t>Trade:</t>
  </si>
  <si>
    <t>m</t>
  </si>
  <si>
    <t>4.00</t>
  </si>
  <si>
    <t>m2</t>
  </si>
  <si>
    <t>m3</t>
  </si>
  <si>
    <t>5.00</t>
  </si>
  <si>
    <t>5.01</t>
  </si>
  <si>
    <t>5.02</t>
  </si>
  <si>
    <t>Construction works</t>
  </si>
  <si>
    <t>[%]</t>
  </si>
  <si>
    <t>Mobilization and Demobilization</t>
  </si>
  <si>
    <r>
      <t xml:space="preserve">Total Amount </t>
    </r>
    <r>
      <rPr>
        <b/>
        <vertAlign val="superscript"/>
        <sz val="10"/>
        <rFont val="Arial"/>
        <family val="2"/>
      </rPr>
      <t>*)</t>
    </r>
    <r>
      <rPr>
        <b/>
        <sz val="10"/>
        <rFont val="Arial"/>
        <family val="2"/>
      </rPr>
      <t/>
    </r>
  </si>
  <si>
    <t>Sub Total Mobilization and Demobilization</t>
  </si>
  <si>
    <t>6.00</t>
  </si>
  <si>
    <t>6.01</t>
  </si>
  <si>
    <t>6.02</t>
  </si>
  <si>
    <t>6.03</t>
  </si>
  <si>
    <t>6.04</t>
  </si>
  <si>
    <t>7.00</t>
  </si>
  <si>
    <t>7.01</t>
  </si>
  <si>
    <t>7.02</t>
  </si>
  <si>
    <t>7.03</t>
  </si>
  <si>
    <t>7.04</t>
  </si>
  <si>
    <t>7.05</t>
  </si>
  <si>
    <t>Electrical Work</t>
  </si>
  <si>
    <t>Sub Total Electrical Work</t>
  </si>
  <si>
    <t>Summary of Positions</t>
  </si>
  <si>
    <t>Total Sum over All</t>
  </si>
  <si>
    <t>portion</t>
  </si>
  <si>
    <t>5.03</t>
  </si>
  <si>
    <t>5.04</t>
  </si>
  <si>
    <t>5.05</t>
  </si>
  <si>
    <t>5.06</t>
  </si>
  <si>
    <t>5.07</t>
  </si>
  <si>
    <t>5.08</t>
  </si>
  <si>
    <t>5.09</t>
  </si>
  <si>
    <t>7.06</t>
  </si>
  <si>
    <t>Lump Sum</t>
  </si>
  <si>
    <t>Fallujah City - Anbar Governorate</t>
  </si>
  <si>
    <r>
      <rPr>
        <b/>
        <sz val="12"/>
        <color theme="1"/>
        <rFont val="Calibri"/>
        <family val="2"/>
        <scheme val="minor"/>
      </rPr>
      <t xml:space="preserve">Horizontal Pump of (250 m3/hr.x 80 m) for " Highlift Pump " </t>
    </r>
    <r>
      <rPr>
        <sz val="12"/>
        <color theme="1"/>
        <rFont val="Calibri"/>
        <family val="2"/>
        <scheme val="minor"/>
      </rPr>
      <t xml:space="preserve">
Supply,install, connect, test and operate horizontal pump it is connected with the water pipe of filters to pump the water to city of (250 m3/hr.x 80 m) capacity, 1500 r.p.m, 3 ph, V=400, IP55 ,class F, 90 kw, casing made of cast iron, consists of stainless steel shaft, the engine coil is made of copper and bronze impeller, the work includes, all plumbing works, pressure gauges.. etc.,  to ensure that the pump is properly operated, with all the works required to complete the Job. The required brands are  Grundfos, Wilo, caprari, KSB " Germany Origin or equivalent which should be approved by the supervisory committee before starting supplying process , certificate of origin and inspection documents are required. </t>
    </r>
  </si>
  <si>
    <t xml:space="preserve">Butterfly valve of 4 inch diameter   </t>
  </si>
  <si>
    <t>Air Vent Valve of 3 inch diameter and double balls</t>
  </si>
  <si>
    <t xml:space="preserve">Electromagnetic flowmeter promag W 800 type, 8 inch diameter and IP 66/67 with 220-volt electric flow transmitter, LCD display of 200-600 m3 capacity, cable and antenna of French origin or equivalent which should be approved by the supervisory committee before starting supplying process   </t>
  </si>
  <si>
    <t xml:space="preserve">Ceramic tiles  anti slip for the floors of (30*30) cm dimensions  </t>
  </si>
  <si>
    <t>Manholes of 60 x 60 cm</t>
  </si>
  <si>
    <r>
      <rPr>
        <b/>
        <sz val="12"/>
        <rFont val="Calibri"/>
        <family val="2"/>
      </rPr>
      <t>Eastern style toilet:</t>
    </r>
    <r>
      <rPr>
        <sz val="12"/>
        <rFont val="Calibri"/>
        <family val="2"/>
        <scheme val="minor"/>
      </rPr>
      <t xml:space="preserve">
Supply and Install ceramic eastern toilet of Turkish origin of (50 * 60) cm dimension, White, complete with flush tank, fitting, stop, valve side tap and with water toilet mixer (hot &amp; cool) with handheld showers, all sewage and  potable water pipes to connect it with networks, installing and connecting gully trap of 100mm diameter, toilet brush and holder, the price should includes removing the damaged one and civil works required to install,  and all the required works to complete the Job.</t>
    </r>
  </si>
  <si>
    <t>PPR pipes of 3/4 inch diameter</t>
  </si>
  <si>
    <t>Exhaust fan of 8 inch diameter with electrical switch of 10 Amp capacity</t>
  </si>
  <si>
    <t>Exhaust fan of 12 inch diameter with electrical switch of 10 Amp capacity</t>
  </si>
  <si>
    <t xml:space="preserve">Modern outdoor wall lighting fixtures (Lantern) with Led bulb lights ( Economic Bulb) of 20 watt  </t>
  </si>
  <si>
    <t>Waterproof LED Ceiling Light for sanitary unit and and Kitchen</t>
  </si>
  <si>
    <t>Supplying and planting American natural grass, It should be supplied in the form of pieces of 35x35 cm dimensions, each 2 pieces are divided into small pieces to cover 1m2 area.</t>
  </si>
  <si>
    <t>Supplying and planting the palm trees with not less than 2m length.</t>
  </si>
  <si>
    <t>Supplying and planting the ficus tree with not less than 1.5m length.</t>
  </si>
  <si>
    <t>Supplying and planting Rose flowers with not less than 1.m length.</t>
  </si>
  <si>
    <t>ARILA - Assisting Reconstruction and Improving Living Conditions in Anbar</t>
  </si>
  <si>
    <t>21.1811.5-002.00</t>
  </si>
  <si>
    <t>Partial Rehabilitation of Al-Nuaimya Water Treatment Plant</t>
  </si>
  <si>
    <t xml:space="preserve">Fallujah </t>
  </si>
  <si>
    <t>[USD]</t>
  </si>
  <si>
    <t>Mechanical Works</t>
  </si>
  <si>
    <t>pcs</t>
  </si>
  <si>
    <r>
      <rPr>
        <b/>
        <sz val="10"/>
        <color theme="1"/>
        <rFont val="Calibri"/>
        <family val="2"/>
        <scheme val="minor"/>
      </rPr>
      <t xml:space="preserve"> ! Remark - Contractor must put in consideration what necessary measures/items described below apply to the project ahead.</t>
    </r>
    <r>
      <rPr>
        <sz val="10"/>
        <color theme="1"/>
        <rFont val="Calibri"/>
        <family val="2"/>
        <scheme val="minor"/>
      </rPr>
      <t xml:space="preserve">                                                               Installation of the site office, provision of all construction equipment and plant, including water and electricity supply for all works, stores and materials (incl. disposal of waste) for the workers, removal of all rubbish and site preparation including demobilization. All costs pertaining to safety and security measures of site must be included. Any costs for site set up have to be included, no additional payment will be accepted.     Use of existing construction equipment and plant, including water and electricity supply for all works, stores and materials (including disposal of waste) for the workers, removal of all rubbish and site preparation including demobilization. All costs pertaining to safety and security measures of site must be included. Any costs for site set up (where applicable) have to be included, no additional payment will be accepted.</t>
    </r>
  </si>
  <si>
    <r>
      <rPr>
        <b/>
        <sz val="11"/>
        <rFont val="Calibri"/>
        <family val="2"/>
        <scheme val="minor"/>
      </rPr>
      <t>Alum System</t>
    </r>
    <r>
      <rPr>
        <sz val="11"/>
        <rFont val="Calibri"/>
        <family val="2"/>
        <scheme val="minor"/>
      </rPr>
      <t xml:space="preserve">
Supply, install, connect, test and commissioning alum system  of Italy, German origin or equivalent which should be approved by the supervisory committee before starting supplying process and consist of two polyethylene tanks of 1000 Lit capacity (for each tank), two mixers with stainless steel shaft and impeller which should be installed at the top of each tank with electric motors of speed 900 rpm, IP 55, class F, 220 V / 50 Hz/ power 1,50 KW, two dosing pumps of 300 l/hr. capacity, and head not less than 0. 8 bar, power 0,37 KW, speed 1370 rpm, IP 55  with steel frame which using to install the system on it, made of steel angle section of 3 inch and 4 mm thick with all required works( welding, cutting and painting works), the work includes gages, all electrical and mechanical installation and connection accessories, with all the works required to complete the Job. Certificates of origin and inspection documents are required. For more details, see attached compliance sheet.</t>
    </r>
  </si>
  <si>
    <r>
      <rPr>
        <b/>
        <sz val="11"/>
        <color indexed="8"/>
        <rFont val="Calibri"/>
        <family val="2"/>
      </rPr>
      <t>Chlorine System</t>
    </r>
    <r>
      <rPr>
        <sz val="11"/>
        <color theme="1"/>
        <rFont val="Calibri"/>
        <family val="2"/>
        <scheme val="minor"/>
      </rPr>
      <t xml:space="preserve">
Supply, install, connect, test and commissioning chlorine system of Italy,  German origin or equivalent which should be approved by the supervisory committee before starting supplying process, which consist of the following parts:
Wall mounted Chlorinator of 2 kg/ hr. capacity, 220 V and 50 Hz with all its accessories, the work includes the necessary fixation of the injector and the dosing device, connecting it with the CPVC pipes network, the injection point on the discharge pipe in addition to the injection points of pre-chlorination in the settling tank, testing and operating the chlorinators functionally and successfully. Supplying, installing and connecting gas cooper pipe from gas bottle to dosing gaseous chlorinator with valves (length not less than 3m), safety gas mask, all electrical and mechanical installation and connection accessories, making wooden base of 1.2x 1.2 m for dosing devices and accessories made of film faced water proof plywood board of 18mm thick with steel frame from steel angle section of 1.5 inch and 2 mm thick to install the plywood board, painting with one layer of anti-rust paint and 3 layers of oil based paints, all cutting and welding works.  Chlorinator boosting pump of Q: 4.5 m3/h capacity, Head: 90m, Motor: 1,5kw, 220 V / 50 Hz / 3000 rpm, (8-10 bar), made of stainless steel and must be supplied IP68, class F with all accessories (injector, heater, valves and CPVC pipes with fitting), the work includes all electrical and mechanical installation and connection accessories, making steel base for booster pumps made of steel C section of 3 inch and 4 mm thick with all required works, all cutting and welding works, painting with one layer of anti-rust paint and 3 layers of oil based paints, with all the works required to complete the Job. Certificates of origin and inspection documents are required. For more details, see attached compliance sheet</t>
    </r>
  </si>
  <si>
    <r>
      <rPr>
        <b/>
        <sz val="11"/>
        <rFont val="Calibri"/>
        <family val="2"/>
        <scheme val="minor"/>
      </rPr>
      <t>CPVC pipes:</t>
    </r>
    <r>
      <rPr>
        <sz val="11"/>
        <rFont val="Calibri"/>
        <family val="2"/>
        <scheme val="minor"/>
      </rPr>
      <t xml:space="preserve">
Supply materials, tools and manpower to install, connect and test CPVC pipes of 3/4 inch diameter, heavy thickness walls and Yugoslav, Serb origin or equivalent which should be approved by the supervisory committee before starting supplying process to connect the alum and chlorine systems with water treatment unit, price should include all connection and installations accessories and all required fittings as 90 elbows, tees, check vlaves, valves...etc., the work include well installing the pipe and according to the supervisory committee directions, testing the pipes network as per technical specifications with all the required works to complete the Job.</t>
    </r>
  </si>
  <si>
    <t>Sub Total Mechanical Works</t>
  </si>
  <si>
    <t>Construction of new Intake Steel Structure "Withdrawls Section"</t>
  </si>
  <si>
    <t>Construction of Steel Structure Works</t>
  </si>
  <si>
    <t>3.1.0</t>
  </si>
  <si>
    <t>3.1.01</t>
  </si>
  <si>
    <t>3.1.02</t>
  </si>
  <si>
    <t>Sub Total Construction of Steel Structure Works</t>
  </si>
  <si>
    <t>3.2.0</t>
  </si>
  <si>
    <t>Civil Works</t>
  </si>
  <si>
    <t>3.2.01</t>
  </si>
  <si>
    <t>3.2.03</t>
  </si>
  <si>
    <t>3.2.04</t>
  </si>
  <si>
    <t>3.2.07</t>
  </si>
  <si>
    <t>3.2.08</t>
  </si>
  <si>
    <r>
      <rPr>
        <b/>
        <sz val="11"/>
        <color theme="1"/>
        <rFont val="Calibri"/>
        <family val="2"/>
      </rPr>
      <t>Steel Ladder:</t>
    </r>
    <r>
      <rPr>
        <sz val="11"/>
        <color theme="1"/>
        <rFont val="Calibri"/>
        <family val="2"/>
      </rPr>
      <t xml:space="preserve">
Supply and install steel ladder of 70 cm width using Steel hollow square section of 3 inch and 3 mm thick for main structure and 2 inch and 2 mm thick for steps which should be installed in the place determined by the supervisory committee. The work includes installation it from top and bottom well from two sides  , all cutting and welding works and painting with anti-rust paint and three layers of oil based paints and all the required works to complete the work.</t>
    </r>
  </si>
  <si>
    <t>3.2.09</t>
  </si>
  <si>
    <t>3.2.10</t>
  </si>
  <si>
    <t>3.2.13</t>
  </si>
  <si>
    <t>3.2.14</t>
  </si>
  <si>
    <t>3.2.15</t>
  </si>
  <si>
    <t>3.2.16</t>
  </si>
  <si>
    <r>
      <rPr>
        <b/>
        <sz val="11"/>
        <color indexed="8"/>
        <rFont val="Calibri"/>
        <family val="2"/>
      </rPr>
      <t xml:space="preserve">Gypsum Plastering  </t>
    </r>
    <r>
      <rPr>
        <sz val="11"/>
        <color theme="1"/>
        <rFont val="Calibri"/>
        <family val="2"/>
        <scheme val="minor"/>
      </rPr>
      <t xml:space="preserve">
Supply of materials, tools and manpower for gypsum plastering of the internal walls using two layers minimum 20mm of brown and white gypsum, the price includes one layer of cement splash dash under gypsum plastering with cement-sand mortar, putting a layer of metal mesh on the area under the  gypsum plastering which should be installed between the linking area If needed) and all the required works to complete the work.</t>
    </r>
  </si>
  <si>
    <r>
      <rPr>
        <b/>
        <sz val="11"/>
        <color indexed="8"/>
        <rFont val="Calibri"/>
        <family val="2"/>
      </rPr>
      <t xml:space="preserve">Plastic Painting for Internal Walls:      </t>
    </r>
    <r>
      <rPr>
        <sz val="11"/>
        <color theme="1"/>
        <rFont val="Calibri"/>
        <family val="2"/>
        <scheme val="minor"/>
      </rPr>
      <t xml:space="preserve">             
Supply of materials, tools and manpower to paint the interior walls and ceilings, with 3 layers of plastic painting (Jotun, Betek, CAPAROL, Polisan, dyo).  The job includes repairing all the cracks in the walls and removing the damaged parts cleaning the walls, removing the dirt and dust. All needed works to complete the job, shall be included within the price.</t>
    </r>
  </si>
  <si>
    <r>
      <rPr>
        <b/>
        <sz val="11"/>
        <rFont val="Calibri"/>
        <family val="2"/>
      </rPr>
      <t>Plastic Painting For External Walls:</t>
    </r>
    <r>
      <rPr>
        <sz val="11"/>
        <rFont val="Calibri"/>
        <family val="2"/>
      </rPr>
      <t xml:space="preserve">             
Supply of materials, tools and manpower to paint the exterior walls, with three layers of plastic (silicon water proof) paint (Jotun- Jotashield, Betek, CAPAROL, Polisan, dyo).  The job includes cleaning the walls, removing the dirt and dust. All needed works to complete the job, shall be included within the price.</t>
    </r>
  </si>
  <si>
    <t>3.2.17</t>
  </si>
  <si>
    <t>3.2.18</t>
  </si>
  <si>
    <t>3.2.19</t>
  </si>
  <si>
    <t>3.2.20</t>
  </si>
  <si>
    <r>
      <rPr>
        <b/>
        <sz val="11"/>
        <color theme="1"/>
        <rFont val="Calibri"/>
        <family val="2"/>
      </rPr>
      <t>PVC Door:</t>
    </r>
    <r>
      <rPr>
        <sz val="11"/>
        <color theme="1"/>
        <rFont val="Calibri"/>
        <family val="2"/>
      </rPr>
      <t xml:space="preserve">
Supply and install PVC door with frame D1 of  2 x 0.9  m dimensions (the door color should be dark brown), It is installed in the walls by frame of steel C Section of 3 inch dimension, 3mm thick and painting with three layers of oil based paints in addition to anti rust primer.  The PVC sections and panel lambrins should be wide section and from Turkish origin  - first class as per the attached drawings with all accessories and installation of heavy duty locks, hinges and handles fromTurkish origin,the price should includes all the required civil works to repair the walls edges and install the door properly ,  with all the required works and accessories to complete the Job. </t>
    </r>
  </si>
  <si>
    <r>
      <rPr>
        <b/>
        <sz val="11"/>
        <rFont val="Calibri"/>
        <family val="2"/>
        <scheme val="minor"/>
      </rPr>
      <t>Steel Door:</t>
    </r>
    <r>
      <rPr>
        <sz val="11"/>
        <rFont val="Calibri"/>
        <family val="2"/>
        <scheme val="minor"/>
      </rPr>
      <t xml:space="preserve">
Supply and install double face steel door D2 of ( 2 x0.9 ) m , the  partitions inside the door included  every 20cm  by Square hollow section (4cmX4cmx2mm), and covered with steel plate 1.5mm thick on both sides with the use of geometric engravings on the steel plates designed by CNC machines using steel plate 2mm thick, the frame shall be from steel C section of 3 inch and 4 mm thickness and steel angle section of 1 inch and 3 mm thickness ( double steel frame), the work  including all necessary fixings hinges, doors handles, locks with  key from Italian or Turkish origin - first class and fixing a stopper on the floor or wall, glazing using stained glass of 6 mm thick , insulation foam, accessories, mastic, hardware and painting with anti-rust paint and 3 layers of oil paints type hammer finish, locks, connections accessories, with all the required civil works  to install it in the wall ; as per attached drawings, and all the required works to complete the work.</t>
    </r>
  </si>
  <si>
    <t>Sub TotalCivil Works</t>
  </si>
  <si>
    <t>Sub Total Construction of Steel Structure Works and Civil Works</t>
  </si>
  <si>
    <t>Sanitary; Plumbing and Drainage Work</t>
  </si>
  <si>
    <t>4.02</t>
  </si>
  <si>
    <t>4.10</t>
  </si>
  <si>
    <t>4.11</t>
  </si>
  <si>
    <t>4.12</t>
  </si>
  <si>
    <t>4.13</t>
  </si>
  <si>
    <r>
      <rPr>
        <b/>
        <sz val="11"/>
        <color theme="1"/>
        <rFont val="Calibri"/>
        <family val="2"/>
        <scheme val="minor"/>
      </rPr>
      <t>Maintaining Sewage Network:</t>
    </r>
    <r>
      <rPr>
        <sz val="11"/>
        <color theme="1"/>
        <rFont val="Calibri"/>
        <family val="2"/>
        <scheme val="minor"/>
      </rPr>
      <t xml:space="preserve">
Supply materials, tools and manpower to repair and maitain the sewage network and manholes for whole the building, the price includes well piping and cleaning the pipes by using the proper and suitable tools, including replacing the damaged pipes with all accessories and fittings according to engineering committee direction with all requirement to complete the job.  </t>
    </r>
  </si>
  <si>
    <r>
      <rPr>
        <b/>
        <sz val="11"/>
        <color indexed="8"/>
        <rFont val="Calibri"/>
        <family val="2"/>
      </rPr>
      <t>Roof Drain pipes:</t>
    </r>
    <r>
      <rPr>
        <sz val="11"/>
        <color theme="1"/>
        <rFont val="Calibri"/>
        <family val="2"/>
        <scheme val="minor"/>
      </rPr>
      <t xml:space="preserve">
Supply installation, testing and commissioning PVC pipe of 110 mm diamter and 10 bar pressureproperly fixed with brackets to the wall and the slab, complete with all fittings and accessories for draining rain water from the roof, the price should includes removing the damaged pipes With all required hanging accessories, fittings and vent caps and all the required works to complete the Job.  </t>
    </r>
  </si>
  <si>
    <r>
      <rPr>
        <b/>
        <sz val="11"/>
        <color indexed="8"/>
        <rFont val="Calibri"/>
        <family val="2"/>
      </rPr>
      <t>Shower Tower System Set With Hand Shower:</t>
    </r>
    <r>
      <rPr>
        <sz val="11"/>
        <color theme="1"/>
        <rFont val="Calibri"/>
        <family val="2"/>
        <scheme val="minor"/>
      </rPr>
      <t xml:space="preserve">
Supply and Install shower tower system set with hand shower of Turkish origin with fitting, valves, all sewage and potable water pipes(cool and hot) to connect it with networks,the price should includes removing the damaged one ,  with all the required works to complete the Job.</t>
    </r>
  </si>
  <si>
    <r>
      <rPr>
        <b/>
        <sz val="11"/>
        <rFont val="Calibri"/>
        <family val="2"/>
        <scheme val="minor"/>
      </rPr>
      <t>Ceramic wash basin:</t>
    </r>
    <r>
      <rPr>
        <sz val="11"/>
        <rFont val="Calibri"/>
        <family val="2"/>
        <scheme val="minor"/>
      </rPr>
      <t xml:space="preserve">
Supply, install, connect and test white ceramic wash basin with stand of western, Turkish origin or equivalent, size (60 X 50) cm complete with all fittings, valves, gully-trap, all sewage and  potable water pipes to connecting it with networks, the price also includes the water mixer- first class with all connections and installations accessories, stainless steel toilet accessories (glass shelf,  soap basket,  wall toilet paper holder, single towel bar, mirror of 35x50 cm dimension and any other necessary parts with all the required works to complete the Job . </t>
    </r>
  </si>
  <si>
    <r>
      <rPr>
        <b/>
        <sz val="11"/>
        <color theme="1"/>
        <rFont val="Calibri"/>
        <family val="2"/>
        <scheme val="minor"/>
      </rPr>
      <t>Water tank:</t>
    </r>
    <r>
      <rPr>
        <sz val="11"/>
        <color theme="1"/>
        <rFont val="Calibri"/>
        <family val="2"/>
        <scheme val="minor"/>
      </rPr>
      <t xml:space="preserve">
Supply and install galvanized steel gage 16 water tank of 1000 Lit. capacity. Price to include concrete stand and, supported by steel base made with 50mm (2") angle shape, Automatic water level controller with float switch sensor, valves, fittings, vents, check valves, connecting the tanks with the water distribution network of building and main water, and all necessary works to complete job.</t>
    </r>
  </si>
  <si>
    <r>
      <rPr>
        <b/>
        <sz val="11"/>
        <color theme="1"/>
        <rFont val="Calibri"/>
        <family val="2"/>
      </rPr>
      <t>Galvanized iron water pipes</t>
    </r>
    <r>
      <rPr>
        <sz val="11"/>
        <color theme="1"/>
        <rFont val="Calibri"/>
        <family val="2"/>
        <scheme val="minor"/>
      </rPr>
      <t xml:space="preserve">
Supply, install and test galvanized water pipes "class A" SCH40 of 1 inch diameter to connect and transfer water from and to water tanks which should be installed on the building roof. The price includes all fittings and accessories such as 90 elbow, tee and valve...etc., the work include installing the pipe in walls, roofs and floors, excavation, backfilling, painting the pipes using 3 layers of anti-rust then isolate all hot water pipes by using arm flex and thermal tape and Teflon seal for connections of cold and hot water pipes and concreting 10cm around the pipes, all needed work to complete the job will be included within the price.  
</t>
    </r>
  </si>
  <si>
    <r>
      <rPr>
        <b/>
        <sz val="11"/>
        <color theme="1"/>
        <rFont val="Calibri"/>
        <family val="2"/>
      </rPr>
      <t xml:space="preserve">Taps: </t>
    </r>
    <r>
      <rPr>
        <sz val="11"/>
        <color theme="1"/>
        <rFont val="Calibri"/>
        <family val="2"/>
        <scheme val="minor"/>
      </rPr>
      <t xml:space="preserve">
Supply and connect chrome water taps 1/2". Price of the work shall include all water connections, all pipes and fitting to connecting it with water distribution network and the taps locations should be determined by the engineering committee inside and outside the building. All needed work to complete the job will be included within the price. 
</t>
    </r>
  </si>
  <si>
    <r>
      <rPr>
        <b/>
        <sz val="11"/>
        <color theme="1"/>
        <rFont val="Calibri"/>
        <family val="2"/>
        <scheme val="minor"/>
      </rPr>
      <t>Stainless Steel Double Bowl Sink:</t>
    </r>
    <r>
      <rPr>
        <sz val="11"/>
        <color theme="1"/>
        <rFont val="Calibri"/>
        <family val="2"/>
        <scheme val="minor"/>
      </rPr>
      <t xml:space="preserve">
Supply of materials, tools and manpower to install and commission of stainless steel double bowl sink (150x60cm). Complete with: chrome mixer for sinks, waste outlet, tail piece, P-trap chrome, chrome plated 14mm and all required parts, gully –trap, fittings, valves, in addition to aluminum sink cabinet storage (Aluminum Countertop) which consist of aluminum frame, heavy section of 1.3 mm and width not less than 5.0 cm aluminum sections and aluminum panel lambri of Turkish origin, each aluminum countertop piece containing 3 doors with aluminum shelves inside. The work includes, connecting it with networks of sewage and potable water, all needed work to complete the job will be included within the price.</t>
    </r>
  </si>
  <si>
    <t>Sub Total Sanitary; Plumbing and Drainage Work</t>
  </si>
  <si>
    <r>
      <rPr>
        <b/>
        <sz val="11"/>
        <rFont val="Calibri"/>
        <family val="2"/>
      </rPr>
      <t xml:space="preserve">Plug Switch of 13 Amp Capacity </t>
    </r>
    <r>
      <rPr>
        <sz val="11"/>
        <rFont val="Calibri"/>
        <family val="2"/>
        <scheme val="minor"/>
      </rPr>
      <t xml:space="preserve">
Supply, connect and operate electrical point with electrical Plug switch of 13 Amp capacity using single copper wires  (3x2.5) mm2 , the work includes supplying and installing galvanized steel electrical box, pulling wires inside PVC conduits  and connecting it to MCB distribution board with all installation and connection accessories, and all the required works to complete the Job .</t>
    </r>
  </si>
  <si>
    <r>
      <rPr>
        <b/>
        <sz val="11"/>
        <rFont val="Calibri"/>
        <family val="2"/>
      </rPr>
      <t xml:space="preserve">Socket of 45 Amp Capacity </t>
    </r>
    <r>
      <rPr>
        <sz val="11"/>
        <rFont val="Calibri"/>
        <family val="2"/>
      </rPr>
      <t xml:space="preserve">
 Supply, connect and commission electrical point with electrical socket of 45 Amp capacity for air conditioning devices and water heaters using single copper wires (3x4) mm2 , the work includes supplying and installing galvanized steel electrical box, pulling wires inside PVC conduits of 25-32 mm diameter and connecting it to MCB distribution board with all installation and connection accessories, and all the required works to complete the Job. </t>
    </r>
  </si>
  <si>
    <r>
      <rPr>
        <b/>
        <sz val="11"/>
        <color theme="1"/>
        <rFont val="Calibri"/>
        <family val="2"/>
      </rPr>
      <t>Ceiling Fan and Exhaust Fan</t>
    </r>
    <r>
      <rPr>
        <sz val="11"/>
        <color theme="1"/>
        <rFont val="Calibri"/>
        <family val="2"/>
        <scheme val="minor"/>
      </rPr>
      <t xml:space="preserve">
Supply, install, connect, test and operate electrical installations with electrical switches of 10 Amp,  using single copper wires of (2x1.5) mm2 , the work includes supplying and installing galvanized steel electrical box, pulling wires inside PVC conduits and connecting it to MCB distribution board with all installation and connection accessories, and all the required works to complete the Job. The electrical installations are as following:                            Ceiling fan of 56 inch with Fan Speed Control Switch</t>
    </r>
  </si>
  <si>
    <r>
      <rPr>
        <b/>
        <sz val="11"/>
        <color theme="1"/>
        <rFont val="Calibri"/>
        <family val="2"/>
        <scheme val="minor"/>
      </rPr>
      <t>Lighting Fixtures</t>
    </r>
    <r>
      <rPr>
        <sz val="11"/>
        <color theme="1"/>
        <rFont val="Calibri"/>
        <family val="2"/>
        <scheme val="minor"/>
      </rPr>
      <t xml:space="preserve">
Supply, Install, connect, test and commission lighting fixtures with electrical switches of 10 Amp capacity, using single copper wires of (2x2.5 mm2) , the work includes supplying and installing galvanized steel electrical box, pulling wires inside PVC conduits and connecting it to MCB distribution board with all installation and connection accessories, and all the required works to complete the Job. The lighting fixtures are as following:                               LED bulb lights ( Economic Bulb) of 40 Watt with electrical holder</t>
    </r>
  </si>
  <si>
    <r>
      <rPr>
        <b/>
        <sz val="11"/>
        <color indexed="8"/>
        <rFont val="Calibri"/>
        <family val="2"/>
      </rPr>
      <t>12 Ways MCB Distribution Boards</t>
    </r>
    <r>
      <rPr>
        <sz val="11"/>
        <color theme="1"/>
        <rFont val="Calibri"/>
        <family val="2"/>
        <scheme val="minor"/>
      </rPr>
      <t xml:space="preserve">
Supply, Install, connect, test and commission of 12 ways, TP + N bus bar type distribution board Combination bus bar and Din Rail, 12 ways, contain of earth leakage circuit breakers for water heaters, with single door complete with accessories and separate neutral strip to accommodate incoming miniature circuit breaker (MCB) triple pole and 100 Amp capacity with bus bar of 100 Amp and outgoing SP MCBs, that should be installed in the reception room which located outside the building with all installations and connections accessories and all the required works to complete the Job</t>
    </r>
  </si>
  <si>
    <t>Mechanical Work</t>
  </si>
  <si>
    <r>
      <rPr>
        <b/>
        <sz val="11"/>
        <rFont val="Calibri"/>
        <family val="2"/>
      </rPr>
      <t xml:space="preserve"> Air-Conditioning Split Units of 2 Ton Capacity</t>
    </r>
    <r>
      <rPr>
        <sz val="11"/>
        <rFont val="Calibri"/>
        <family val="2"/>
        <scheme val="minor"/>
      </rPr>
      <t xml:space="preserve">
Supply, install, connect and test air-conditioning split units of 2 Ton capacity, heating and cooling, the compressor type T3 inverter compressor, gas type "Freon gas R410A" and wall type, the work includes, supplying, installing and connecting drain pipes inside the walls using PPR pipe of 3/4 inch with all required fittings to the nearest drain point, all required sleeve pipes from PVC pipe of 3 Inch diameter with all required fittings. The price should include, all the refrigerant piping to the condensing unit (from indoor unit to outdoor unit), all wiring, electrical controls, a steel base stand and sunshade for the outdoor unit, protection devices and all installation and connection accessories required, the required brand is Tosot or York or equivalent which should be approved by the supervisory committee before starting supplying process.  For more details, see attached the Compliance sheet.</t>
    </r>
  </si>
  <si>
    <r>
      <rPr>
        <b/>
        <sz val="11"/>
        <rFont val="Calibri"/>
        <family val="2"/>
      </rPr>
      <t>Electrical Water Heater 160 Liter capacity</t>
    </r>
    <r>
      <rPr>
        <sz val="11"/>
        <rFont val="Calibri"/>
        <family val="2"/>
        <scheme val="minor"/>
      </rPr>
      <t xml:space="preserve">
Supply, install, connect, and commission electrical heater 160 Liter capacity. The price includes supplying, installing, connecting, laying and commissioning drilling, cutting, all pipes, fitting, valves, check valves, relief valves and steel base and connect it with the electrical source using cable (3x4) mm2, with all the required works to complete the Job.</t>
    </r>
  </si>
  <si>
    <r>
      <rPr>
        <b/>
        <sz val="11"/>
        <color theme="1"/>
        <rFont val="Calibri"/>
        <family val="2"/>
        <scheme val="minor"/>
      </rPr>
      <t xml:space="preserve">Stainless Steel Water Cooler </t>
    </r>
    <r>
      <rPr>
        <sz val="11"/>
        <color theme="1"/>
        <rFont val="Calibri"/>
        <family val="2"/>
        <scheme val="minor"/>
      </rPr>
      <t xml:space="preserve">
Supply, install, connect, operate and test a stainless steel water cooler of 85 gallons cooling capacity of Al Sabeel , DANA or equivalent which should be approved by the supervisory committee before starting supplying process , 4 taps (push open type) with all accessories of pipes, fittings, sewage pipes to discharge excess water and opening of discharge, the work includes connection it with water source and connect it with the electrical source using cable (3x2.5) mm2 with the protection device, with all connection and installation accessories, and all the required works to complete the Job .For more details please see compliance sheet.</t>
    </r>
  </si>
  <si>
    <r>
      <rPr>
        <b/>
        <sz val="11"/>
        <rFont val="Calibri"/>
        <family val="2"/>
      </rPr>
      <t xml:space="preserve"> RO Filter</t>
    </r>
    <r>
      <rPr>
        <sz val="11"/>
        <rFont val="Calibri"/>
        <family val="2"/>
        <scheme val="minor"/>
      </rPr>
      <t xml:space="preserve">
Supply and install water filter (7 stages) of Taiwanese, Korean, American origin or equivalent which should be approved by the supervisory committee before starting supplying process, the price includes connecting filters with water coolers with all requirements</t>
    </r>
    <r>
      <rPr>
        <b/>
        <sz val="11"/>
        <rFont val="Calibri"/>
        <family val="2"/>
      </rPr>
      <t>.</t>
    </r>
    <r>
      <rPr>
        <sz val="11"/>
        <rFont val="Calibri"/>
        <family val="2"/>
      </rPr>
      <t xml:space="preserve"> For more details please see compliance sheet.</t>
    </r>
  </si>
  <si>
    <t>Bulk Work</t>
  </si>
  <si>
    <t>Supply materials, tools and manpower to backfill the garden with clean soil and planting it as per the supervisory committee directions, the work includes the following: Backfilling with clean, blended and screened Loam soil layer in addition to free of impurities and salts of 40 cm thick.</t>
  </si>
  <si>
    <r>
      <t>Supply and install concrete garden edge for the garden of (75 cm)</t>
    </r>
    <r>
      <rPr>
        <b/>
        <sz val="11"/>
        <color rgb="FFFF0000"/>
        <rFont val="Calibri"/>
        <family val="2"/>
        <scheme val="minor"/>
      </rPr>
      <t xml:space="preserve"> </t>
    </r>
    <r>
      <rPr>
        <sz val="11"/>
        <color theme="1"/>
        <rFont val="Calibri"/>
        <family val="2"/>
        <scheme val="minor"/>
      </rPr>
      <t xml:space="preserve">length and </t>
    </r>
    <r>
      <rPr>
        <sz val="11"/>
        <rFont val="Calibri"/>
        <family val="2"/>
        <scheme val="minor"/>
      </rPr>
      <t xml:space="preserve">(35 cm) </t>
    </r>
    <r>
      <rPr>
        <sz val="11"/>
        <color theme="1"/>
        <rFont val="Calibri"/>
        <family val="2"/>
        <scheme val="minor"/>
      </rPr>
      <t>height with well installation using cement- sand mortar, the work includes painting using one layer of plastic based paint and three layers of oil based paints, and all the related accessories required to complete the Job.</t>
    </r>
  </si>
  <si>
    <t>HVAC Work</t>
  </si>
  <si>
    <t>Construction of new Intake Steel Structure</t>
  </si>
  <si>
    <t>Sub Total Bulk Work</t>
  </si>
  <si>
    <r>
      <rPr>
        <b/>
        <sz val="11"/>
        <rFont val="Calibri"/>
        <family val="2"/>
        <scheme val="minor"/>
      </rPr>
      <t xml:space="preserve">Dismantling and Removing the Whole Old Water Treatment Unit which needs for replacement 
</t>
    </r>
    <r>
      <rPr>
        <sz val="11"/>
        <rFont val="Calibri"/>
        <family val="2"/>
        <scheme val="minor"/>
      </rPr>
      <t>Supply materials, tools and manpower to dismantle and remove the whole damaged parts of the water treatment units that consisted of the following : 
Damaged filter(Qty.3) , horizontal water pumps (Qty.2) , chlorintaion system , Alum system ,valves, uploading, transportation and offloading the whole damaged components of the water treatment unit to another location determined by the engineering committee and delivering them by official storage documentsand delivering it to end user warehouses by official storage documents according to instruction of the supervisory committee,taking in consideration that the dismantling works will not affect providing the district with water , with all the works required to complete the Job.</t>
    </r>
  </si>
  <si>
    <r>
      <rPr>
        <b/>
        <sz val="12"/>
        <rFont val="Calibri"/>
        <family val="2"/>
        <scheme val="minor"/>
      </rPr>
      <t xml:space="preserve">Submersible pump of (200 m3/hr.x 25m) " low lift  pump " </t>
    </r>
    <r>
      <rPr>
        <sz val="12"/>
        <rFont val="Calibri"/>
        <family val="2"/>
        <scheme val="minor"/>
      </rPr>
      <t xml:space="preserve">
Supply,install, connect, test and operate Submersible pump in intake station of (200 m3/hr.x 25 m) capacity, 1500 r.p.m, 3 ph, V=400, IP55 ,class F, 25kw, casing made of cast iron, consists of stainless steel shaft, the engine coil is made of copper and bronze impeller, the work includes, all plumbing works, pressure gauges.. etc.,  to ensure that the pump is properly operated, with all the works required to complete the Job. The required brands are  Grundfos, Wilo, caprari, KSB " Germany Origin" or equivalent which should be approved by the supervisory committee before starting supplying process , certificate of origin and inspection documents are required.</t>
    </r>
  </si>
  <si>
    <r>
      <rPr>
        <b/>
        <sz val="11"/>
        <rFont val="Calibri"/>
        <family val="2"/>
        <scheme val="minor"/>
      </rPr>
      <t>Horizontal Pressure Sand Filter</t>
    </r>
    <r>
      <rPr>
        <sz val="11"/>
        <rFont val="Calibri"/>
        <family val="2"/>
        <scheme val="minor"/>
      </rPr>
      <t xml:space="preserve">
Supply, install, connect, test and commissioning horizontal filter of 4.75 m length and 2.3 diameter made of steel plate of 12 mm thick for walls, the two convex ends (dish) and the external filter bases and 16 mm thick for the plate which the plastic nozzles should be installed on it, and the transverse, longitudinal cross sections and columns which supporting the nozzles plate using steel I section of 6 inch and 5 mm thick, the filter should contain of two openings for entry and exit the water of 8 inch diameter with carbon steel pipe of 8 inch with heavy thickness flange , opening for water discharge of 8 inch diameter with carbon steel pipe of 8 inch with heavy thickness flange, opening for air of back washing of 4 inch diameter with carbon steel pipe of 4 inch with heavy thickness flange, opening of 4 inch diameter with carbon steel pipe of 4 inch with heavy thickness flange which to be used to clean the filter during the back washing, opening for venting of 3 inch diameter and 2 openings for inspection of 18 inch diameter with their covers and bolts made of steel plate of 12 mm thick, the work includes supplying and installing high quality plastic nozzles (the number of nozzles not less than 500 nozzles for each filter and discharge for one nozzle  not less than 0.25 m3/h/nozzle, coating the filter from inside using 3 layers of nontoxic epoxy paint( food epoxy) high quality Western origin or equivalent which should be approved by the supervisory committee before starting supplying process (approved sample), coating the filter  from outside using two layers of anti-rust paint and 3 layers of oil based paints jotun type or equivalent which should be approved by the supervisory committee before starting supplying process and coating the lower surfaces that will be in contact with concrete base using one coat  of coal tar epoxy paint of 250 microns thick, in addition to all piping works to join the filters with each other and with the system, all welding and cutting works, installation and connection accessories, pressure gauges, cleaning all steel sections and plates from rust using steel wire brushes for grinder and sandblast (if needed) as per supervisory committee directions. The price should include, supplying and spreading new gravel and sand layers for the filter( Filter media) which should be subjected to all the necessary laboratory tests, consist of three layers of gravel, thickness of each layer is 10 cm (The order of the layers are as follows: 2.5-6.5 mm size, 6.5 -9.5 mm size, 9.5-13 mm size and 13-38 mm size) and one layer of quartz sand of 40 cm thick and 0.6-0.65 mm size) according to the Iraqi Water specifications, with all the works required to complete the Job.</t>
    </r>
  </si>
  <si>
    <r>
      <rPr>
        <b/>
        <sz val="9.5"/>
        <rFont val="Calibri"/>
        <family val="2"/>
        <scheme val="minor"/>
      </rPr>
      <t xml:space="preserve">Distribution Board of  Submersible Pumps in the Intake 
</t>
    </r>
    <r>
      <rPr>
        <sz val="9.5"/>
        <rFont val="Calibri"/>
        <family val="2"/>
        <scheme val="minor"/>
      </rPr>
      <t>Supply, install, connect, test and commission prefabricated metal distribution board of 120cm x 80 cmx 30cm dimensions made of steel plate of 2mm thickness with metal stand, the work includes all internal and external connection and installation accessories, connections, wires, cables, fuses, phases, neutral and earthing bars, Isolators, labels, plastic cable trays with different sizes...etc., all connections for electrical parts must be bus bars, the required brands are ABB, Schneider, Hyundai or Siemens and all the required works to complete the Job. The contractor shall submit complete electrical diagrams to be approved by the supervisory committee before providing all electrical materials for MDB and assembling them inside the board, the MDP consist of:
A-1 Main circuit breaker of three phase and 250 Amp, 380Vol;
B- 2 MCCB 3PH 380 Vol, 150A;
C- 1 MCB Miniature Circuit Breaker 3 Pole 6kA C 10 Amp;
D- 3 MCB Miniature Circuit Breaker 1 Pole 6kA C 10 Amp;
C-4 Electrical Control Contactor of 115 Amp
D-2 Electrical Control Contactor of 100 Amp
E- 2 Over load of 25-45 Amp. Capacity
F- 2 Timer
G- 1 Phase failure
H- 2 Three-Position Rotary Selector Cam Changeover Switch
I-  3 Start/Stop combo push button.
J- 5 Led Indicator Light
K- 1 Input 380V/Output 220V control voltage transformer  
L- 1 Three pole, LED Digital Voltage, frequency and Amperage meter
M- 1 Set bus bar 3 PH 380 Vol, 400 Amp capacity and sub-bus bar strips with different capacities according to the circuit breakers capacities in the EDB</t>
    </r>
    <r>
      <rPr>
        <b/>
        <sz val="9.5"/>
        <rFont val="Calibri"/>
        <family val="2"/>
        <scheme val="minor"/>
      </rPr>
      <t xml:space="preserve">
</t>
    </r>
    <r>
      <rPr>
        <sz val="9.5"/>
        <rFont val="Calibri"/>
        <family val="2"/>
        <scheme val="minor"/>
      </rPr>
      <t xml:space="preserve">
</t>
    </r>
  </si>
  <si>
    <t>Cable of 4 x 35 mm2 to feed the submersible Pumps ( low lift  pump) from distribution boards in the Intake and from the main distribution board for the water treatment unit</t>
  </si>
  <si>
    <t>Steel Checker Plate Covers for Water Drainage Channels 
Supply and install steel covers for the water drainage channels using steel checker plate of 4 mm thick and according to the required width (form 20 to 60 cm) for all plants in same project. price should include maintinance of steel angle section of 2 inch and 3mm thick with casting the concrete in any needed place in both side of water drainage channels with steel angle section of 1.5 inch and 3mm thick which should be installed on the checker plate pieces edges to install the plate pieces, all cutting and welding work, painting the plate pieces and angle sections with anti-rust paint and 3 layers of oil paints and all accessories and  according to the details shown in the drawings and supervisory committee directions, with all requirements to complete the job.</t>
  </si>
  <si>
    <r>
      <rPr>
        <b/>
        <sz val="11"/>
        <color theme="1"/>
        <rFont val="Calibri"/>
        <family val="2"/>
        <scheme val="minor"/>
      </rPr>
      <t>Repairing of Intake Steel Structure " Withdrawals Section "</t>
    </r>
    <r>
      <rPr>
        <sz val="11"/>
        <color theme="1"/>
        <rFont val="Calibri"/>
        <family val="2"/>
        <scheme val="minor"/>
      </rPr>
      <t xml:space="preserve">                          
 Supply tools and materials to rehabilitate the whole parts of intakes which needs for replace or for repair according the instrucctions of the supervisory committee
Supply materials, tools and manpower to paint all intake steel structures (except columns which should be painted using epoxy paint) using two layers of anti-rust paints and three layers of oil based paints, the work includes cleaning all steel sections and plates from rust using steel wire brushes for grinder and sandblast (if needed) as per supervisory committee directions and all the required works to complete the Job
Supply materials, tools and manpower to Repair all the Mechanical and electrical works for the Intake and all Required to Complete the Works 
Supply materials, tools and manpower to install a new BRC mesh fence (Chain Link Mesh) of 3 mm thick, the size of opening not more than 6.5 cm and 1.8 m height for the lower area of the steel structure and around it with around 50 M.L, to protect the area of the sucker pipe (the submerged area), the work includes all installation and connection accessories, and all the required works to complete the Job.</t>
    </r>
  </si>
  <si>
    <t xml:space="preserve"> Supply materials, tools, skilled labors, long reach excavator, machines for cleaning, removing the sand, reeds, sludge, stone, debris and trash in order to open the stream of the river and levelling the suction area in the river (water withdrawals area of the river) of (L:30 from each side of intakes x W: 15 x depth 4) m dimensions using long reach excavator (Long arm excavator) which is used to clean the rivers. The price should include, leveling the area and moving trashed out of plant in order to remove all grasses on the sholder of the river, the work includes removal of all material to a site approved by local authorities. All needed work to complete the job will be included within the price. </t>
  </si>
  <si>
    <t>Supply, install and connect Mechanical crane of 3-ton capacity from the best origin in the markets, free movements and in two directions, the work includes all installation and connection accessories, supplying and installing the steel frame of the manual crane using I steel section (I-beam) of 6 inch and 4 mm thick for columns and main and sub-beams of 2.5 m height and 4 widths, with all the required works to complete the Job.</t>
  </si>
  <si>
    <r>
      <rPr>
        <b/>
        <sz val="11"/>
        <color theme="1"/>
        <rFont val="Calibri"/>
        <family val="2"/>
        <scheme val="minor"/>
      </rPr>
      <t xml:space="preserve">Removing The Old Steel Windows
</t>
    </r>
    <r>
      <rPr>
        <sz val="11"/>
        <color theme="1"/>
        <rFont val="Calibri"/>
        <family val="2"/>
        <scheme val="minor"/>
      </rPr>
      <t xml:space="preserve">Supply materials, tools and manpower to remove the old steel windows of (1x 1.2) m of all the building and delivered to Fallujah Water center by official storage documents according to instruction of the Engineering Committee. with all the required works to complete the job.  </t>
    </r>
  </si>
  <si>
    <r>
      <rPr>
        <b/>
        <sz val="11"/>
        <color theme="1"/>
        <rFont val="Calibri"/>
        <family val="2"/>
        <scheme val="minor"/>
      </rPr>
      <t>Removing The Old Doors</t>
    </r>
    <r>
      <rPr>
        <sz val="11"/>
        <color theme="1"/>
        <rFont val="Calibri"/>
        <family val="2"/>
        <scheme val="minor"/>
      </rPr>
      <t xml:space="preserve">
Supply materials, tools and manpower to remove the old doors of building and delivered to Fallujah Water center by official storage documents according to instruction of the Engineering Committee. with all the required works to complete the job. As following:                                                  </t>
    </r>
  </si>
  <si>
    <r>
      <rPr>
        <b/>
        <sz val="11"/>
        <color theme="1"/>
        <rFont val="Calibri"/>
        <family val="2"/>
        <scheme val="minor"/>
      </rPr>
      <t xml:space="preserve">Removing Mozaik Flooring Tiles           </t>
    </r>
    <r>
      <rPr>
        <sz val="11"/>
        <color theme="1"/>
        <rFont val="Calibri"/>
        <family val="2"/>
        <scheme val="minor"/>
      </rPr>
      <t xml:space="preserve">
Supply materials, tools and manpower to remove the Mozaik Flooring  tiles of floors of all building, with cement mortar , the work includes removing the debris to a dump site approved by the relevant authority with all the required works to complete the job</t>
    </r>
  </si>
  <si>
    <r>
      <rPr>
        <b/>
        <sz val="11"/>
        <color theme="1"/>
        <rFont val="Calibri"/>
        <family val="2"/>
        <scheme val="minor"/>
      </rPr>
      <t xml:space="preserve">Removing Ceramic Tiles           </t>
    </r>
    <r>
      <rPr>
        <sz val="11"/>
        <color theme="1"/>
        <rFont val="Calibri"/>
        <family val="2"/>
        <scheme val="minor"/>
      </rPr>
      <t xml:space="preserve">
Supply materials, tools and manpower to remove the ceramic tiles of walls , floors from all bulding with cement mortar , the work includes removing the debris to a dump site approved by the relevant authority with all the required works to complete the job</t>
    </r>
  </si>
  <si>
    <r>
      <rPr>
        <b/>
        <sz val="11"/>
        <color indexed="8"/>
        <rFont val="Calibri"/>
        <family val="2"/>
      </rPr>
      <t>Maintenance of Roofing Concrete Tiles</t>
    </r>
    <r>
      <rPr>
        <sz val="11"/>
        <color theme="1"/>
        <rFont val="Calibri"/>
        <family val="2"/>
        <scheme val="minor"/>
      </rPr>
      <t xml:space="preserve">
Supply materials, tools and manpower for conduct maintenance works according to the technical specifications, the work includes the following:
A: Cleaning the roof well and removing and replacing all damaged pats of concrete tiles and implementing all required items according to the supervisory committee instructions 
B: Remove all the old maxtic and re-filling the joints with bitumen mastic with cautery with all required works to complete the job.</t>
    </r>
  </si>
  <si>
    <r>
      <rPr>
        <b/>
        <sz val="11"/>
        <rFont val="Calibri"/>
        <family val="2"/>
      </rPr>
      <t xml:space="preserve">Smoothed Cement Plastering:  </t>
    </r>
    <r>
      <rPr>
        <sz val="11"/>
        <rFont val="Calibri"/>
        <family val="2"/>
        <scheme val="minor"/>
      </rPr>
      <t xml:space="preserve">
Supply materials, tools and manpower to plaster some parts of internal roofs and some places in external walls which needs for plasterning and rendering in addition to some corners needs for reforming with concrete before plastering and rendering all this by using smooth-finished cement plastering of 20mm thick with cement sand mortar (1:3) using aluminum straight edges, plastering in two coats over, the work includes spreading one layer of cement splash dash, putting a layer of metal mesh on the area under the cement plastering which should be installed at the linking area of the concrete beams and columns with the stones walls with decoration works in the plastering according to supervisory committee directions, and all the required works to complete the work.  </t>
    </r>
  </si>
  <si>
    <t xml:space="preserve">W1 Aluminum windows of 0.4x 0.4 m dimension </t>
  </si>
  <si>
    <r>
      <rPr>
        <b/>
        <sz val="11"/>
        <color theme="1"/>
        <rFont val="Calibri"/>
        <family val="2"/>
        <scheme val="minor"/>
      </rPr>
      <t xml:space="preserve"> Roller Curtains</t>
    </r>
    <r>
      <rPr>
        <sz val="11"/>
        <color theme="1"/>
        <rFont val="Calibri"/>
        <family val="2"/>
        <scheme val="minor"/>
      </rPr>
      <t xml:space="preserve">
Supply and install roller curtains of ( 1.4 x1.6 ) m dimension (Zebra Curtains) of high thickness for windows of Turkish origin or equivalent which should be approved by the supervisory committee before starting supplying process. the roller curtain fabric should be available in a variety of solar screen, light filtering, and room darkening fabrics, dual shade systems require two fabric selections. Typically, one blackout and one solar screen, in addition to its clutch mechanism should be made in corrosion resistant plastic and internal mechanisms of Nylon. </t>
    </r>
  </si>
  <si>
    <r>
      <rPr>
        <b/>
        <sz val="12"/>
        <rFont val="Calibri"/>
        <family val="2"/>
        <scheme val="minor"/>
      </rPr>
      <t xml:space="preserve">Removing the Old Passageway </t>
    </r>
    <r>
      <rPr>
        <sz val="12"/>
        <rFont val="Calibri"/>
        <family val="2"/>
        <scheme val="minor"/>
      </rPr>
      <t xml:space="preserve">
Supply materials, tools and manpower to remove the extenal walkways around the service building, the walls of walkways and concrete floor of walkways , the price includes removing debris outside the site according to engineering committee direction with all requirement to complete the job.</t>
    </r>
  </si>
  <si>
    <r>
      <t xml:space="preserve">Removing Cement Plastering and Rendering of the Exterior and interior Walls
</t>
    </r>
    <r>
      <rPr>
        <sz val="11"/>
        <color theme="1"/>
        <rFont val="Calibri"/>
        <family val="2"/>
        <scheme val="minor"/>
      </rPr>
      <t>Supply materials, tools, and manpower to remove cement plastering and rendering up to the brick for all specified places in building exterior walls and the areas which determined by engineering committee in addition to demolish internal wall with area not more than 8 m2, the work includes removing the debris to a dump site approved by the relevant authority with all required to complete the job</t>
    </r>
  </si>
  <si>
    <r>
      <rPr>
        <b/>
        <sz val="11"/>
        <color theme="1"/>
        <rFont val="Calibri"/>
        <family val="2"/>
        <scheme val="minor"/>
      </rPr>
      <t>Cable:</t>
    </r>
    <r>
      <rPr>
        <sz val="11"/>
        <color theme="1"/>
        <rFont val="Calibri"/>
        <family val="2"/>
        <scheme val="minor"/>
      </rPr>
      <t xml:space="preserve">
Supply, Install, test and commission cables, the price should include supplying, installing, testing, commissioning materials, workmanship, equipment, machinery, trenching, all installation and connection accessories, the work includes pulling the cables that will feeding any building and passing during the concrete floor or underground inside the PVC pipe of 3 inch diameter and 10 bar (if any),The cables must be one length from the electric feeding sources to the electrical distribution boards, ie, it is not permissible to make joints when laying the cables,  with all the required works to complete the Job. This item includes the cables shown below: 2X16 mm to feed management and operators building</t>
    </r>
  </si>
  <si>
    <t>Casting Sulphate resistant plain concrete of 20 cm thickness and 25 cm width for passageway foundation with compressive strength 21 MPa, (Slump 5”) ,with all the required works to complete the Job</t>
  </si>
  <si>
    <t>Building the passageway walls using hollow concrete block of 40x20x20 cm dimensions and cement – sand (1:3) with height 0.40 m and 20 cm width, the work includes smooth plastering the external and internal wall with cement-sand (1:3) and painting the internal wall with tar Class II or III</t>
  </si>
  <si>
    <t>Supply of materials, tools and manpower for filling in layers not exceeding 25cm thick for the one layer, including well compaction  using approved river sand  under passageways floor with all necessary works, with required treatment. All needed work to complete the job will be included within the price.</t>
  </si>
  <si>
    <t>Casting Sulphate resistant plain concrete for passageway floor with compressive strength 21 MPa, (Slump 5”) and 10 cm thickness, the work includes expansion joints every 20m2, filling the joints with Sikaflex construction AP with Back up rod and all the required works to complete the Job</t>
  </si>
  <si>
    <t>Painting the block wall fence from out side  with three layers of plastic (silicon water proof) paint (Jotun, Betek, CAPAROL, Polisan, dyo).</t>
  </si>
  <si>
    <r>
      <rPr>
        <b/>
        <sz val="11"/>
        <rFont val="Calibri"/>
        <family val="2"/>
        <scheme val="minor"/>
      </rPr>
      <t>Terrazzo (Mosaic) Tles for The  Floors</t>
    </r>
    <r>
      <rPr>
        <sz val="11"/>
        <rFont val="Calibri"/>
        <family val="2"/>
        <scheme val="minor"/>
      </rPr>
      <t xml:space="preserve">
Supply, install and finish the floors of the building using Mosaic tiles of (40X40) cm dimensions best quality and cement sand mortar (1:3) , the tiles final faces should be flat and free from any ripples, the price includes steps of polishing and  glazing the mosaic tiles in site and not limited to fill the joints with white cement, cleaning the concrete floors well before finishing the floor using the tiles and taking into consideration the make of joints which not exceeding the width it of 1.5 cm for each 8 to 12 M.l and it is subsequently filled with Sikaflex construction AP with Back up rod for joints tiles . The contractor must submit samples to the Engineering Committee for the approval of one of the sample and which must be subject to the full physical and chemical laboratory tests and according to Iraqi standard specifications, with all the required works complete the work.</t>
    </r>
  </si>
  <si>
    <r>
      <rPr>
        <b/>
        <sz val="11"/>
        <color theme="1"/>
        <rFont val="Calibri"/>
        <family val="2"/>
        <scheme val="minor"/>
      </rPr>
      <t>Septic Tank</t>
    </r>
    <r>
      <rPr>
        <sz val="11"/>
        <color theme="1"/>
        <rFont val="Calibri"/>
        <family val="2"/>
        <scheme val="minor"/>
      </rPr>
      <t xml:space="preserve">
Supply materials, tolls and manpower to build the septic tanks of L:3 x W:2 x d: 2 dimensions, price should include soil excavations as per the required dimensions, casting the foundation of walls with 21 Mpa plain concrete , 20 cm thick and 50 cm width using sulphate resistant cement, build  the walls of 20 cm width with sold block and cement mortar (1:3), casting  reinforced concrete with compressive strength 26 Mpa for 20 cm thick roof with two layers reinforcement of 12mmØ spaced @20cm both directions and installation of manhole two high thickness plastic covers of (60 x 60 ) cm with all the required works to complete the Job. </t>
    </r>
  </si>
  <si>
    <t>PVC Pipe of 4inch diameter.</t>
  </si>
  <si>
    <t>PVC Pipe of 3 inch diameter.</t>
  </si>
  <si>
    <r>
      <rPr>
        <b/>
        <sz val="11"/>
        <color theme="1"/>
        <rFont val="Calibri"/>
        <family val="2"/>
        <scheme val="minor"/>
      </rPr>
      <t xml:space="preserve">Closing the Openings in The Walls </t>
    </r>
    <r>
      <rPr>
        <b/>
        <sz val="12"/>
        <color theme="1"/>
        <rFont val="Calibri"/>
        <family val="2"/>
        <scheme val="minor"/>
      </rPr>
      <t xml:space="preserve">
</t>
    </r>
    <r>
      <rPr>
        <sz val="12"/>
        <color theme="1"/>
        <rFont val="Calibri"/>
        <family val="2"/>
        <scheme val="minor"/>
      </rPr>
      <t xml:space="preserve">Supply materials, tools and manpower to close all the openings of the windows and the damaged parts in the walls of the building using brick or concrete block and cement mortar(1:3), the  work includes removing debris outside the site according to engineering committee direction with all requirement to complete the job.
</t>
    </r>
  </si>
  <si>
    <t>Supply materials, tools and manpower to install a new BRC mesh fence (Chain Link Mesh) of 3 mm thick, the size of opening not more than 6.5 cm and 2.5 m height to be instilled around the electrical transformer and sunshade for Alum,  to protect the area , the work includes all installation and connection accessories, and all the required works to complete the Job.</t>
  </si>
  <si>
    <t>3.2.02</t>
  </si>
  <si>
    <t>3.2.05</t>
  </si>
  <si>
    <t>3.2.06</t>
  </si>
  <si>
    <t>3.2.11</t>
  </si>
  <si>
    <t>3.2.12</t>
  </si>
  <si>
    <t>5.10</t>
  </si>
  <si>
    <t>2.05</t>
  </si>
  <si>
    <t>2.06</t>
  </si>
  <si>
    <t>2.07</t>
  </si>
  <si>
    <r>
      <rPr>
        <b/>
        <sz val="11"/>
        <rFont val="Calibri"/>
        <family val="2"/>
        <scheme val="minor"/>
      </rPr>
      <t>Mechanical Valves, Check Valves and Other Accessories</t>
    </r>
    <r>
      <rPr>
        <sz val="11"/>
        <rFont val="Calibri"/>
        <family val="2"/>
        <scheme val="minor"/>
      </rPr>
      <t xml:space="preserve">
Supply, install, connect, test and commissioning mechanical valves, check valves and other accessories according to details shown below which should be used to connect the water treatment unit, the work includes, all pipes and accessories to connect between unit parts with  valves and accessories, all plumbing works, all welding and cutting works, all connection and installation accessories, all required fittings, flanges, rubber expansion joints, reducers, couplings, bolts, washers and nuts... etc. All mechanical valves, check valves and other accessories should be high quality and Turkish, Italian, German, Japanese origin or equivalent which should be approved by the supervisory committee before starting supplying process, with all the works required to complete the Job. For more details, please see attached drawings. As following:                                                                           </t>
    </r>
    <r>
      <rPr>
        <b/>
        <sz val="11"/>
        <rFont val="Calibri"/>
        <family val="2"/>
        <scheme val="minor"/>
      </rPr>
      <t xml:space="preserve">Butterfly valve of 8 inch diameter  </t>
    </r>
  </si>
  <si>
    <t>2.08</t>
  </si>
  <si>
    <t>2.09</t>
  </si>
  <si>
    <t>2.10</t>
  </si>
  <si>
    <t>2.11</t>
  </si>
  <si>
    <t>2.12</t>
  </si>
  <si>
    <t>2.13</t>
  </si>
  <si>
    <t>2.14</t>
  </si>
  <si>
    <t>2.15</t>
  </si>
  <si>
    <t>2.16</t>
  </si>
  <si>
    <t>2.17</t>
  </si>
  <si>
    <t>2.18</t>
  </si>
  <si>
    <r>
      <rPr>
        <b/>
        <sz val="11"/>
        <rFont val="Calibri"/>
        <family val="2"/>
        <scheme val="minor"/>
      </rPr>
      <t xml:space="preserve">Galvanized Cable Trays  </t>
    </r>
    <r>
      <rPr>
        <sz val="11"/>
        <rFont val="Calibri"/>
        <family val="2"/>
        <scheme val="minor"/>
      </rPr>
      <t xml:space="preserve">
Supply, install galvanized cable tray with its covers of the dimensions shown below and plate thickness not less than 1.0 mm, which should be installed on the upper parts of the water treatment unit body by bolts, weld, or any steel sections required according to the supervisory committee directions to install and lay all cables on smoothly which feeding all unit parts, with all the required works to complete the Job. As following:        </t>
    </r>
    <r>
      <rPr>
        <b/>
        <sz val="11"/>
        <rFont val="Calibri"/>
        <family val="2"/>
        <scheme val="minor"/>
      </rPr>
      <t xml:space="preserve">Galvanized cable tray of W15 x h10 cm  </t>
    </r>
    <r>
      <rPr>
        <sz val="11"/>
        <rFont val="Calibri"/>
        <family val="2"/>
        <scheme val="minor"/>
      </rPr>
      <t xml:space="preserve">                                                                       </t>
    </r>
  </si>
  <si>
    <r>
      <rPr>
        <b/>
        <sz val="11"/>
        <color theme="1"/>
        <rFont val="Calibri"/>
        <family val="2"/>
        <scheme val="minor"/>
      </rPr>
      <t>Cables:</t>
    </r>
    <r>
      <rPr>
        <sz val="11"/>
        <color theme="1"/>
        <rFont val="Calibri"/>
        <family val="2"/>
        <scheme val="minor"/>
      </rPr>
      <t xml:space="preserve">
Supply, Install, test and commission cables, the price should include supplying, installing, testing, commissioning materials, workmanship, equipment, machinery, trenching, all installation and connection accessories, the work includes pulling the cables that will feeding any parts of the water treatment unit and passing during the concrete floor or underground inside the PVC pipe of 3 inch diameter and 10 bar (if any),The cables must be one length from the electric feeding sources to the electrical distribution boards, ie, it is not permissible to make joints when laying the cables,  with all the required works to complete the Job. This item includes the cables shown below:                                                 </t>
    </r>
    <r>
      <rPr>
        <b/>
        <sz val="11"/>
        <color theme="1"/>
        <rFont val="Calibri"/>
        <family val="2"/>
        <scheme val="minor"/>
      </rPr>
      <t>Twisted cable of 4 x 50 mm2 to feed the distribution boards of Submersible Pumps in the Intake from the electrical changeover</t>
    </r>
  </si>
  <si>
    <t>Metal Sunshade Works for Alum storing
supply materials, tools and manpower to install metal sunshade roof above the ground of 2.5m height, according to details below: 
- Steel square column of 3x3 inch and 4 mm thick and the distance from column and another should not be more than 3 m.
- Base plate of 25x25 cm dimension10 mm thick to install the sunshade steel structure with concrete base floor using rot bolts of 18 mm diameter with all required works 
- Steel hollow square section for beams of roof structure of 3x3 inch dimensions and 4 mm thick.
- Steel hollow rectangular section for sub beam 1.5x3 inch and 3 mm thick.
-  0.8mm thick corrugated plates for the roof, fixed by screws and overlapped in order to prevent water leakage.
The work includes all cutting and welding works, painting with anti-rust and three layers of oil paint for all steel structure with all the required works to complete the Job.</t>
  </si>
  <si>
    <r>
      <rPr>
        <b/>
        <sz val="11"/>
        <rFont val="Calibri"/>
        <family val="2"/>
      </rPr>
      <t xml:space="preserve">Ceramic Tiles </t>
    </r>
    <r>
      <rPr>
        <sz val="11"/>
        <rFont val="Calibri"/>
        <family val="2"/>
        <scheme val="minor"/>
      </rPr>
      <t xml:space="preserve">
Supply, install and finish the walls and floors of the service building , the sanitary unit, kitchen, warehouse using ceramic tiles from a first-class and cement sand mortar (on two layer of plastering of cement mortar (1: 2) and (1:3)), the tiles final faces should be flat and free from any ripples, solution of water and bonding agent. The contractor must submit samples to the Engineering Committee for the approval of one of the sample and which must be subject to the laboratory tests and according to Iraqi standard specifications, installation of aluminum ceramic corner tile trim at the corners and edges of the walls, with all the materials needed to install, filling the joints with white cement and polishing, with all the required works to complete the work. </t>
    </r>
    <r>
      <rPr>
        <b/>
        <sz val="11"/>
        <rFont val="Calibri"/>
        <family val="2"/>
        <scheme val="minor"/>
      </rPr>
      <t xml:space="preserve">Ceramic tiles for the walls of (30*60) cm dimensions  </t>
    </r>
    <r>
      <rPr>
        <sz val="11"/>
        <rFont val="Calibri"/>
        <family val="2"/>
        <scheme val="minor"/>
      </rPr>
      <t xml:space="preserve">                                                                     </t>
    </r>
  </si>
  <si>
    <r>
      <rPr>
        <b/>
        <sz val="11"/>
        <color theme="1"/>
        <rFont val="Calibri"/>
        <family val="2"/>
        <scheme val="minor"/>
      </rPr>
      <t xml:space="preserve">Passageway Works </t>
    </r>
    <r>
      <rPr>
        <sz val="11"/>
        <color theme="1"/>
        <rFont val="Calibri"/>
        <family val="2"/>
        <scheme val="minor"/>
      </rPr>
      <t xml:space="preserve">
Supply materials, tools and manpower to cast the new passageway around the building of 1.2 m width according to the follow items: </t>
    </r>
    <r>
      <rPr>
        <b/>
        <sz val="11"/>
        <color theme="1"/>
        <rFont val="Calibri"/>
        <family val="2"/>
        <scheme val="minor"/>
      </rPr>
      <t xml:space="preserve">spreading thick agricultural nylon layer (polyphone sheets 1mm thick) before casting concrete </t>
    </r>
  </si>
  <si>
    <t>3.2.21</t>
  </si>
  <si>
    <t>3.2.22</t>
  </si>
  <si>
    <t>3.2.23</t>
  </si>
  <si>
    <t>3.2.24</t>
  </si>
  <si>
    <t>3.2.25</t>
  </si>
  <si>
    <t>3.2.26</t>
  </si>
  <si>
    <t>3.2.27</t>
  </si>
  <si>
    <r>
      <rPr>
        <b/>
        <sz val="11"/>
        <rFont val="Calibri"/>
        <family val="2"/>
        <scheme val="minor"/>
      </rPr>
      <t>Aluminum Window</t>
    </r>
    <r>
      <rPr>
        <sz val="11"/>
        <rFont val="Calibri"/>
        <family val="2"/>
        <scheme val="minor"/>
      </rPr>
      <t xml:space="preserve">
Supply and install aluminum window with it is frame and installing by frame of steel C section of 3 inch dimension, 3mm thick and painting with three layers of oil based paints in addition to anti rust primer. Price of the work shall include use the heavy thickness of 1.2mm and 7.5 cm width aluminum sections from Saudi or Turkish origin- first class as per the drawings, installation of heavy duty locks and handles, installation of glass of 4 mm thick, anti-insect netting mesh, steel guard frame (Steel Burglar frame) as per attached designs (The contractor should be complied with all details and design of steel guard frame referred to in the attached drawings) with painting the steel frames and guard frame with 3 layer of oil based paints in addition to anti rust prime coat ,with all required civil works to install it in the walls and all the required works and accessories to complete the Job. The doors dimensions as followings:                                         </t>
    </r>
    <r>
      <rPr>
        <b/>
        <sz val="11"/>
        <rFont val="Calibri"/>
        <family val="2"/>
        <scheme val="minor"/>
      </rPr>
      <t xml:space="preserve"> W1 Aluminum windows of 1.2 x 1.4 m dimension                                </t>
    </r>
    <r>
      <rPr>
        <sz val="11"/>
        <rFont val="Calibri"/>
        <family val="2"/>
        <scheme val="minor"/>
      </rPr>
      <t xml:space="preserve">                                                                                                  </t>
    </r>
  </si>
  <si>
    <r>
      <rPr>
        <b/>
        <sz val="11"/>
        <color theme="1"/>
        <rFont val="Calibri"/>
        <family val="2"/>
      </rPr>
      <t>Installation and Connection of PVC pipes:</t>
    </r>
    <r>
      <rPr>
        <sz val="11"/>
        <color theme="1"/>
        <rFont val="Calibri"/>
        <family val="2"/>
      </rPr>
      <t xml:space="preserve">
 Supply, install, connect and testing PVC pipes of SN8 drainage 6 bar and ventilation pipes down to manholes and septic tank, The work includes excavation(40x60cm), backfill, covering the pipes at the joints with concrete 10cm from all sides using sulphate resistant cement with all installations and connections accessories and fittings, Elbows, Tees, PVC p trap, gully trap .. etc.), with all the required works to complete the Job. As following:     </t>
    </r>
    <r>
      <rPr>
        <b/>
        <sz val="11"/>
        <color theme="1"/>
        <rFont val="Calibri"/>
        <family val="2"/>
      </rPr>
      <t>PVC Pipe of 6 inch diameter</t>
    </r>
  </si>
  <si>
    <t>4.03</t>
  </si>
  <si>
    <t>4.04</t>
  </si>
  <si>
    <t>4.05</t>
  </si>
  <si>
    <t>4.06</t>
  </si>
  <si>
    <t>4.07</t>
  </si>
  <si>
    <t>4.08</t>
  </si>
  <si>
    <t>4.09</t>
  </si>
  <si>
    <t>4.14</t>
  </si>
  <si>
    <t>4.15</t>
  </si>
  <si>
    <t>4.16</t>
  </si>
  <si>
    <t>4.17</t>
  </si>
  <si>
    <r>
      <t xml:space="preserve">Concrete Manholes:
</t>
    </r>
    <r>
      <rPr>
        <sz val="11"/>
        <color theme="1"/>
        <rFont val="Calibri"/>
        <family val="2"/>
        <scheme val="minor"/>
      </rPr>
      <t xml:space="preserve">Supply materials, tools and manpower to construct a fair faced concrete manholes using steel frame as below dimensions with plain concrete of 21 Mpa compressive strength and 10 cm thick for all works (Floor and walls) using sulphate resistant cement, the work includes soil excavations to any required depth, spreading two layer of sub-base layer “Class B”  shall be applied in layers of 25 cm thick, watered, leveled and well compacted, with manhole hard plastic manhole covers, with all requirements to complete the job. As per below dimensions:                          </t>
    </r>
    <r>
      <rPr>
        <b/>
        <sz val="11"/>
        <color theme="1"/>
        <rFont val="Calibri"/>
        <family val="2"/>
        <scheme val="minor"/>
      </rPr>
      <t>Manholes of 40 x 40 cm</t>
    </r>
  </si>
  <si>
    <r>
      <rPr>
        <b/>
        <sz val="11"/>
        <color indexed="8"/>
        <rFont val="Calibri"/>
        <family val="2"/>
      </rPr>
      <t>PPR pipes:</t>
    </r>
    <r>
      <rPr>
        <sz val="11"/>
        <color theme="1"/>
        <rFont val="Calibri"/>
        <family val="2"/>
        <scheme val="minor"/>
      </rPr>
      <t xml:space="preserve">
Supply materials, tools and manpower to install, connect and test (PPR) pipes of Yugoslav or Serb origin for the distribution water network (cold and hot water pipes)with isolate all hot water pipes by using arm flex and thermal tape and concreting 10cm around the pipes and the pipes from and to the water heater and the pipe which connecting the water network of the building and the source of main water network , price should include all connection and installations accessories and fitting as 90 elbow, tees, check valves, valves...etc., the work include installing the pipe in walls, roofs and floor, testing the water pipes network for the building as per technical specifications with all the required works to complete the Job. As shown below:                                                     </t>
    </r>
    <r>
      <rPr>
        <b/>
        <sz val="11"/>
        <color theme="1"/>
        <rFont val="Calibri"/>
        <family val="2"/>
        <scheme val="minor"/>
      </rPr>
      <t xml:space="preserve">PPR pipes of 1 inch diameter   </t>
    </r>
    <r>
      <rPr>
        <sz val="11"/>
        <color theme="1"/>
        <rFont val="Calibri"/>
        <family val="2"/>
        <scheme val="minor"/>
      </rPr>
      <t xml:space="preserve">     </t>
    </r>
  </si>
  <si>
    <t>Sub Total HVAC Work</t>
  </si>
  <si>
    <t xml:space="preserve">A3 - BoQ - Rehabilitation of Al-Nuaimya Water Treatment Plant  </t>
  </si>
  <si>
    <t>83413148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</si>
</sst>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 #,##0.00_-;\-* #,##0.00_-;_-* &quot;-&quot;??_-;_-@_-"/>
    <numFmt numFmtId="165" formatCode="&quot;$&quot;#,##0.00"/>
  </numFmts>
  <fonts count="35" x14ac:knownFonts="1">
    <font>
      <sz val="11"/>
      <color theme="1"/>
      <name val="Calibri"/>
      <family val="2"/>
      <scheme val="minor"/>
    </font>
    <font>
      <sz val="11"/>
      <color theme="1"/>
      <name val="Calibri"/>
      <family val="2"/>
      <scheme val="minor"/>
    </font>
    <font>
      <sz val="10"/>
      <name val="Arial"/>
      <family val="2"/>
    </font>
    <font>
      <sz val="10"/>
      <name val="Arial"/>
      <family val="2"/>
    </font>
    <font>
      <sz val="11"/>
      <color indexed="8"/>
      <name val="Calibri"/>
      <family val="2"/>
    </font>
    <font>
      <b/>
      <sz val="11"/>
      <color indexed="8"/>
      <name val="Calibri"/>
      <family val="2"/>
    </font>
    <font>
      <sz val="11"/>
      <color indexed="60"/>
      <name val="Calibri"/>
      <family val="2"/>
    </font>
    <font>
      <b/>
      <sz val="15"/>
      <color indexed="62"/>
      <name val="Calibri"/>
      <family val="2"/>
    </font>
    <font>
      <b/>
      <sz val="10"/>
      <name val="Arial"/>
      <family val="2"/>
    </font>
    <font>
      <sz val="10"/>
      <name val="Arial"/>
      <family val="2"/>
    </font>
    <font>
      <b/>
      <sz val="10"/>
      <color theme="1"/>
      <name val="Arial"/>
      <family val="2"/>
    </font>
    <font>
      <b/>
      <vertAlign val="superscript"/>
      <sz val="10"/>
      <name val="Arial"/>
      <family val="2"/>
    </font>
    <font>
      <sz val="8"/>
      <name val="Arial"/>
      <family val="2"/>
    </font>
    <font>
      <sz val="10"/>
      <color theme="1"/>
      <name val="Arial"/>
      <family val="2"/>
    </font>
    <font>
      <sz val="10"/>
      <color indexed="8"/>
      <name val="Arial"/>
      <family val="2"/>
    </font>
    <font>
      <b/>
      <sz val="16"/>
      <color theme="1"/>
      <name val="Arial"/>
      <family val="2"/>
    </font>
    <font>
      <b/>
      <sz val="12"/>
      <color theme="1"/>
      <name val="Calibri"/>
      <family val="2"/>
      <scheme val="minor"/>
    </font>
    <font>
      <b/>
      <sz val="11"/>
      <color theme="1"/>
      <name val="Calibri"/>
      <family val="2"/>
      <scheme val="minor"/>
    </font>
    <font>
      <sz val="12"/>
      <color theme="1"/>
      <name val="Calibri"/>
      <family val="2"/>
      <scheme val="minor"/>
    </font>
    <font>
      <b/>
      <sz val="10"/>
      <color indexed="8"/>
      <name val="Arial"/>
      <family val="2"/>
    </font>
    <font>
      <sz val="8"/>
      <name val="Calibri"/>
      <family val="2"/>
      <scheme val="minor"/>
    </font>
    <font>
      <sz val="12"/>
      <name val="Calibri"/>
      <family val="2"/>
      <scheme val="minor"/>
    </font>
    <font>
      <b/>
      <sz val="12"/>
      <name val="Calibri"/>
      <family val="2"/>
      <scheme val="minor"/>
    </font>
    <font>
      <sz val="10"/>
      <color theme="1"/>
      <name val="Calibri"/>
      <family val="2"/>
      <scheme val="minor"/>
    </font>
    <font>
      <b/>
      <sz val="10"/>
      <color theme="1"/>
      <name val="Calibri"/>
      <family val="2"/>
      <scheme val="minor"/>
    </font>
    <font>
      <sz val="11"/>
      <name val="Calibri"/>
      <family val="2"/>
      <scheme val="minor"/>
    </font>
    <font>
      <b/>
      <sz val="11"/>
      <name val="Calibri"/>
      <family val="2"/>
      <scheme val="minor"/>
    </font>
    <font>
      <b/>
      <sz val="11"/>
      <color rgb="FFFF0000"/>
      <name val="Calibri"/>
      <family val="2"/>
      <scheme val="minor"/>
    </font>
    <font>
      <b/>
      <sz val="12"/>
      <name val="Calibri"/>
      <family val="2"/>
    </font>
    <font>
      <sz val="9.5"/>
      <name val="Calibri"/>
      <family val="2"/>
      <scheme val="minor"/>
    </font>
    <font>
      <b/>
      <sz val="9.5"/>
      <name val="Calibri"/>
      <family val="2"/>
      <scheme val="minor"/>
    </font>
    <font>
      <sz val="11"/>
      <color theme="1"/>
      <name val="Calibri"/>
      <family val="2"/>
    </font>
    <font>
      <b/>
      <sz val="11"/>
      <color theme="1"/>
      <name val="Calibri"/>
      <family val="2"/>
    </font>
    <font>
      <b/>
      <sz val="11"/>
      <name val="Calibri"/>
      <family val="2"/>
    </font>
    <font>
      <sz val="11"/>
      <name val="Calibri"/>
      <family val="2"/>
    </font>
  </fonts>
  <fills count="11">
    <fill>
      <patternFill patternType="none"/>
    </fill>
    <fill>
      <patternFill patternType="gray125"/>
    </fill>
    <fill>
      <patternFill patternType="solid">
        <fgColor indexed="43"/>
        <bgColor indexed="26"/>
      </patternFill>
    </fill>
    <fill>
      <patternFill patternType="solid">
        <fgColor theme="9" tint="0.59999389629810485"/>
        <bgColor indexed="64"/>
      </patternFill>
    </fill>
    <fill>
      <patternFill patternType="solid">
        <fgColor rgb="FFFFFF00"/>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rgb="FFFFC000"/>
        <bgColor indexed="64"/>
      </patternFill>
    </fill>
    <fill>
      <patternFill patternType="solid">
        <fgColor theme="9" tint="0.39997558519241921"/>
        <bgColor indexed="64"/>
      </patternFill>
    </fill>
    <fill>
      <patternFill patternType="solid">
        <fgColor theme="0"/>
        <bgColor indexed="64"/>
      </patternFill>
    </fill>
  </fills>
  <borders count="36">
    <border>
      <left/>
      <right/>
      <top/>
      <bottom/>
      <diagonal/>
    </border>
    <border>
      <left/>
      <right/>
      <top style="thin">
        <color indexed="49"/>
      </top>
      <bottom style="double">
        <color indexed="49"/>
      </bottom>
      <diagonal/>
    </border>
    <border>
      <left/>
      <right/>
      <top/>
      <bottom style="thick">
        <color indexed="49"/>
      </bottom>
      <diagonal/>
    </border>
    <border>
      <left/>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hair">
        <color indexed="64"/>
      </left>
      <right/>
      <top/>
      <bottom/>
      <diagonal/>
    </border>
    <border>
      <left style="hair">
        <color indexed="64"/>
      </left>
      <right style="hair">
        <color indexed="64"/>
      </right>
      <top/>
      <bottom/>
      <diagonal/>
    </border>
    <border>
      <left style="dashed">
        <color indexed="64"/>
      </left>
      <right style="thin">
        <color auto="1"/>
      </right>
      <top style="thin">
        <color indexed="64"/>
      </top>
      <bottom/>
      <diagonal/>
    </border>
    <border>
      <left style="dashed">
        <color auto="1"/>
      </left>
      <right style="thin">
        <color indexed="64"/>
      </right>
      <top/>
      <bottom/>
      <diagonal/>
    </border>
    <border>
      <left style="thin">
        <color indexed="64"/>
      </left>
      <right style="thin">
        <color indexed="64"/>
      </right>
      <top/>
      <bottom style="thin">
        <color indexed="64"/>
      </bottom>
      <diagonal/>
    </border>
    <border>
      <left style="dotted">
        <color auto="1"/>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diagonal/>
    </border>
    <border>
      <left/>
      <right/>
      <top style="thin">
        <color indexed="64"/>
      </top>
      <bottom/>
      <diagonal/>
    </border>
    <border>
      <left/>
      <right style="thin">
        <color indexed="64"/>
      </right>
      <top style="thin">
        <color indexed="64"/>
      </top>
      <bottom/>
      <diagonal/>
    </border>
    <border>
      <left/>
      <right style="hair">
        <color indexed="64"/>
      </right>
      <top/>
      <bottom/>
      <diagonal/>
    </border>
  </borders>
  <cellStyleXfs count="14">
    <xf numFmtId="0" fontId="0" fillId="0" borderId="0"/>
    <xf numFmtId="0" fontId="2" fillId="0" borderId="0"/>
    <xf numFmtId="44" fontId="3" fillId="0" borderId="0" applyFill="0" applyBorder="0" applyAlignment="0" applyProtection="0"/>
    <xf numFmtId="0" fontId="5" fillId="0" borderId="1" applyNumberFormat="0" applyFill="0" applyAlignment="0" applyProtection="0"/>
    <xf numFmtId="0" fontId="4" fillId="0" borderId="0"/>
    <xf numFmtId="0" fontId="4" fillId="0" borderId="0"/>
    <xf numFmtId="0" fontId="6" fillId="2" borderId="0" applyNumberFormat="0" applyBorder="0" applyAlignment="0" applyProtection="0"/>
    <xf numFmtId="0" fontId="2" fillId="0" borderId="0"/>
    <xf numFmtId="0" fontId="1" fillId="0" borderId="0"/>
    <xf numFmtId="0" fontId="7" fillId="0" borderId="2" applyNumberFormat="0" applyFill="0" applyAlignment="0" applyProtection="0"/>
    <xf numFmtId="0" fontId="9" fillId="0" borderId="0"/>
    <xf numFmtId="0" fontId="2" fillId="0" borderId="0"/>
    <xf numFmtId="0" fontId="2" fillId="0" borderId="0"/>
    <xf numFmtId="164" fontId="1" fillId="0" borderId="0" applyFont="0" applyFill="0" applyBorder="0" applyAlignment="0" applyProtection="0"/>
  </cellStyleXfs>
  <cellXfs count="208">
    <xf numFmtId="0" fontId="0" fillId="0" borderId="0" xfId="0"/>
    <xf numFmtId="2" fontId="13" fillId="0" borderId="0" xfId="4" applyNumberFormat="1" applyFont="1" applyAlignment="1">
      <alignment horizontal="left" vertical="center"/>
    </xf>
    <xf numFmtId="0" fontId="13" fillId="0" borderId="0" xfId="0" applyFont="1" applyAlignment="1">
      <alignment vertical="center"/>
    </xf>
    <xf numFmtId="2" fontId="8" fillId="3" borderId="4" xfId="4" applyNumberFormat="1" applyFont="1" applyFill="1" applyBorder="1" applyAlignment="1">
      <alignment horizontal="center" vertical="center" wrapText="1"/>
    </xf>
    <xf numFmtId="2" fontId="2" fillId="0" borderId="0" xfId="4" applyNumberFormat="1" applyFont="1" applyAlignment="1">
      <alignment vertical="center"/>
    </xf>
    <xf numFmtId="2" fontId="13" fillId="0" borderId="0" xfId="4" applyNumberFormat="1" applyFont="1" applyAlignment="1">
      <alignment vertical="center"/>
    </xf>
    <xf numFmtId="2" fontId="10" fillId="0" borderId="0" xfId="4" applyNumberFormat="1" applyFont="1" applyAlignment="1">
      <alignment horizontal="left" vertical="center"/>
    </xf>
    <xf numFmtId="0" fontId="0" fillId="0" borderId="0" xfId="0" applyAlignment="1">
      <alignment horizontal="center" vertical="center"/>
    </xf>
    <xf numFmtId="0" fontId="0" fillId="0" borderId="0" xfId="0" applyAlignment="1">
      <alignment vertical="center"/>
    </xf>
    <xf numFmtId="2" fontId="8" fillId="0" borderId="0" xfId="4" applyNumberFormat="1" applyFont="1" applyAlignment="1">
      <alignment horizontal="left" vertical="center"/>
    </xf>
    <xf numFmtId="0" fontId="10" fillId="0" borderId="0" xfId="0" applyFont="1" applyAlignment="1">
      <alignment horizontal="left" vertical="center"/>
    </xf>
    <xf numFmtId="164" fontId="0" fillId="0" borderId="0" xfId="13" applyFont="1" applyAlignment="1">
      <alignment horizontal="center" vertical="center"/>
    </xf>
    <xf numFmtId="0" fontId="8" fillId="3" borderId="9" xfId="4" applyFont="1" applyFill="1" applyBorder="1" applyAlignment="1">
      <alignment horizontal="left" vertical="center"/>
    </xf>
    <xf numFmtId="164" fontId="0" fillId="0" borderId="10" xfId="13" applyFont="1" applyBorder="1" applyAlignment="1">
      <alignment horizontal="center" vertical="center"/>
    </xf>
    <xf numFmtId="2" fontId="12" fillId="3" borderId="6" xfId="4" applyNumberFormat="1" applyFont="1" applyFill="1" applyBorder="1" applyAlignment="1">
      <alignment horizontal="center" vertical="center" wrapText="1"/>
    </xf>
    <xf numFmtId="0" fontId="12" fillId="3" borderId="18" xfId="4" applyFont="1" applyFill="1" applyBorder="1" applyAlignment="1">
      <alignment horizontal="left" vertical="center"/>
    </xf>
    <xf numFmtId="0" fontId="17" fillId="5" borderId="7" xfId="0" applyFont="1" applyFill="1" applyBorder="1" applyAlignment="1">
      <alignment horizontal="center" vertical="center"/>
    </xf>
    <xf numFmtId="0" fontId="17" fillId="5" borderId="8" xfId="0" applyFont="1" applyFill="1" applyBorder="1" applyAlignment="1">
      <alignment vertical="center"/>
    </xf>
    <xf numFmtId="164" fontId="0" fillId="5" borderId="17" xfId="13" applyFont="1" applyFill="1" applyBorder="1" applyAlignment="1">
      <alignment horizontal="center" vertical="center"/>
    </xf>
    <xf numFmtId="0" fontId="17" fillId="4" borderId="7" xfId="0" applyFont="1" applyFill="1" applyBorder="1" applyAlignment="1">
      <alignment horizontal="center" vertical="center"/>
    </xf>
    <xf numFmtId="0" fontId="17" fillId="4" borderId="8" xfId="0" applyFont="1" applyFill="1" applyBorder="1" applyAlignment="1">
      <alignment vertical="center"/>
    </xf>
    <xf numFmtId="0" fontId="0" fillId="0" borderId="10" xfId="0" applyBorder="1" applyAlignment="1">
      <alignment horizontal="center" vertical="center"/>
    </xf>
    <xf numFmtId="0" fontId="0" fillId="0" borderId="10" xfId="0" applyBorder="1" applyAlignment="1">
      <alignment vertical="center"/>
    </xf>
    <xf numFmtId="0" fontId="17" fillId="6" borderId="7" xfId="0" applyFont="1" applyFill="1" applyBorder="1" applyAlignment="1">
      <alignment horizontal="center" vertical="center"/>
    </xf>
    <xf numFmtId="0" fontId="17" fillId="6" borderId="8" xfId="0" applyFont="1" applyFill="1" applyBorder="1" applyAlignment="1">
      <alignment vertical="center"/>
    </xf>
    <xf numFmtId="164" fontId="0" fillId="6" borderId="17" xfId="13" applyFont="1" applyFill="1" applyBorder="1" applyAlignment="1">
      <alignment horizontal="center" vertical="center"/>
    </xf>
    <xf numFmtId="0" fontId="0" fillId="0" borderId="10" xfId="0" applyBorder="1" applyAlignment="1">
      <alignment vertical="center" wrapText="1"/>
    </xf>
    <xf numFmtId="0" fontId="18" fillId="0" borderId="0" xfId="0" applyFont="1"/>
    <xf numFmtId="0" fontId="16" fillId="0" borderId="10" xfId="0" applyFont="1" applyBorder="1" applyAlignment="1">
      <alignment horizontal="center" vertical="center"/>
    </xf>
    <xf numFmtId="164" fontId="0" fillId="5" borderId="13" xfId="13" applyFont="1" applyFill="1" applyBorder="1" applyAlignment="1">
      <alignment horizontal="center" vertical="center"/>
    </xf>
    <xf numFmtId="0" fontId="8" fillId="3" borderId="20" xfId="4" applyFont="1" applyFill="1" applyBorder="1" applyAlignment="1">
      <alignment horizontal="center" vertical="center" wrapText="1"/>
    </xf>
    <xf numFmtId="2" fontId="12" fillId="3" borderId="21" xfId="4" applyNumberFormat="1" applyFont="1" applyFill="1" applyBorder="1" applyAlignment="1">
      <alignment horizontal="center" vertical="top" wrapText="1"/>
    </xf>
    <xf numFmtId="0" fontId="0" fillId="0" borderId="16" xfId="0" applyBorder="1" applyAlignment="1">
      <alignment horizontal="center" vertical="center"/>
    </xf>
    <xf numFmtId="0" fontId="0" fillId="0" borderId="16" xfId="0" applyBorder="1" applyAlignment="1">
      <alignment vertical="center"/>
    </xf>
    <xf numFmtId="0" fontId="17" fillId="5" borderId="14" xfId="0" applyFont="1" applyFill="1" applyBorder="1" applyAlignment="1">
      <alignment horizontal="center" vertical="center"/>
    </xf>
    <xf numFmtId="0" fontId="17" fillId="5" borderId="3" xfId="0" applyFont="1" applyFill="1" applyBorder="1" applyAlignment="1">
      <alignment vertical="center"/>
    </xf>
    <xf numFmtId="164" fontId="0" fillId="5" borderId="3" xfId="13" applyFont="1" applyFill="1" applyBorder="1" applyAlignment="1">
      <alignment horizontal="center" vertical="center"/>
    </xf>
    <xf numFmtId="164" fontId="0" fillId="5" borderId="15" xfId="13" applyFont="1" applyFill="1" applyBorder="1" applyAlignment="1">
      <alignment horizontal="center" vertical="center"/>
    </xf>
    <xf numFmtId="0" fontId="17" fillId="5" borderId="11" xfId="0" applyFont="1" applyFill="1" applyBorder="1" applyAlignment="1">
      <alignment horizontal="center" vertical="center"/>
    </xf>
    <xf numFmtId="0" fontId="17" fillId="5" borderId="12" xfId="0" applyFont="1" applyFill="1" applyBorder="1" applyAlignment="1">
      <alignment vertical="center"/>
    </xf>
    <xf numFmtId="0" fontId="0" fillId="0" borderId="16" xfId="0" applyBorder="1" applyAlignment="1">
      <alignment vertical="center" wrapText="1"/>
    </xf>
    <xf numFmtId="0" fontId="17" fillId="7" borderId="11" xfId="0" applyFont="1" applyFill="1" applyBorder="1" applyAlignment="1">
      <alignment horizontal="center" vertical="center"/>
    </xf>
    <xf numFmtId="0" fontId="17" fillId="7" borderId="12" xfId="0" applyFont="1" applyFill="1" applyBorder="1" applyAlignment="1">
      <alignment vertical="center"/>
    </xf>
    <xf numFmtId="0" fontId="16" fillId="0" borderId="22" xfId="0" applyFont="1" applyBorder="1" applyAlignment="1">
      <alignment horizontal="center" vertical="center"/>
    </xf>
    <xf numFmtId="0" fontId="17" fillId="0" borderId="0" xfId="0" applyFont="1"/>
    <xf numFmtId="164" fontId="17" fillId="0" borderId="0" xfId="13" applyFont="1"/>
    <xf numFmtId="164" fontId="0" fillId="0" borderId="0" xfId="13" applyFont="1"/>
    <xf numFmtId="0" fontId="0" fillId="0" borderId="22" xfId="0" applyFont="1" applyBorder="1" applyAlignment="1">
      <alignment horizontal="center" vertical="center"/>
    </xf>
    <xf numFmtId="0" fontId="0" fillId="0" borderId="10" xfId="0" applyFont="1" applyBorder="1" applyAlignment="1">
      <alignment horizontal="center" vertical="center"/>
    </xf>
    <xf numFmtId="0" fontId="18" fillId="0" borderId="24" xfId="0" applyFont="1" applyBorder="1" applyAlignment="1">
      <alignment horizontal="left" vertical="top" wrapText="1"/>
    </xf>
    <xf numFmtId="0" fontId="0" fillId="0" borderId="24" xfId="0" applyBorder="1" applyAlignment="1">
      <alignment horizontal="center" vertical="center"/>
    </xf>
    <xf numFmtId="0" fontId="23" fillId="0" borderId="10" xfId="0" applyFont="1" applyBorder="1" applyAlignment="1">
      <alignment vertical="center" wrapText="1"/>
    </xf>
    <xf numFmtId="0" fontId="0" fillId="0" borderId="24" xfId="0" applyFont="1" applyBorder="1" applyAlignment="1">
      <alignment horizontal="left" vertical="top" wrapText="1"/>
    </xf>
    <xf numFmtId="0" fontId="25" fillId="0" borderId="24" xfId="0" applyFont="1" applyBorder="1" applyAlignment="1">
      <alignment horizontal="left" vertical="top" wrapText="1"/>
    </xf>
    <xf numFmtId="0" fontId="25" fillId="0" borderId="25" xfId="0" applyFont="1" applyBorder="1" applyAlignment="1">
      <alignment horizontal="left" vertical="top" wrapText="1"/>
    </xf>
    <xf numFmtId="0" fontId="21" fillId="0" borderId="24" xfId="0" applyFont="1" applyBorder="1" applyAlignment="1">
      <alignment horizontal="left" vertical="center" wrapText="1"/>
    </xf>
    <xf numFmtId="0" fontId="25" fillId="0" borderId="24" xfId="0" applyFont="1" applyBorder="1" applyAlignment="1">
      <alignment horizontal="left" vertical="center" wrapText="1"/>
    </xf>
    <xf numFmtId="0" fontId="29" fillId="10" borderId="25" xfId="0" applyFont="1" applyFill="1" applyBorder="1" applyAlignment="1">
      <alignment vertical="top" wrapText="1"/>
    </xf>
    <xf numFmtId="0" fontId="0" fillId="0" borderId="26" xfId="0" applyFont="1" applyBorder="1" applyAlignment="1">
      <alignment horizontal="left" vertical="top" wrapText="1"/>
    </xf>
    <xf numFmtId="0" fontId="0" fillId="10" borderId="25" xfId="0" applyFont="1" applyFill="1" applyBorder="1" applyAlignment="1">
      <alignment horizontal="left" vertical="top" wrapText="1"/>
    </xf>
    <xf numFmtId="0" fontId="17" fillId="0" borderId="25" xfId="0" applyFont="1" applyBorder="1" applyAlignment="1">
      <alignment horizontal="left" vertical="top" wrapText="1"/>
    </xf>
    <xf numFmtId="0" fontId="25" fillId="0" borderId="26" xfId="0" applyFont="1" applyBorder="1" applyAlignment="1">
      <alignment horizontal="left" vertical="center" wrapText="1"/>
    </xf>
    <xf numFmtId="0" fontId="0" fillId="0" borderId="24" xfId="0" applyFont="1" applyBorder="1" applyAlignment="1">
      <alignment horizontal="left" vertical="center" wrapText="1"/>
    </xf>
    <xf numFmtId="0" fontId="0" fillId="0" borderId="25" xfId="0" applyFont="1" applyBorder="1" applyAlignment="1">
      <alignment horizontal="left" vertical="center" wrapText="1"/>
    </xf>
    <xf numFmtId="0" fontId="31" fillId="10" borderId="24" xfId="0" applyFont="1" applyFill="1" applyBorder="1" applyAlignment="1">
      <alignment horizontal="left" vertical="center" wrapText="1"/>
    </xf>
    <xf numFmtId="0" fontId="34" fillId="0" borderId="24" xfId="0" applyFont="1" applyBorder="1" applyAlignment="1">
      <alignment horizontal="left" vertical="top" wrapText="1"/>
    </xf>
    <xf numFmtId="0" fontId="31" fillId="0" borderId="24" xfId="0" applyFont="1" applyBorder="1" applyAlignment="1">
      <alignment horizontal="left" vertical="top" wrapText="1"/>
    </xf>
    <xf numFmtId="0" fontId="25" fillId="0" borderId="25" xfId="0" applyFont="1" applyBorder="1" applyAlignment="1">
      <alignment horizontal="left" vertical="center" wrapText="1"/>
    </xf>
    <xf numFmtId="0" fontId="0" fillId="0" borderId="27" xfId="0" applyFont="1" applyBorder="1" applyAlignment="1">
      <alignment horizontal="left" vertical="center" wrapText="1"/>
    </xf>
    <xf numFmtId="0" fontId="17" fillId="0" borderId="24" xfId="0" applyFont="1" applyBorder="1" applyAlignment="1">
      <alignment horizontal="left" vertical="top" wrapText="1"/>
    </xf>
    <xf numFmtId="0" fontId="0" fillId="0" borderId="22" xfId="0" applyFont="1" applyBorder="1" applyAlignment="1">
      <alignment horizontal="left" vertical="center" wrapText="1"/>
    </xf>
    <xf numFmtId="0" fontId="34" fillId="0" borderId="24" xfId="0" applyFont="1" applyBorder="1" applyAlignment="1">
      <alignment horizontal="left" vertical="center" wrapText="1"/>
    </xf>
    <xf numFmtId="10" fontId="14" fillId="0" borderId="22" xfId="4" applyNumberFormat="1" applyFont="1" applyBorder="1" applyAlignment="1">
      <alignment horizontal="center" vertical="center" readingOrder="1"/>
    </xf>
    <xf numFmtId="0" fontId="17" fillId="4" borderId="14" xfId="0" applyFont="1" applyFill="1" applyBorder="1" applyAlignment="1">
      <alignment horizontal="center" vertical="center"/>
    </xf>
    <xf numFmtId="0" fontId="17" fillId="4" borderId="3" xfId="0" applyFont="1" applyFill="1" applyBorder="1" applyAlignment="1">
      <alignment vertical="center"/>
    </xf>
    <xf numFmtId="164" fontId="17" fillId="4" borderId="3" xfId="13" applyFont="1" applyFill="1" applyBorder="1" applyAlignment="1">
      <alignment horizontal="center" vertical="center"/>
    </xf>
    <xf numFmtId="0" fontId="17" fillId="7" borderId="7" xfId="0" applyFont="1" applyFill="1" applyBorder="1" applyAlignment="1">
      <alignment horizontal="center" vertical="center"/>
    </xf>
    <xf numFmtId="0" fontId="17" fillId="7" borderId="8" xfId="0" applyFont="1" applyFill="1" applyBorder="1" applyAlignment="1">
      <alignment vertical="center"/>
    </xf>
    <xf numFmtId="10" fontId="14" fillId="0" borderId="22" xfId="4" applyNumberFormat="1" applyFont="1" applyBorder="1" applyAlignment="1">
      <alignment horizontal="center" vertical="center" readingOrder="1"/>
    </xf>
    <xf numFmtId="0" fontId="25" fillId="0" borderId="10" xfId="0" applyFont="1" applyBorder="1" applyAlignment="1">
      <alignment vertical="center" wrapText="1"/>
    </xf>
    <xf numFmtId="0" fontId="21" fillId="0" borderId="10" xfId="0" applyFont="1" applyBorder="1" applyAlignment="1">
      <alignment vertical="center" wrapText="1"/>
    </xf>
    <xf numFmtId="0" fontId="18" fillId="0" borderId="29" xfId="0" applyFont="1" applyBorder="1" applyAlignment="1">
      <alignment horizontal="left" vertical="top" wrapText="1"/>
    </xf>
    <xf numFmtId="0" fontId="0" fillId="10" borderId="28" xfId="0" applyFont="1" applyFill="1" applyBorder="1" applyAlignment="1">
      <alignment horizontal="left" vertical="top" wrapText="1"/>
    </xf>
    <xf numFmtId="10" fontId="14" fillId="0" borderId="10" xfId="4" applyNumberFormat="1" applyFont="1" applyBorder="1" applyAlignment="1">
      <alignment horizontal="center" vertical="center" readingOrder="1"/>
    </xf>
    <xf numFmtId="10" fontId="19" fillId="4" borderId="17" xfId="4" applyNumberFormat="1" applyFont="1" applyFill="1" applyBorder="1" applyAlignment="1">
      <alignment horizontal="center" vertical="center" readingOrder="1"/>
    </xf>
    <xf numFmtId="10" fontId="14" fillId="0" borderId="24" xfId="4" applyNumberFormat="1" applyFont="1" applyBorder="1" applyAlignment="1">
      <alignment horizontal="center" vertical="center" readingOrder="1"/>
    </xf>
    <xf numFmtId="10" fontId="19" fillId="4" borderId="10" xfId="4" applyNumberFormat="1" applyFont="1" applyFill="1" applyBorder="1" applyAlignment="1">
      <alignment horizontal="center" vertical="center" readingOrder="1"/>
    </xf>
    <xf numFmtId="10" fontId="19" fillId="7" borderId="13" xfId="4" applyNumberFormat="1" applyFont="1" applyFill="1" applyBorder="1" applyAlignment="1">
      <alignment horizontal="center" vertical="center" readingOrder="1"/>
    </xf>
    <xf numFmtId="10" fontId="19" fillId="7" borderId="17" xfId="4" applyNumberFormat="1" applyFont="1" applyFill="1" applyBorder="1" applyAlignment="1">
      <alignment horizontal="center" vertical="center" readingOrder="1"/>
    </xf>
    <xf numFmtId="10" fontId="19" fillId="4" borderId="23" xfId="4" applyNumberFormat="1" applyFont="1" applyFill="1" applyBorder="1" applyAlignment="1">
      <alignment horizontal="center" vertical="center" readingOrder="1"/>
    </xf>
    <xf numFmtId="9" fontId="19" fillId="4" borderId="17" xfId="4" applyNumberFormat="1" applyFont="1" applyFill="1" applyBorder="1" applyAlignment="1">
      <alignment horizontal="center" vertical="center" readingOrder="1"/>
    </xf>
    <xf numFmtId="0" fontId="16" fillId="8" borderId="17" xfId="0" applyFont="1" applyFill="1" applyBorder="1" applyAlignment="1">
      <alignment horizontal="center" vertical="center"/>
    </xf>
    <xf numFmtId="10" fontId="19" fillId="0" borderId="22" xfId="4" applyNumberFormat="1" applyFont="1" applyBorder="1" applyAlignment="1">
      <alignment horizontal="center" vertical="center" readingOrder="1"/>
    </xf>
    <xf numFmtId="10" fontId="19" fillId="9" borderId="22" xfId="4" applyNumberFormat="1" applyFont="1" applyFill="1" applyBorder="1" applyAlignment="1">
      <alignment horizontal="center" vertical="center" readingOrder="1"/>
    </xf>
    <xf numFmtId="0" fontId="0" fillId="0" borderId="16" xfId="0" applyFont="1" applyBorder="1" applyAlignment="1">
      <alignment vertical="center" wrapText="1"/>
    </xf>
    <xf numFmtId="164" fontId="0" fillId="0" borderId="30" xfId="13" applyFont="1" applyBorder="1" applyAlignment="1">
      <alignment horizontal="center" vertical="center"/>
    </xf>
    <xf numFmtId="10" fontId="14" fillId="0" borderId="30" xfId="4" applyNumberFormat="1" applyFont="1" applyBorder="1" applyAlignment="1">
      <alignment horizontal="center" vertical="center" readingOrder="1"/>
    </xf>
    <xf numFmtId="0" fontId="25" fillId="0" borderId="30" xfId="0" applyFont="1" applyBorder="1" applyAlignment="1">
      <alignment horizontal="left" vertical="center" wrapText="1"/>
    </xf>
    <xf numFmtId="0" fontId="0" fillId="0" borderId="30" xfId="0" applyFont="1" applyFill="1" applyBorder="1" applyAlignment="1">
      <alignment vertical="center" wrapText="1"/>
    </xf>
    <xf numFmtId="0" fontId="18" fillId="0" borderId="31" xfId="0" applyFont="1" applyBorder="1" applyAlignment="1">
      <alignment horizontal="left" vertical="top" wrapText="1"/>
    </xf>
    <xf numFmtId="165" fontId="0" fillId="0" borderId="30" xfId="0" applyNumberFormat="1" applyFont="1" applyBorder="1" applyAlignment="1" applyProtection="1">
      <alignment horizontal="center" vertical="center" wrapText="1"/>
      <protection locked="0"/>
    </xf>
    <xf numFmtId="10" fontId="14" fillId="0" borderId="22" xfId="4" applyNumberFormat="1" applyFont="1" applyBorder="1" applyAlignment="1">
      <alignment horizontal="center" vertical="center" readingOrder="1"/>
    </xf>
    <xf numFmtId="0" fontId="0" fillId="0" borderId="22" xfId="0" applyBorder="1" applyAlignment="1">
      <alignment horizontal="center" vertical="center"/>
    </xf>
    <xf numFmtId="0" fontId="0" fillId="0" borderId="30" xfId="0" applyBorder="1" applyAlignment="1">
      <alignment horizontal="center" vertical="center"/>
    </xf>
    <xf numFmtId="0" fontId="0" fillId="0" borderId="30" xfId="0" applyFont="1" applyBorder="1" applyAlignment="1">
      <alignment horizontal="left" vertical="top" wrapText="1"/>
    </xf>
    <xf numFmtId="0" fontId="18" fillId="0" borderId="30" xfId="0" applyFont="1" applyBorder="1" applyAlignment="1">
      <alignment horizontal="left" vertical="top" wrapText="1"/>
    </xf>
    <xf numFmtId="164" fontId="0" fillId="0" borderId="0" xfId="13" applyNumberFormat="1" applyFont="1" applyAlignment="1">
      <alignment horizontal="center" vertical="center"/>
    </xf>
    <xf numFmtId="164" fontId="8" fillId="3" borderId="5" xfId="13" applyNumberFormat="1" applyFont="1" applyFill="1" applyBorder="1" applyAlignment="1">
      <alignment horizontal="center" vertical="center" wrapText="1"/>
    </xf>
    <xf numFmtId="164" fontId="12" fillId="3" borderId="19" xfId="13" applyNumberFormat="1" applyFont="1" applyFill="1" applyBorder="1" applyAlignment="1">
      <alignment horizontal="center" vertical="center" wrapText="1"/>
    </xf>
    <xf numFmtId="164" fontId="0" fillId="5" borderId="8" xfId="13" applyNumberFormat="1" applyFont="1" applyFill="1" applyBorder="1" applyAlignment="1">
      <alignment horizontal="center" vertical="center"/>
    </xf>
    <xf numFmtId="164" fontId="0" fillId="0" borderId="10" xfId="13" applyNumberFormat="1" applyFont="1" applyBorder="1" applyAlignment="1">
      <alignment horizontal="center" vertical="center"/>
    </xf>
    <xf numFmtId="164" fontId="17" fillId="4" borderId="8" xfId="13" applyNumberFormat="1" applyFont="1" applyFill="1" applyBorder="1" applyAlignment="1">
      <alignment horizontal="center" vertical="center"/>
    </xf>
    <xf numFmtId="164" fontId="0" fillId="5" borderId="3" xfId="13" applyNumberFormat="1" applyFont="1" applyFill="1" applyBorder="1" applyAlignment="1">
      <alignment horizontal="center" vertical="center"/>
    </xf>
    <xf numFmtId="164" fontId="0" fillId="0" borderId="24" xfId="13" applyNumberFormat="1" applyFont="1" applyBorder="1" applyAlignment="1">
      <alignment horizontal="center" vertical="center"/>
    </xf>
    <xf numFmtId="164" fontId="0" fillId="0" borderId="30" xfId="0" applyNumberFormat="1" applyBorder="1" applyAlignment="1">
      <alignment horizontal="center" vertical="center" wrapText="1"/>
    </xf>
    <xf numFmtId="164" fontId="0" fillId="0" borderId="29" xfId="0" applyNumberFormat="1" applyBorder="1" applyAlignment="1">
      <alignment horizontal="center" vertical="center" wrapText="1"/>
    </xf>
    <xf numFmtId="164" fontId="0" fillId="5" borderId="12" xfId="13" applyNumberFormat="1" applyFont="1" applyFill="1" applyBorder="1" applyAlignment="1">
      <alignment horizontal="center" vertical="center"/>
    </xf>
    <xf numFmtId="164" fontId="0" fillId="6" borderId="8" xfId="13" applyNumberFormat="1" applyFont="1" applyFill="1" applyBorder="1" applyAlignment="1">
      <alignment horizontal="center" vertical="center"/>
    </xf>
    <xf numFmtId="164" fontId="0" fillId="0" borderId="16" xfId="13" applyNumberFormat="1" applyFont="1" applyBorder="1" applyAlignment="1">
      <alignment horizontal="center" vertical="center"/>
    </xf>
    <xf numFmtId="164" fontId="0" fillId="7" borderId="12" xfId="13" applyNumberFormat="1" applyFont="1" applyFill="1" applyBorder="1" applyAlignment="1">
      <alignment horizontal="center" vertical="center"/>
    </xf>
    <xf numFmtId="164" fontId="0" fillId="0" borderId="22" xfId="13" applyNumberFormat="1" applyFont="1" applyBorder="1" applyAlignment="1">
      <alignment horizontal="center" vertical="center"/>
    </xf>
    <xf numFmtId="164" fontId="0" fillId="0" borderId="28" xfId="0" applyNumberFormat="1" applyBorder="1" applyAlignment="1">
      <alignment horizontal="center" vertical="center"/>
    </xf>
    <xf numFmtId="164" fontId="0" fillId="0" borderId="30" xfId="13" applyNumberFormat="1" applyFont="1" applyBorder="1" applyAlignment="1">
      <alignment horizontal="center" vertical="center"/>
    </xf>
    <xf numFmtId="164" fontId="0" fillId="7" borderId="8" xfId="13" applyNumberFormat="1" applyFont="1" applyFill="1" applyBorder="1" applyAlignment="1">
      <alignment horizontal="center" vertical="center"/>
    </xf>
    <xf numFmtId="164" fontId="17" fillId="4" borderId="3" xfId="13" applyNumberFormat="1" applyFont="1" applyFill="1" applyBorder="1" applyAlignment="1">
      <alignment horizontal="center" vertical="center"/>
    </xf>
    <xf numFmtId="164" fontId="0" fillId="0" borderId="30" xfId="13" applyNumberFormat="1" applyFont="1" applyFill="1" applyBorder="1" applyAlignment="1">
      <alignment horizontal="center" vertical="center"/>
    </xf>
    <xf numFmtId="0" fontId="0" fillId="0" borderId="30" xfId="0" applyFont="1" applyBorder="1" applyAlignment="1">
      <alignment horizontal="left" vertical="center" wrapText="1"/>
    </xf>
    <xf numFmtId="164" fontId="0" fillId="0" borderId="30" xfId="0" applyNumberFormat="1" applyBorder="1" applyAlignment="1">
      <alignment horizontal="center" vertical="center"/>
    </xf>
    <xf numFmtId="0" fontId="0" fillId="0" borderId="22" xfId="0" applyFont="1" applyBorder="1" applyAlignment="1">
      <alignment vertical="center" wrapText="1"/>
    </xf>
    <xf numFmtId="0" fontId="31" fillId="0" borderId="30" xfId="0" applyFont="1" applyBorder="1" applyAlignment="1">
      <alignment horizontal="left" vertical="top" wrapText="1"/>
    </xf>
    <xf numFmtId="0" fontId="0" fillId="0" borderId="30" xfId="0" applyBorder="1" applyAlignment="1">
      <alignment horizontal="left" vertical="top" wrapText="1"/>
    </xf>
    <xf numFmtId="0" fontId="0" fillId="0" borderId="30" xfId="0" applyBorder="1" applyAlignment="1">
      <alignment horizontal="left" vertical="center" wrapText="1"/>
    </xf>
    <xf numFmtId="164" fontId="0" fillId="0" borderId="30" xfId="0" applyNumberFormat="1" applyFont="1" applyBorder="1" applyAlignment="1">
      <alignment horizontal="center" vertical="center"/>
    </xf>
    <xf numFmtId="10" fontId="13" fillId="0" borderId="30" xfId="4" applyNumberFormat="1" applyFont="1" applyBorder="1" applyAlignment="1">
      <alignment horizontal="center" vertical="center" readingOrder="1"/>
    </xf>
    <xf numFmtId="10" fontId="13" fillId="0" borderId="10" xfId="4" applyNumberFormat="1" applyFont="1" applyBorder="1" applyAlignment="1">
      <alignment horizontal="center" vertical="center" readingOrder="1"/>
    </xf>
    <xf numFmtId="164" fontId="0" fillId="0" borderId="30" xfId="13" applyFont="1" applyBorder="1" applyAlignment="1" applyProtection="1">
      <alignment horizontal="center" vertical="center"/>
      <protection locked="0"/>
    </xf>
    <xf numFmtId="164" fontId="0" fillId="0" borderId="30" xfId="13" applyFont="1" applyFill="1" applyBorder="1" applyAlignment="1" applyProtection="1">
      <alignment horizontal="center" vertical="center"/>
      <protection locked="0"/>
    </xf>
    <xf numFmtId="0" fontId="16" fillId="9" borderId="10" xfId="0" applyFont="1" applyFill="1" applyBorder="1" applyAlignment="1">
      <alignment horizontal="left" vertical="center" wrapText="1"/>
    </xf>
    <xf numFmtId="0" fontId="16" fillId="0" borderId="22" xfId="0" applyFont="1" applyBorder="1" applyAlignment="1">
      <alignment horizontal="left" vertical="center"/>
    </xf>
    <xf numFmtId="0" fontId="16" fillId="8" borderId="7" xfId="0" applyFont="1" applyFill="1" applyBorder="1" applyAlignment="1">
      <alignment horizontal="left" vertical="center"/>
    </xf>
    <xf numFmtId="0" fontId="16" fillId="8" borderId="8" xfId="0" applyFont="1" applyFill="1" applyBorder="1" applyAlignment="1">
      <alignment horizontal="left" vertical="center"/>
    </xf>
    <xf numFmtId="0" fontId="16" fillId="0" borderId="10" xfId="0" applyFont="1" applyBorder="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16" fillId="0" borderId="17" xfId="0" applyFont="1" applyBorder="1" applyAlignment="1">
      <alignment horizontal="left" vertical="center"/>
    </xf>
    <xf numFmtId="0" fontId="0" fillId="0" borderId="25" xfId="0" applyFont="1" applyBorder="1" applyAlignment="1">
      <alignment horizontal="left" vertical="top" wrapText="1"/>
    </xf>
    <xf numFmtId="0" fontId="0" fillId="0" borderId="22" xfId="0" applyFont="1" applyBorder="1" applyAlignment="1">
      <alignment horizontal="left" vertical="top" wrapText="1"/>
    </xf>
    <xf numFmtId="10" fontId="14" fillId="0" borderId="25" xfId="4" applyNumberFormat="1" applyFont="1" applyBorder="1" applyAlignment="1">
      <alignment horizontal="center" vertical="center" readingOrder="1"/>
    </xf>
    <xf numFmtId="10" fontId="14" fillId="0" borderId="22" xfId="4" applyNumberFormat="1" applyFont="1" applyBorder="1" applyAlignment="1">
      <alignment horizontal="center" vertical="center" readingOrder="1"/>
    </xf>
    <xf numFmtId="0" fontId="0" fillId="0" borderId="25" xfId="0" applyBorder="1" applyAlignment="1">
      <alignment horizontal="center" vertical="center"/>
    </xf>
    <xf numFmtId="0" fontId="0" fillId="0" borderId="22" xfId="0" applyBorder="1" applyAlignment="1">
      <alignment horizontal="center" vertical="center"/>
    </xf>
    <xf numFmtId="0" fontId="0" fillId="0" borderId="28" xfId="0" applyBorder="1" applyAlignment="1">
      <alignment horizontal="center" vertical="center"/>
    </xf>
    <xf numFmtId="164" fontId="0" fillId="0" borderId="28" xfId="13" applyNumberFormat="1" applyFont="1" applyBorder="1" applyAlignment="1">
      <alignment horizontal="center" vertical="center"/>
    </xf>
    <xf numFmtId="164" fontId="0" fillId="0" borderId="22" xfId="13" applyNumberFormat="1" applyFont="1" applyBorder="1" applyAlignment="1">
      <alignment horizontal="center" vertical="center"/>
    </xf>
    <xf numFmtId="164" fontId="0" fillId="0" borderId="28" xfId="13" applyFont="1" applyBorder="1" applyAlignment="1">
      <alignment horizontal="left" vertical="center"/>
    </xf>
    <xf numFmtId="164" fontId="0" fillId="0" borderId="22" xfId="13" applyFont="1" applyBorder="1" applyAlignment="1">
      <alignment horizontal="left" vertical="center"/>
    </xf>
    <xf numFmtId="0" fontId="15" fillId="0" borderId="0" xfId="0" applyFont="1" applyAlignment="1">
      <alignment horizontal="center" vertical="center"/>
    </xf>
    <xf numFmtId="0" fontId="25" fillId="0" borderId="25" xfId="0" applyFont="1" applyBorder="1" applyAlignment="1">
      <alignment horizontal="left" vertical="top" wrapText="1"/>
    </xf>
    <xf numFmtId="0" fontId="25" fillId="0" borderId="22" xfId="0" applyFont="1" applyBorder="1" applyAlignment="1">
      <alignment horizontal="left" vertical="top" wrapText="1"/>
    </xf>
    <xf numFmtId="164" fontId="0" fillId="0" borderId="25" xfId="13" applyNumberFormat="1" applyFont="1" applyBorder="1" applyAlignment="1">
      <alignment horizontal="center" vertical="center"/>
    </xf>
    <xf numFmtId="164" fontId="8" fillId="0" borderId="0" xfId="13" applyNumberFormat="1" applyFont="1" applyAlignment="1">
      <alignment horizontal="center" vertical="center" wrapText="1"/>
    </xf>
    <xf numFmtId="164" fontId="8" fillId="0" borderId="0" xfId="13" applyNumberFormat="1" applyFont="1" applyAlignment="1">
      <alignment horizontal="center" vertical="center"/>
    </xf>
    <xf numFmtId="164" fontId="10" fillId="0" borderId="0" xfId="13" applyNumberFormat="1" applyFont="1" applyAlignment="1">
      <alignment horizontal="center" vertical="center"/>
    </xf>
    <xf numFmtId="164" fontId="8" fillId="3" borderId="9" xfId="13" applyFont="1" applyFill="1" applyBorder="1" applyAlignment="1">
      <alignment horizontal="center" vertical="center" wrapText="1"/>
    </xf>
    <xf numFmtId="164" fontId="12" fillId="3" borderId="18" xfId="13" applyFont="1" applyFill="1" applyBorder="1" applyAlignment="1">
      <alignment horizontal="center" vertical="center" wrapText="1"/>
    </xf>
    <xf numFmtId="164" fontId="0" fillId="5" borderId="31" xfId="13" applyFont="1" applyFill="1" applyBorder="1" applyAlignment="1">
      <alignment horizontal="center" vertical="center"/>
    </xf>
    <xf numFmtId="164" fontId="17" fillId="4" borderId="31" xfId="13" applyFont="1" applyFill="1" applyBorder="1" applyAlignment="1">
      <alignment horizontal="center" vertical="center"/>
    </xf>
    <xf numFmtId="0" fontId="0" fillId="0" borderId="7" xfId="0" applyBorder="1" applyAlignment="1">
      <alignment horizontal="center" vertical="center" wrapText="1"/>
    </xf>
    <xf numFmtId="164" fontId="0" fillId="5" borderId="33" xfId="13" applyFont="1" applyFill="1" applyBorder="1" applyAlignment="1">
      <alignment horizontal="center" vertical="center"/>
    </xf>
    <xf numFmtId="164" fontId="0" fillId="6" borderId="31" xfId="13" applyFont="1" applyFill="1" applyBorder="1" applyAlignment="1">
      <alignment horizontal="center" vertical="center"/>
    </xf>
    <xf numFmtId="164" fontId="8" fillId="3" borderId="34" xfId="13" applyFont="1" applyFill="1" applyBorder="1" applyAlignment="1">
      <alignment horizontal="center" vertical="center"/>
    </xf>
    <xf numFmtId="164" fontId="12" fillId="3" borderId="35" xfId="13" applyFont="1" applyFill="1" applyBorder="1" applyAlignment="1">
      <alignment horizontal="center" vertical="center"/>
    </xf>
    <xf numFmtId="164" fontId="0" fillId="0" borderId="17" xfId="13" applyFont="1" applyBorder="1" applyAlignment="1">
      <alignment horizontal="center" vertical="center"/>
    </xf>
    <xf numFmtId="164" fontId="0" fillId="0" borderId="34" xfId="13" applyFont="1" applyBorder="1" applyAlignment="1">
      <alignment horizontal="center" vertical="center"/>
    </xf>
    <xf numFmtId="164" fontId="0" fillId="0" borderId="15" xfId="13" applyFont="1" applyBorder="1" applyAlignment="1">
      <alignment horizontal="center" vertical="center"/>
    </xf>
    <xf numFmtId="164" fontId="0" fillId="0" borderId="34" xfId="13" applyFont="1" applyBorder="1" applyAlignment="1">
      <alignment horizontal="center" vertical="center"/>
    </xf>
    <xf numFmtId="164" fontId="17" fillId="7" borderId="33" xfId="13" applyFont="1" applyFill="1" applyBorder="1" applyAlignment="1">
      <alignment horizontal="center" vertical="center"/>
    </xf>
    <xf numFmtId="164" fontId="1" fillId="0" borderId="15" xfId="13" applyFont="1" applyBorder="1" applyAlignment="1">
      <alignment horizontal="center" vertical="center"/>
    </xf>
    <xf numFmtId="164" fontId="17" fillId="7" borderId="31" xfId="13" applyFont="1" applyFill="1" applyBorder="1" applyAlignment="1">
      <alignment horizontal="center" vertical="center"/>
    </xf>
    <xf numFmtId="164" fontId="0" fillId="0" borderId="15" xfId="13" applyFont="1" applyBorder="1" applyAlignment="1">
      <alignment horizontal="center" vertical="center"/>
    </xf>
    <xf numFmtId="164" fontId="16" fillId="0" borderId="15" xfId="13" applyFont="1" applyBorder="1" applyAlignment="1">
      <alignment horizontal="center" vertical="center"/>
    </xf>
    <xf numFmtId="164" fontId="16" fillId="0" borderId="17" xfId="13" applyFont="1" applyBorder="1" applyAlignment="1">
      <alignment horizontal="center" vertical="center"/>
    </xf>
    <xf numFmtId="164" fontId="16" fillId="9" borderId="17" xfId="13" applyFont="1" applyFill="1" applyBorder="1" applyAlignment="1">
      <alignment horizontal="center" vertical="center"/>
    </xf>
    <xf numFmtId="164" fontId="8" fillId="3" borderId="30" xfId="13" applyFont="1" applyFill="1" applyBorder="1" applyAlignment="1">
      <alignment horizontal="center" vertical="center"/>
    </xf>
    <xf numFmtId="164" fontId="12" fillId="3" borderId="30" xfId="13" applyFont="1" applyFill="1" applyBorder="1" applyAlignment="1">
      <alignment horizontal="center" vertical="center"/>
    </xf>
    <xf numFmtId="164" fontId="0" fillId="5" borderId="30" xfId="13" applyFont="1" applyFill="1" applyBorder="1" applyAlignment="1">
      <alignment horizontal="center" vertical="center"/>
    </xf>
    <xf numFmtId="164" fontId="17" fillId="4" borderId="30" xfId="13" applyFont="1" applyFill="1" applyBorder="1" applyAlignment="1">
      <alignment horizontal="center" vertical="center"/>
    </xf>
    <xf numFmtId="164" fontId="0" fillId="0" borderId="30" xfId="13" applyFont="1" applyBorder="1" applyAlignment="1" applyProtection="1">
      <alignment horizontal="center" vertical="center"/>
      <protection locked="0"/>
    </xf>
    <xf numFmtId="164" fontId="0" fillId="6" borderId="30" xfId="13" applyFont="1" applyFill="1" applyBorder="1" applyAlignment="1">
      <alignment horizontal="center" vertical="center"/>
    </xf>
    <xf numFmtId="164" fontId="0" fillId="7" borderId="30" xfId="13" applyFont="1" applyFill="1" applyBorder="1" applyAlignment="1">
      <alignment horizontal="center" vertical="center"/>
    </xf>
    <xf numFmtId="165" fontId="0" fillId="0" borderId="30" xfId="0" applyNumberFormat="1" applyBorder="1" applyAlignment="1" applyProtection="1">
      <alignment horizontal="center" vertical="center"/>
      <protection locked="0"/>
    </xf>
    <xf numFmtId="164" fontId="0" fillId="0" borderId="7" xfId="13" applyFont="1" applyBorder="1" applyAlignment="1">
      <alignment horizontal="center" vertical="center" wrapText="1"/>
    </xf>
    <xf numFmtId="164" fontId="0" fillId="0" borderId="0" xfId="13" applyFont="1" applyAlignment="1">
      <alignment horizontal="center" vertical="center" wrapText="1"/>
    </xf>
    <xf numFmtId="164" fontId="0" fillId="5" borderId="31" xfId="13" applyFont="1" applyFill="1" applyBorder="1" applyAlignment="1">
      <alignment horizontal="center" vertical="center" wrapText="1"/>
    </xf>
    <xf numFmtId="164" fontId="17" fillId="4" borderId="31" xfId="13" applyFont="1" applyFill="1" applyBorder="1" applyAlignment="1">
      <alignment horizontal="center" vertical="center" wrapText="1"/>
    </xf>
    <xf numFmtId="164" fontId="0" fillId="5" borderId="3" xfId="13" applyFont="1" applyFill="1" applyBorder="1" applyAlignment="1">
      <alignment horizontal="center" vertical="center" wrapText="1"/>
    </xf>
    <xf numFmtId="0" fontId="0" fillId="0" borderId="0" xfId="0" applyAlignment="1">
      <alignment horizontal="center" vertical="center" wrapText="1"/>
    </xf>
    <xf numFmtId="164" fontId="0" fillId="0" borderId="32" xfId="13" applyFont="1" applyBorder="1" applyAlignment="1">
      <alignment horizontal="center" vertical="center" wrapText="1"/>
    </xf>
    <xf numFmtId="164" fontId="0" fillId="0" borderId="14" xfId="13" applyFont="1" applyBorder="1" applyAlignment="1">
      <alignment horizontal="center" vertical="center" wrapText="1"/>
    </xf>
    <xf numFmtId="164" fontId="0" fillId="5" borderId="33" xfId="13" applyFont="1" applyFill="1" applyBorder="1" applyAlignment="1">
      <alignment horizontal="center" vertical="center" wrapText="1"/>
    </xf>
    <xf numFmtId="164" fontId="0" fillId="6" borderId="31" xfId="13" applyFont="1" applyFill="1" applyBorder="1" applyAlignment="1">
      <alignment horizontal="center" vertical="center" wrapText="1"/>
    </xf>
    <xf numFmtId="164" fontId="0" fillId="0" borderId="32" xfId="13" applyFont="1" applyBorder="1" applyAlignment="1">
      <alignment horizontal="center" vertical="center" wrapText="1"/>
    </xf>
    <xf numFmtId="164" fontId="0" fillId="7" borderId="33" xfId="13" applyFont="1" applyFill="1" applyBorder="1" applyAlignment="1">
      <alignment horizontal="center" vertical="center" wrapText="1"/>
    </xf>
    <xf numFmtId="164" fontId="0" fillId="0" borderId="14" xfId="13" applyFont="1" applyBorder="1" applyAlignment="1">
      <alignment horizontal="center" vertical="center" wrapText="1"/>
    </xf>
    <xf numFmtId="0" fontId="0" fillId="0" borderId="7" xfId="0" applyFont="1" applyBorder="1" applyAlignment="1">
      <alignment horizontal="center" vertical="center" wrapText="1"/>
    </xf>
    <xf numFmtId="164" fontId="0" fillId="7" borderId="31" xfId="13" applyFont="1" applyFill="1" applyBorder="1" applyAlignment="1">
      <alignment horizontal="center" vertical="center" wrapText="1"/>
    </xf>
    <xf numFmtId="164" fontId="17" fillId="4" borderId="3" xfId="13" applyFont="1" applyFill="1" applyBorder="1" applyAlignment="1">
      <alignment horizontal="center" vertical="center" wrapText="1"/>
    </xf>
    <xf numFmtId="49" fontId="8" fillId="0" borderId="0" xfId="13" applyNumberFormat="1" applyFont="1" applyAlignment="1">
      <alignment horizontal="center" vertical="center"/>
    </xf>
  </cellXfs>
  <cellStyles count="14">
    <cellStyle name="Comma" xfId="13" builtinId="3"/>
    <cellStyle name="Currency 2" xfId="2" xr:uid="{00000000-0005-0000-0000-000002000000}"/>
    <cellStyle name="Ergebnis 1" xfId="3" xr:uid="{00000000-0005-0000-0000-000003000000}"/>
    <cellStyle name="Excel Built-in Normal" xfId="4" xr:uid="{00000000-0005-0000-0000-000004000000}"/>
    <cellStyle name="Excel Built-in Normal 1" xfId="5" xr:uid="{00000000-0005-0000-0000-000005000000}"/>
    <cellStyle name="Neutral 2" xfId="6" xr:uid="{00000000-0005-0000-0000-000006000000}"/>
    <cellStyle name="Normal" xfId="0" builtinId="0"/>
    <cellStyle name="Normal 2" xfId="7" xr:uid="{00000000-0005-0000-0000-000008000000}"/>
    <cellStyle name="Normal 3" xfId="8" xr:uid="{00000000-0005-0000-0000-000009000000}"/>
    <cellStyle name="Normal 4" xfId="1" xr:uid="{00000000-0005-0000-0000-00000A000000}"/>
    <cellStyle name="Normal 5" xfId="10" xr:uid="{00000000-0005-0000-0000-00000B000000}"/>
    <cellStyle name="Normal 5 2" xfId="11" xr:uid="{00000000-0005-0000-0000-00000C000000}"/>
    <cellStyle name="Standard 2" xfId="12" xr:uid="{00000000-0005-0000-0000-00000D000000}"/>
    <cellStyle name="Überschrift 1 1" xfId="9" xr:uid="{00000000-0005-0000-0000-00000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4F898-60C9-4193-B84D-C3B8D9CC2401}">
  <dimension ref="A1:P137"/>
  <sheetViews>
    <sheetView tabSelected="1" zoomScale="80" zoomScaleNormal="80" workbookViewId="0">
      <selection activeCell="X19" sqref="X19"/>
    </sheetView>
  </sheetViews>
  <sheetFormatPr defaultRowHeight="15" x14ac:dyDescent="0.25"/>
  <cols>
    <col min="1" max="1" width="11" style="7" customWidth="1"/>
    <col min="2" max="2" width="54.5703125" style="8" customWidth="1"/>
    <col min="3" max="3" width="10.5703125" style="106" customWidth="1"/>
    <col min="4" max="4" width="10.5703125" style="192" customWidth="1"/>
    <col min="5" max="5" width="14.28515625" style="95" customWidth="1"/>
    <col min="6" max="6" width="26.140625" style="11" customWidth="1"/>
    <col min="7" max="7" width="13.28515625" style="11" customWidth="1"/>
    <col min="9" max="10" width="9" customWidth="1"/>
    <col min="11" max="11" width="13.85546875" customWidth="1"/>
    <col min="14" max="15" width="12.7109375" customWidth="1"/>
  </cols>
  <sheetData>
    <row r="1" spans="1:15" ht="7.15" customHeight="1" x14ac:dyDescent="0.25"/>
    <row r="2" spans="1:15" ht="25.5" customHeight="1" x14ac:dyDescent="0.25">
      <c r="A2" s="156" t="s">
        <v>228</v>
      </c>
      <c r="B2" s="156"/>
      <c r="C2" s="156"/>
      <c r="D2" s="156"/>
      <c r="E2" s="156"/>
      <c r="F2" s="156"/>
      <c r="G2" s="156"/>
    </row>
    <row r="3" spans="1:15" ht="28.5" customHeight="1" x14ac:dyDescent="0.25">
      <c r="A3" s="156" t="s">
        <v>57</v>
      </c>
      <c r="B3" s="156"/>
      <c r="C3" s="156"/>
      <c r="D3" s="156"/>
      <c r="E3" s="156"/>
      <c r="F3" s="156"/>
      <c r="G3" s="156"/>
    </row>
    <row r="4" spans="1:15" ht="12.75" customHeight="1" x14ac:dyDescent="0.25">
      <c r="E4" s="192"/>
    </row>
    <row r="5" spans="1:15" ht="49.5" customHeight="1" x14ac:dyDescent="0.25">
      <c r="A5" s="6" t="s">
        <v>15</v>
      </c>
      <c r="B5" s="1"/>
      <c r="C5" s="160" t="s">
        <v>74</v>
      </c>
      <c r="D5" s="160"/>
      <c r="E5" s="160"/>
      <c r="F5" s="160"/>
      <c r="G5" s="160"/>
      <c r="I5" s="44"/>
      <c r="J5" s="44"/>
      <c r="K5" s="44"/>
      <c r="L5" s="44"/>
      <c r="M5" s="44"/>
      <c r="N5" s="45"/>
      <c r="O5" s="45"/>
    </row>
    <row r="6" spans="1:15" x14ac:dyDescent="0.25">
      <c r="A6" s="6" t="s">
        <v>16</v>
      </c>
      <c r="B6" s="5"/>
      <c r="C6" s="161" t="s">
        <v>75</v>
      </c>
      <c r="D6" s="161"/>
      <c r="E6" s="161"/>
      <c r="F6" s="161"/>
      <c r="G6" s="161"/>
      <c r="N6" s="46"/>
      <c r="O6" s="46"/>
    </row>
    <row r="7" spans="1:15" x14ac:dyDescent="0.25">
      <c r="A7" s="6" t="s">
        <v>17</v>
      </c>
      <c r="B7" s="5"/>
      <c r="C7" s="162" t="s">
        <v>76</v>
      </c>
      <c r="D7" s="162"/>
      <c r="E7" s="162"/>
      <c r="F7" s="162"/>
      <c r="G7" s="162"/>
      <c r="N7" s="46"/>
      <c r="O7" s="46"/>
    </row>
    <row r="8" spans="1:15" x14ac:dyDescent="0.25">
      <c r="A8" s="9" t="s">
        <v>0</v>
      </c>
      <c r="B8" s="4"/>
      <c r="C8" s="207" t="s">
        <v>229</v>
      </c>
      <c r="D8" s="207"/>
      <c r="E8" s="207"/>
      <c r="F8" s="207"/>
      <c r="G8" s="207"/>
      <c r="N8" s="46"/>
      <c r="O8" s="46"/>
    </row>
    <row r="9" spans="1:15" x14ac:dyDescent="0.25">
      <c r="A9" s="10" t="s">
        <v>19</v>
      </c>
      <c r="B9" s="2"/>
      <c r="C9" s="162" t="s">
        <v>27</v>
      </c>
      <c r="D9" s="162"/>
      <c r="E9" s="162"/>
      <c r="F9" s="162"/>
      <c r="G9" s="162"/>
      <c r="N9" s="46"/>
      <c r="O9" s="46"/>
    </row>
    <row r="10" spans="1:15" ht="20.25" customHeight="1" x14ac:dyDescent="0.25">
      <c r="A10" s="6" t="s">
        <v>18</v>
      </c>
      <c r="B10" s="5"/>
      <c r="C10" s="161" t="s">
        <v>77</v>
      </c>
      <c r="D10" s="161"/>
      <c r="E10" s="161"/>
      <c r="F10" s="161"/>
      <c r="G10" s="161"/>
      <c r="N10" s="46"/>
      <c r="O10" s="46"/>
    </row>
    <row r="11" spans="1:15" x14ac:dyDescent="0.25">
      <c r="E11" s="106"/>
      <c r="N11" s="46"/>
      <c r="O11" s="46"/>
    </row>
    <row r="12" spans="1:15" x14ac:dyDescent="0.25">
      <c r="A12" s="3" t="s">
        <v>2</v>
      </c>
      <c r="B12" s="12" t="s">
        <v>3</v>
      </c>
      <c r="C12" s="107" t="s">
        <v>4</v>
      </c>
      <c r="D12" s="163" t="s">
        <v>5</v>
      </c>
      <c r="E12" s="183" t="s">
        <v>6</v>
      </c>
      <c r="F12" s="170" t="s">
        <v>30</v>
      </c>
      <c r="G12" s="30" t="s">
        <v>47</v>
      </c>
      <c r="N12" s="46"/>
      <c r="O12" s="46"/>
    </row>
    <row r="13" spans="1:15" ht="16.5" customHeight="1" x14ac:dyDescent="0.25">
      <c r="A13" s="14" t="s">
        <v>1</v>
      </c>
      <c r="B13" s="15" t="s">
        <v>1</v>
      </c>
      <c r="C13" s="108" t="s">
        <v>1</v>
      </c>
      <c r="D13" s="164" t="s">
        <v>1</v>
      </c>
      <c r="E13" s="184" t="s">
        <v>78</v>
      </c>
      <c r="F13" s="171" t="s">
        <v>78</v>
      </c>
      <c r="G13" s="31" t="s">
        <v>28</v>
      </c>
      <c r="N13" s="46"/>
      <c r="O13" s="46"/>
    </row>
    <row r="14" spans="1:15" ht="20.25" customHeight="1" x14ac:dyDescent="0.25">
      <c r="A14" s="16" t="s">
        <v>7</v>
      </c>
      <c r="B14" s="17" t="s">
        <v>29</v>
      </c>
      <c r="C14" s="109"/>
      <c r="D14" s="193"/>
      <c r="E14" s="185"/>
      <c r="F14" s="165"/>
      <c r="G14" s="18"/>
      <c r="N14" s="46"/>
      <c r="O14" s="46"/>
    </row>
    <row r="15" spans="1:15" ht="209.25" customHeight="1" x14ac:dyDescent="0.25">
      <c r="A15" s="21" t="s">
        <v>8</v>
      </c>
      <c r="B15" s="51" t="s">
        <v>81</v>
      </c>
      <c r="C15" s="110">
        <v>1</v>
      </c>
      <c r="D15" s="191" t="s">
        <v>56</v>
      </c>
      <c r="E15" s="135"/>
      <c r="F15" s="172">
        <f>SUM(C15*E15)</f>
        <v>0</v>
      </c>
      <c r="G15" s="83" t="e">
        <f>F15/F$17</f>
        <v>#DIV/0!</v>
      </c>
      <c r="N15" s="46"/>
      <c r="O15" s="46"/>
    </row>
    <row r="16" spans="1:15" ht="18" customHeight="1" x14ac:dyDescent="0.25">
      <c r="A16" s="21"/>
      <c r="B16" s="26"/>
      <c r="C16" s="110"/>
      <c r="D16" s="191"/>
      <c r="F16" s="172"/>
      <c r="G16" s="83"/>
      <c r="N16" s="46"/>
      <c r="O16" s="46"/>
    </row>
    <row r="17" spans="1:15" ht="20.25" customHeight="1" x14ac:dyDescent="0.25">
      <c r="A17" s="19" t="s">
        <v>7</v>
      </c>
      <c r="B17" s="20" t="s">
        <v>31</v>
      </c>
      <c r="C17" s="111"/>
      <c r="D17" s="194"/>
      <c r="E17" s="186"/>
      <c r="F17" s="166">
        <f>SUM(F15)</f>
        <v>0</v>
      </c>
      <c r="G17" s="84" t="e">
        <f>F17/F$17</f>
        <v>#DIV/0!</v>
      </c>
      <c r="N17" s="46"/>
      <c r="O17" s="46"/>
    </row>
    <row r="18" spans="1:15" ht="20.25" customHeight="1" x14ac:dyDescent="0.25">
      <c r="A18" s="34" t="s">
        <v>9</v>
      </c>
      <c r="B18" s="35" t="s">
        <v>79</v>
      </c>
      <c r="C18" s="112"/>
      <c r="D18" s="195"/>
      <c r="E18" s="185"/>
      <c r="F18" s="36"/>
      <c r="G18" s="37"/>
      <c r="N18" s="46"/>
      <c r="O18" s="46"/>
    </row>
    <row r="19" spans="1:15" ht="219.75" customHeight="1" x14ac:dyDescent="0.25">
      <c r="A19" s="21" t="s">
        <v>10</v>
      </c>
      <c r="B19" s="79" t="s">
        <v>148</v>
      </c>
      <c r="C19" s="110">
        <v>1</v>
      </c>
      <c r="D19" s="191" t="s">
        <v>56</v>
      </c>
      <c r="E19" s="135"/>
      <c r="F19" s="172">
        <f>SUM(C19*E19)</f>
        <v>0</v>
      </c>
      <c r="G19" s="83" t="e">
        <f>F19/F$40</f>
        <v>#DIV/0!</v>
      </c>
      <c r="N19" s="46"/>
      <c r="O19" s="46"/>
    </row>
    <row r="20" spans="1:15" ht="243.75" customHeight="1" x14ac:dyDescent="0.25">
      <c r="A20" s="21" t="s">
        <v>11</v>
      </c>
      <c r="B20" s="51" t="s">
        <v>58</v>
      </c>
      <c r="C20" s="110">
        <v>2</v>
      </c>
      <c r="D20" s="196" t="s">
        <v>80</v>
      </c>
      <c r="E20" s="135"/>
      <c r="F20" s="172">
        <f>SUM(C20*E20)</f>
        <v>0</v>
      </c>
      <c r="G20" s="83" t="e">
        <f>F20/F$40</f>
        <v>#DIV/0!</v>
      </c>
      <c r="N20" s="46"/>
      <c r="O20" s="46"/>
    </row>
    <row r="21" spans="1:15" ht="224.25" customHeight="1" x14ac:dyDescent="0.25">
      <c r="A21" s="21" t="s">
        <v>12</v>
      </c>
      <c r="B21" s="80" t="s">
        <v>149</v>
      </c>
      <c r="C21" s="110">
        <v>4</v>
      </c>
      <c r="D21" s="191" t="s">
        <v>80</v>
      </c>
      <c r="E21" s="135"/>
      <c r="F21" s="172">
        <f>SUM(C21*E21)</f>
        <v>0</v>
      </c>
      <c r="G21" s="83" t="e">
        <f>F21/F$40</f>
        <v>#DIV/0!</v>
      </c>
      <c r="N21" s="46"/>
      <c r="O21" s="46"/>
    </row>
    <row r="22" spans="1:15" ht="409.6" customHeight="1" x14ac:dyDescent="0.25">
      <c r="A22" s="149" t="s">
        <v>13</v>
      </c>
      <c r="B22" s="157" t="s">
        <v>150</v>
      </c>
      <c r="C22" s="159">
        <v>3</v>
      </c>
      <c r="D22" s="197" t="s">
        <v>80</v>
      </c>
      <c r="E22" s="187"/>
      <c r="F22" s="173">
        <f>SUM(C22*E22)</f>
        <v>0</v>
      </c>
      <c r="G22" s="147" t="e">
        <f>F22/F$40</f>
        <v>#DIV/0!</v>
      </c>
      <c r="N22" s="46"/>
      <c r="O22" s="46"/>
    </row>
    <row r="23" spans="1:15" ht="223.5" customHeight="1" x14ac:dyDescent="0.25">
      <c r="A23" s="150"/>
      <c r="B23" s="158"/>
      <c r="C23" s="153"/>
      <c r="D23" s="198"/>
      <c r="E23" s="187"/>
      <c r="F23" s="174"/>
      <c r="G23" s="148"/>
      <c r="N23" s="46"/>
      <c r="O23" s="46"/>
    </row>
    <row r="24" spans="1:15" ht="245.25" customHeight="1" x14ac:dyDescent="0.25">
      <c r="A24" s="21" t="s">
        <v>185</v>
      </c>
      <c r="B24" s="54" t="s">
        <v>82</v>
      </c>
      <c r="C24" s="113">
        <v>4</v>
      </c>
      <c r="D24" s="191" t="s">
        <v>80</v>
      </c>
      <c r="E24" s="135"/>
      <c r="F24" s="172">
        <f>SUM(C24*E24)</f>
        <v>0</v>
      </c>
      <c r="G24" s="83" t="e">
        <f>F24/F$40</f>
        <v>#DIV/0!</v>
      </c>
      <c r="N24" s="46"/>
      <c r="O24" s="46"/>
    </row>
    <row r="25" spans="1:15" ht="409.6" customHeight="1" x14ac:dyDescent="0.25">
      <c r="A25" s="149" t="s">
        <v>186</v>
      </c>
      <c r="B25" s="145" t="s">
        <v>83</v>
      </c>
      <c r="C25" s="159">
        <v>8</v>
      </c>
      <c r="D25" s="197" t="s">
        <v>80</v>
      </c>
      <c r="E25" s="187"/>
      <c r="F25" s="173">
        <f>SUM(C25*E25)</f>
        <v>0</v>
      </c>
      <c r="G25" s="147" t="e">
        <f>F25/F$40</f>
        <v>#DIV/0!</v>
      </c>
      <c r="N25" s="46"/>
      <c r="O25" s="46"/>
    </row>
    <row r="26" spans="1:15" ht="78" customHeight="1" x14ac:dyDescent="0.25">
      <c r="A26" s="150"/>
      <c r="B26" s="146"/>
      <c r="C26" s="153"/>
      <c r="D26" s="198"/>
      <c r="E26" s="187"/>
      <c r="F26" s="174"/>
      <c r="G26" s="148"/>
      <c r="N26" s="46"/>
      <c r="O26" s="46"/>
    </row>
    <row r="27" spans="1:15" ht="239.25" customHeight="1" x14ac:dyDescent="0.25">
      <c r="A27" s="21" t="s">
        <v>187</v>
      </c>
      <c r="B27" s="54" t="s">
        <v>188</v>
      </c>
      <c r="C27" s="113">
        <v>16</v>
      </c>
      <c r="D27" s="191" t="s">
        <v>80</v>
      </c>
      <c r="E27" s="135"/>
      <c r="F27" s="172">
        <f>SUM(C27*E27)</f>
        <v>0</v>
      </c>
      <c r="G27" s="83" t="e">
        <f t="shared" ref="G27:G36" si="0">F27/F$40</f>
        <v>#DIV/0!</v>
      </c>
      <c r="N27" s="46"/>
      <c r="O27" s="46"/>
    </row>
    <row r="28" spans="1:15" ht="19.899999999999999" customHeight="1" x14ac:dyDescent="0.25">
      <c r="A28" s="50" t="s">
        <v>189</v>
      </c>
      <c r="B28" s="56" t="s">
        <v>59</v>
      </c>
      <c r="C28" s="113">
        <v>22</v>
      </c>
      <c r="D28" s="191" t="s">
        <v>80</v>
      </c>
      <c r="E28" s="135"/>
      <c r="F28" s="172">
        <f t="shared" ref="F28:F29" si="1">SUM(C28*E28)</f>
        <v>0</v>
      </c>
      <c r="G28" s="83" t="e">
        <f t="shared" si="0"/>
        <v>#DIV/0!</v>
      </c>
      <c r="N28" s="46"/>
      <c r="O28" s="46"/>
    </row>
    <row r="29" spans="1:15" ht="21" customHeight="1" x14ac:dyDescent="0.25">
      <c r="A29" s="21" t="s">
        <v>190</v>
      </c>
      <c r="B29" s="56" t="s">
        <v>60</v>
      </c>
      <c r="C29" s="113">
        <v>3</v>
      </c>
      <c r="D29" s="191" t="s">
        <v>80</v>
      </c>
      <c r="E29" s="135"/>
      <c r="F29" s="172">
        <f t="shared" si="1"/>
        <v>0</v>
      </c>
      <c r="G29" s="83" t="e">
        <f t="shared" si="0"/>
        <v>#DIV/0!</v>
      </c>
      <c r="N29" s="46"/>
      <c r="O29" s="46"/>
    </row>
    <row r="30" spans="1:15" ht="87" customHeight="1" x14ac:dyDescent="0.25">
      <c r="A30" s="21" t="s">
        <v>191</v>
      </c>
      <c r="B30" s="56" t="s">
        <v>61</v>
      </c>
      <c r="C30" s="113">
        <v>1</v>
      </c>
      <c r="D30" s="191" t="s">
        <v>80</v>
      </c>
      <c r="E30" s="135"/>
      <c r="F30" s="172">
        <f t="shared" ref="F30:F32" si="2">SUM(C30*E30)</f>
        <v>0</v>
      </c>
      <c r="G30" s="83" t="e">
        <f t="shared" si="0"/>
        <v>#DIV/0!</v>
      </c>
      <c r="N30" s="46"/>
      <c r="O30" s="46"/>
    </row>
    <row r="31" spans="1:15" ht="189.75" customHeight="1" x14ac:dyDescent="0.25">
      <c r="A31" s="50" t="s">
        <v>192</v>
      </c>
      <c r="B31" s="53" t="s">
        <v>84</v>
      </c>
      <c r="C31" s="113">
        <v>120</v>
      </c>
      <c r="D31" s="191" t="s">
        <v>20</v>
      </c>
      <c r="E31" s="135"/>
      <c r="F31" s="172">
        <f t="shared" si="2"/>
        <v>0</v>
      </c>
      <c r="G31" s="83" t="e">
        <f t="shared" si="0"/>
        <v>#DIV/0!</v>
      </c>
      <c r="N31" s="46"/>
      <c r="O31" s="46"/>
    </row>
    <row r="32" spans="1:15" ht="375" customHeight="1" x14ac:dyDescent="0.25">
      <c r="A32" s="21" t="s">
        <v>193</v>
      </c>
      <c r="B32" s="57" t="s">
        <v>151</v>
      </c>
      <c r="C32" s="113">
        <v>4</v>
      </c>
      <c r="D32" s="191" t="s">
        <v>80</v>
      </c>
      <c r="E32" s="135"/>
      <c r="F32" s="172">
        <f t="shared" si="2"/>
        <v>0</v>
      </c>
      <c r="G32" s="83" t="e">
        <f t="shared" si="0"/>
        <v>#DIV/0!</v>
      </c>
      <c r="N32" s="46"/>
      <c r="O32" s="46"/>
    </row>
    <row r="33" spans="1:15" ht="125.1" customHeight="1" x14ac:dyDescent="0.25">
      <c r="A33" s="21" t="s">
        <v>194</v>
      </c>
      <c r="B33" s="53" t="s">
        <v>200</v>
      </c>
      <c r="C33" s="113">
        <v>80</v>
      </c>
      <c r="D33" s="191" t="s">
        <v>20</v>
      </c>
      <c r="E33" s="135"/>
      <c r="F33" s="172">
        <f t="shared" ref="F33" si="3">SUM(C33*E33)</f>
        <v>0</v>
      </c>
      <c r="G33" s="83" t="e">
        <f t="shared" si="0"/>
        <v>#DIV/0!</v>
      </c>
      <c r="N33" s="46"/>
      <c r="O33" s="46"/>
    </row>
    <row r="34" spans="1:15" ht="205.5" customHeight="1" x14ac:dyDescent="0.25">
      <c r="A34" s="103" t="s">
        <v>195</v>
      </c>
      <c r="B34" s="104" t="s">
        <v>201</v>
      </c>
      <c r="C34" s="114">
        <v>200</v>
      </c>
      <c r="D34" s="167" t="s">
        <v>20</v>
      </c>
      <c r="E34" s="135"/>
      <c r="F34" s="172">
        <f>C34*E34</f>
        <v>0</v>
      </c>
      <c r="G34" s="96" t="e">
        <f t="shared" si="0"/>
        <v>#DIV/0!</v>
      </c>
      <c r="N34" s="46"/>
      <c r="O34" s="46"/>
    </row>
    <row r="35" spans="1:15" ht="35.65" customHeight="1" x14ac:dyDescent="0.25">
      <c r="A35" s="103" t="s">
        <v>196</v>
      </c>
      <c r="B35" s="105" t="s">
        <v>152</v>
      </c>
      <c r="C35" s="114">
        <v>70</v>
      </c>
      <c r="D35" s="167" t="s">
        <v>20</v>
      </c>
      <c r="E35" s="135"/>
      <c r="F35" s="172">
        <f>C35*E35</f>
        <v>0</v>
      </c>
      <c r="G35" s="96" t="e">
        <f t="shared" si="0"/>
        <v>#DIV/0!</v>
      </c>
      <c r="N35" s="46"/>
      <c r="O35" s="46"/>
    </row>
    <row r="36" spans="1:15" ht="214.5" customHeight="1" x14ac:dyDescent="0.25">
      <c r="A36" s="21" t="s">
        <v>197</v>
      </c>
      <c r="B36" s="81" t="s">
        <v>153</v>
      </c>
      <c r="C36" s="115">
        <v>120</v>
      </c>
      <c r="D36" s="167" t="s">
        <v>22</v>
      </c>
      <c r="E36" s="135"/>
      <c r="F36" s="172">
        <f>C36*E36</f>
        <v>0</v>
      </c>
      <c r="G36" s="85" t="e">
        <f t="shared" si="0"/>
        <v>#DIV/0!</v>
      </c>
      <c r="N36" s="46"/>
      <c r="O36" s="46"/>
    </row>
    <row r="37" spans="1:15" ht="305.25" customHeight="1" x14ac:dyDescent="0.25">
      <c r="A37" s="21" t="s">
        <v>198</v>
      </c>
      <c r="B37" s="99" t="s">
        <v>202</v>
      </c>
      <c r="C37" s="114">
        <v>9</v>
      </c>
      <c r="D37" s="167" t="s">
        <v>22</v>
      </c>
      <c r="E37" s="135"/>
      <c r="F37" s="172">
        <f t="shared" ref="F37:F38" si="4">C37*E37</f>
        <v>0</v>
      </c>
      <c r="G37" s="85" t="e">
        <f t="shared" ref="G37:G38" si="5">F37/F$40</f>
        <v>#DIV/0!</v>
      </c>
      <c r="N37" s="46"/>
      <c r="O37" s="46"/>
    </row>
    <row r="38" spans="1:15" ht="99.75" customHeight="1" x14ac:dyDescent="0.25">
      <c r="A38" s="50" t="s">
        <v>199</v>
      </c>
      <c r="B38" s="99" t="s">
        <v>178</v>
      </c>
      <c r="C38" s="114">
        <v>25</v>
      </c>
      <c r="D38" s="167" t="s">
        <v>20</v>
      </c>
      <c r="E38" s="135"/>
      <c r="F38" s="172">
        <f t="shared" si="4"/>
        <v>0</v>
      </c>
      <c r="G38" s="85" t="e">
        <f t="shared" si="5"/>
        <v>#DIV/0!</v>
      </c>
      <c r="N38" s="46"/>
      <c r="O38" s="46"/>
    </row>
    <row r="39" spans="1:15" ht="21" customHeight="1" x14ac:dyDescent="0.25">
      <c r="A39" s="103"/>
      <c r="B39" s="105"/>
      <c r="C39" s="114"/>
      <c r="D39" s="167"/>
      <c r="E39" s="100"/>
      <c r="F39" s="172"/>
      <c r="G39" s="96"/>
      <c r="N39" s="46"/>
      <c r="O39" s="46"/>
    </row>
    <row r="40" spans="1:15" ht="20.25" customHeight="1" x14ac:dyDescent="0.25">
      <c r="A40" s="19" t="s">
        <v>9</v>
      </c>
      <c r="B40" s="20" t="s">
        <v>85</v>
      </c>
      <c r="C40" s="111"/>
      <c r="D40" s="194"/>
      <c r="E40" s="186"/>
      <c r="F40" s="166">
        <f>SUM(F19:F39)</f>
        <v>0</v>
      </c>
      <c r="G40" s="86" t="e">
        <f>F40/F$40</f>
        <v>#DIV/0!</v>
      </c>
      <c r="N40" s="46"/>
      <c r="O40" s="46"/>
    </row>
    <row r="41" spans="1:15" ht="20.25" customHeight="1" x14ac:dyDescent="0.25">
      <c r="A41" s="38" t="s">
        <v>14</v>
      </c>
      <c r="B41" s="39" t="s">
        <v>86</v>
      </c>
      <c r="C41" s="116"/>
      <c r="D41" s="199"/>
      <c r="E41" s="185"/>
      <c r="F41" s="168"/>
      <c r="G41" s="29"/>
      <c r="N41" s="46"/>
      <c r="O41" s="46"/>
    </row>
    <row r="42" spans="1:15" ht="20.25" customHeight="1" x14ac:dyDescent="0.25">
      <c r="A42" s="23" t="s">
        <v>88</v>
      </c>
      <c r="B42" s="24" t="s">
        <v>87</v>
      </c>
      <c r="C42" s="117"/>
      <c r="D42" s="200"/>
      <c r="E42" s="188"/>
      <c r="F42" s="169"/>
      <c r="G42" s="25"/>
      <c r="N42" s="46"/>
      <c r="O42" s="46"/>
    </row>
    <row r="43" spans="1:15" ht="318.75" customHeight="1" x14ac:dyDescent="0.25">
      <c r="A43" s="151" t="s">
        <v>89</v>
      </c>
      <c r="B43" s="59" t="s">
        <v>154</v>
      </c>
      <c r="C43" s="152">
        <v>1</v>
      </c>
      <c r="D43" s="197" t="s">
        <v>56</v>
      </c>
      <c r="E43" s="187"/>
      <c r="F43" s="173">
        <f>SUM(C43*E43)</f>
        <v>0</v>
      </c>
      <c r="G43" s="154" t="e">
        <f>F43/F$47</f>
        <v>#DIV/0!</v>
      </c>
      <c r="N43" s="46"/>
      <c r="O43" s="46"/>
    </row>
    <row r="44" spans="1:15" ht="161.25" customHeight="1" x14ac:dyDescent="0.25">
      <c r="A44" s="150"/>
      <c r="B44" s="82" t="s">
        <v>155</v>
      </c>
      <c r="C44" s="153"/>
      <c r="D44" s="198"/>
      <c r="E44" s="187"/>
      <c r="F44" s="174"/>
      <c r="G44" s="155"/>
      <c r="N44" s="46"/>
      <c r="O44" s="46"/>
    </row>
    <row r="45" spans="1:15" ht="113.25" customHeight="1" x14ac:dyDescent="0.25">
      <c r="A45" s="21" t="s">
        <v>90</v>
      </c>
      <c r="B45" s="49" t="s">
        <v>156</v>
      </c>
      <c r="C45" s="110">
        <v>4</v>
      </c>
      <c r="D45" s="191" t="s">
        <v>80</v>
      </c>
      <c r="E45" s="135"/>
      <c r="F45" s="172">
        <f>SUM(C45*E45)</f>
        <v>0</v>
      </c>
      <c r="G45" s="83" t="e">
        <f>F45/F$47</f>
        <v>#DIV/0!</v>
      </c>
      <c r="N45" s="46"/>
      <c r="O45" s="46"/>
    </row>
    <row r="46" spans="1:15" x14ac:dyDescent="0.25">
      <c r="A46" s="32"/>
      <c r="B46" s="40"/>
      <c r="C46" s="118"/>
      <c r="D46" s="201"/>
      <c r="F46" s="175"/>
      <c r="G46" s="13"/>
      <c r="N46" s="46"/>
      <c r="O46" s="46"/>
    </row>
    <row r="47" spans="1:15" ht="20.25" customHeight="1" x14ac:dyDescent="0.25">
      <c r="A47" s="41" t="s">
        <v>88</v>
      </c>
      <c r="B47" s="42" t="s">
        <v>91</v>
      </c>
      <c r="C47" s="119"/>
      <c r="D47" s="202"/>
      <c r="E47" s="189"/>
      <c r="F47" s="176">
        <f>SUM(F43:F46)</f>
        <v>0</v>
      </c>
      <c r="G47" s="87" t="e">
        <f>F47/F$47</f>
        <v>#DIV/0!</v>
      </c>
      <c r="N47" s="46"/>
      <c r="O47" s="46"/>
    </row>
    <row r="48" spans="1:15" ht="20.25" customHeight="1" x14ac:dyDescent="0.25">
      <c r="A48" s="23" t="s">
        <v>92</v>
      </c>
      <c r="B48" s="24" t="s">
        <v>93</v>
      </c>
      <c r="C48" s="117"/>
      <c r="D48" s="200"/>
      <c r="E48" s="188"/>
      <c r="F48" s="169"/>
      <c r="G48" s="25"/>
      <c r="N48" s="46"/>
      <c r="O48" s="46"/>
    </row>
    <row r="49" spans="1:15" ht="145.5" customHeight="1" x14ac:dyDescent="0.25">
      <c r="A49" s="47" t="s">
        <v>94</v>
      </c>
      <c r="B49" s="60" t="s">
        <v>166</v>
      </c>
      <c r="C49" s="120">
        <v>88</v>
      </c>
      <c r="D49" s="203" t="s">
        <v>22</v>
      </c>
      <c r="E49" s="135"/>
      <c r="F49" s="177">
        <f t="shared" ref="F49:F57" si="6">SUM(C49*E49)</f>
        <v>0</v>
      </c>
      <c r="G49" s="83" t="e">
        <f t="shared" ref="G49:G75" si="7">F49/F$77</f>
        <v>#DIV/0!</v>
      </c>
      <c r="N49" s="46"/>
      <c r="O49" s="46"/>
    </row>
    <row r="50" spans="1:15" ht="100.5" customHeight="1" x14ac:dyDescent="0.25">
      <c r="A50" s="47" t="s">
        <v>179</v>
      </c>
      <c r="B50" s="52" t="s">
        <v>157</v>
      </c>
      <c r="C50" s="110">
        <v>6</v>
      </c>
      <c r="D50" s="191" t="s">
        <v>80</v>
      </c>
      <c r="E50" s="135"/>
      <c r="F50" s="172">
        <f t="shared" si="6"/>
        <v>0</v>
      </c>
      <c r="G50" s="83" t="e">
        <f t="shared" si="7"/>
        <v>#DIV/0!</v>
      </c>
      <c r="N50" s="46"/>
      <c r="O50" s="46"/>
    </row>
    <row r="51" spans="1:15" ht="72.75" customHeight="1" x14ac:dyDescent="0.25">
      <c r="A51" s="47" t="s">
        <v>95</v>
      </c>
      <c r="B51" s="52" t="s">
        <v>158</v>
      </c>
      <c r="C51" s="110">
        <v>6</v>
      </c>
      <c r="D51" s="191" t="s">
        <v>80</v>
      </c>
      <c r="E51" s="135"/>
      <c r="F51" s="172">
        <f t="shared" si="6"/>
        <v>0</v>
      </c>
      <c r="G51" s="83" t="e">
        <f t="shared" si="7"/>
        <v>#DIV/0!</v>
      </c>
      <c r="N51" s="46"/>
      <c r="O51" s="46"/>
    </row>
    <row r="52" spans="1:15" ht="78" customHeight="1" x14ac:dyDescent="0.25">
      <c r="A52" s="47" t="s">
        <v>96</v>
      </c>
      <c r="B52" s="62" t="s">
        <v>160</v>
      </c>
      <c r="C52" s="110">
        <v>45</v>
      </c>
      <c r="D52" s="191" t="s">
        <v>22</v>
      </c>
      <c r="E52" s="135"/>
      <c r="F52" s="172">
        <f t="shared" si="6"/>
        <v>0</v>
      </c>
      <c r="G52" s="83" t="e">
        <f t="shared" si="7"/>
        <v>#DIV/0!</v>
      </c>
      <c r="N52" s="46"/>
      <c r="O52" s="46"/>
    </row>
    <row r="53" spans="1:15" ht="84" customHeight="1" x14ac:dyDescent="0.25">
      <c r="A53" s="47" t="s">
        <v>180</v>
      </c>
      <c r="B53" s="62" t="s">
        <v>159</v>
      </c>
      <c r="C53" s="110">
        <v>50</v>
      </c>
      <c r="D53" s="191" t="s">
        <v>22</v>
      </c>
      <c r="E53" s="135"/>
      <c r="F53" s="172">
        <f t="shared" si="6"/>
        <v>0</v>
      </c>
      <c r="G53" s="83" t="e">
        <f t="shared" si="7"/>
        <v>#DIV/0!</v>
      </c>
      <c r="N53" s="46"/>
      <c r="O53" s="46"/>
    </row>
    <row r="54" spans="1:15" ht="102.75" customHeight="1" x14ac:dyDescent="0.25">
      <c r="A54" s="47" t="s">
        <v>181</v>
      </c>
      <c r="B54" s="64" t="s">
        <v>165</v>
      </c>
      <c r="C54" s="121">
        <v>38</v>
      </c>
      <c r="D54" s="191" t="s">
        <v>22</v>
      </c>
      <c r="E54" s="190"/>
      <c r="F54" s="172">
        <f t="shared" si="6"/>
        <v>0</v>
      </c>
      <c r="G54" s="83" t="e">
        <f t="shared" si="7"/>
        <v>#DIV/0!</v>
      </c>
      <c r="N54" s="46"/>
      <c r="O54" s="46"/>
    </row>
    <row r="55" spans="1:15" ht="139.5" customHeight="1" x14ac:dyDescent="0.25">
      <c r="A55" s="47" t="s">
        <v>97</v>
      </c>
      <c r="B55" s="64" t="s">
        <v>99</v>
      </c>
      <c r="C55" s="113">
        <v>4</v>
      </c>
      <c r="D55" s="191" t="s">
        <v>20</v>
      </c>
      <c r="E55" s="135"/>
      <c r="F55" s="172">
        <f t="shared" si="6"/>
        <v>0</v>
      </c>
      <c r="G55" s="83" t="e">
        <f t="shared" si="7"/>
        <v>#DIV/0!</v>
      </c>
      <c r="N55" s="46"/>
      <c r="O55" s="46"/>
    </row>
    <row r="56" spans="1:15" ht="114.4" customHeight="1" x14ac:dyDescent="0.25">
      <c r="A56" s="47" t="s">
        <v>98</v>
      </c>
      <c r="B56" s="52" t="s">
        <v>177</v>
      </c>
      <c r="C56" s="106">
        <v>9</v>
      </c>
      <c r="D56" s="191" t="s">
        <v>22</v>
      </c>
      <c r="E56" s="135"/>
      <c r="F56" s="172">
        <f t="shared" si="6"/>
        <v>0</v>
      </c>
      <c r="G56" s="83" t="e">
        <f t="shared" si="7"/>
        <v>#DIV/0!</v>
      </c>
      <c r="N56" s="46"/>
      <c r="O56" s="46"/>
    </row>
    <row r="57" spans="1:15" ht="136.5" customHeight="1" x14ac:dyDescent="0.25">
      <c r="A57" s="47" t="s">
        <v>100</v>
      </c>
      <c r="B57" s="52" t="s">
        <v>161</v>
      </c>
      <c r="C57" s="113">
        <v>50</v>
      </c>
      <c r="D57" s="191" t="s">
        <v>22</v>
      </c>
      <c r="E57" s="135"/>
      <c r="F57" s="172">
        <f t="shared" si="6"/>
        <v>0</v>
      </c>
      <c r="G57" s="83" t="e">
        <f t="shared" si="7"/>
        <v>#DIV/0!</v>
      </c>
      <c r="N57" s="46"/>
      <c r="O57" s="46"/>
    </row>
    <row r="58" spans="1:15" ht="205.5" customHeight="1" x14ac:dyDescent="0.25">
      <c r="A58" s="47" t="s">
        <v>101</v>
      </c>
      <c r="B58" s="53" t="s">
        <v>203</v>
      </c>
      <c r="C58" s="113">
        <v>95</v>
      </c>
      <c r="D58" s="191" t="s">
        <v>22</v>
      </c>
      <c r="E58" s="135"/>
      <c r="F58" s="172">
        <f t="shared" ref="F58" si="8">SUM(C58*E58)</f>
        <v>0</v>
      </c>
      <c r="G58" s="83" t="e">
        <f t="shared" si="7"/>
        <v>#DIV/0!</v>
      </c>
      <c r="N58" s="46"/>
      <c r="O58" s="46"/>
    </row>
    <row r="59" spans="1:15" ht="21" customHeight="1" x14ac:dyDescent="0.25">
      <c r="A59" s="47" t="s">
        <v>182</v>
      </c>
      <c r="B59" s="56" t="s">
        <v>62</v>
      </c>
      <c r="C59" s="113">
        <v>20</v>
      </c>
      <c r="D59" s="191" t="s">
        <v>22</v>
      </c>
      <c r="E59" s="135"/>
      <c r="F59" s="172">
        <f t="shared" ref="F59:F69" si="9">SUM(C59*E59)</f>
        <v>0</v>
      </c>
      <c r="G59" s="83" t="e">
        <f t="shared" si="7"/>
        <v>#DIV/0!</v>
      </c>
      <c r="N59" s="46"/>
      <c r="O59" s="46"/>
    </row>
    <row r="60" spans="1:15" ht="215.25" customHeight="1" x14ac:dyDescent="0.25">
      <c r="A60" s="47" t="s">
        <v>183</v>
      </c>
      <c r="B60" s="97" t="s">
        <v>173</v>
      </c>
      <c r="C60" s="122">
        <v>35</v>
      </c>
      <c r="D60" s="191" t="s">
        <v>22</v>
      </c>
      <c r="E60" s="135"/>
      <c r="F60" s="172">
        <f t="shared" si="9"/>
        <v>0</v>
      </c>
      <c r="G60" s="96" t="e">
        <f t="shared" si="7"/>
        <v>#DIV/0!</v>
      </c>
      <c r="N60" s="46"/>
      <c r="O60" s="46"/>
    </row>
    <row r="61" spans="1:15" ht="205.9" customHeight="1" x14ac:dyDescent="0.25">
      <c r="A61" s="48" t="s">
        <v>102</v>
      </c>
      <c r="B61" s="53" t="s">
        <v>162</v>
      </c>
      <c r="C61" s="113">
        <v>150</v>
      </c>
      <c r="D61" s="191" t="s">
        <v>22</v>
      </c>
      <c r="E61" s="135"/>
      <c r="F61" s="172">
        <f t="shared" si="9"/>
        <v>0</v>
      </c>
      <c r="G61" s="83" t="e">
        <f t="shared" si="7"/>
        <v>#DIV/0!</v>
      </c>
      <c r="N61" s="46"/>
      <c r="O61" s="46"/>
    </row>
    <row r="62" spans="1:15" ht="123" customHeight="1" x14ac:dyDescent="0.25">
      <c r="A62" s="47" t="s">
        <v>103</v>
      </c>
      <c r="B62" s="52" t="s">
        <v>106</v>
      </c>
      <c r="C62" s="113">
        <v>100</v>
      </c>
      <c r="D62" s="191" t="s">
        <v>22</v>
      </c>
      <c r="E62" s="135"/>
      <c r="F62" s="172">
        <f t="shared" si="9"/>
        <v>0</v>
      </c>
      <c r="G62" s="83" t="e">
        <f t="shared" si="7"/>
        <v>#DIV/0!</v>
      </c>
      <c r="N62" s="46"/>
      <c r="O62" s="46"/>
    </row>
    <row r="63" spans="1:15" ht="81.75" customHeight="1" x14ac:dyDescent="0.25">
      <c r="A63" s="48" t="s">
        <v>104</v>
      </c>
      <c r="B63" s="126" t="s">
        <v>204</v>
      </c>
      <c r="C63" s="127">
        <v>38</v>
      </c>
      <c r="D63" s="167" t="s">
        <v>20</v>
      </c>
      <c r="E63" s="135"/>
      <c r="F63" s="172">
        <f>C63*E63</f>
        <v>0</v>
      </c>
      <c r="G63" s="96" t="e">
        <f t="shared" si="7"/>
        <v>#DIV/0!</v>
      </c>
      <c r="N63" s="46"/>
      <c r="O63" s="46"/>
    </row>
    <row r="64" spans="1:15" ht="68.25" customHeight="1" x14ac:dyDescent="0.25">
      <c r="A64" s="48" t="s">
        <v>105</v>
      </c>
      <c r="B64" s="126" t="s">
        <v>168</v>
      </c>
      <c r="C64" s="132">
        <v>3</v>
      </c>
      <c r="D64" s="204" t="s">
        <v>23</v>
      </c>
      <c r="E64" s="135"/>
      <c r="F64" s="172">
        <f t="shared" ref="F64:F68" si="10">C64*E64</f>
        <v>0</v>
      </c>
      <c r="G64" s="133" t="e">
        <f t="shared" si="7"/>
        <v>#DIV/0!</v>
      </c>
      <c r="N64" s="46"/>
      <c r="O64" s="46"/>
    </row>
    <row r="65" spans="1:15" ht="86.25" customHeight="1" x14ac:dyDescent="0.25">
      <c r="A65" s="47" t="s">
        <v>109</v>
      </c>
      <c r="B65" s="105" t="s">
        <v>169</v>
      </c>
      <c r="C65" s="127">
        <v>4</v>
      </c>
      <c r="D65" s="167" t="s">
        <v>23</v>
      </c>
      <c r="E65" s="135"/>
      <c r="F65" s="172">
        <f t="shared" si="10"/>
        <v>0</v>
      </c>
      <c r="G65" s="96" t="e">
        <f t="shared" si="7"/>
        <v>#DIV/0!</v>
      </c>
      <c r="N65" s="46"/>
      <c r="O65" s="46"/>
    </row>
    <row r="66" spans="1:15" ht="81.75" customHeight="1" x14ac:dyDescent="0.25">
      <c r="A66" s="48" t="s">
        <v>110</v>
      </c>
      <c r="B66" s="104" t="s">
        <v>170</v>
      </c>
      <c r="C66" s="127">
        <v>35</v>
      </c>
      <c r="D66" s="167" t="s">
        <v>23</v>
      </c>
      <c r="E66" s="135"/>
      <c r="F66" s="172">
        <f t="shared" si="10"/>
        <v>0</v>
      </c>
      <c r="G66" s="83" t="e">
        <f t="shared" si="7"/>
        <v>#DIV/0!</v>
      </c>
      <c r="N66" s="46"/>
      <c r="O66" s="46"/>
    </row>
    <row r="67" spans="1:15" ht="75" customHeight="1" x14ac:dyDescent="0.25">
      <c r="A67" s="48" t="s">
        <v>111</v>
      </c>
      <c r="B67" s="104" t="s">
        <v>171</v>
      </c>
      <c r="C67" s="132">
        <v>45</v>
      </c>
      <c r="D67" s="204" t="s">
        <v>22</v>
      </c>
      <c r="E67" s="135"/>
      <c r="F67" s="172">
        <f t="shared" si="10"/>
        <v>0</v>
      </c>
      <c r="G67" s="134" t="e">
        <f t="shared" si="7"/>
        <v>#DIV/0!</v>
      </c>
      <c r="N67" s="46"/>
      <c r="O67" s="46"/>
    </row>
    <row r="68" spans="1:15" ht="54.6" customHeight="1" x14ac:dyDescent="0.25">
      <c r="A68" s="47" t="s">
        <v>112</v>
      </c>
      <c r="B68" s="104" t="s">
        <v>172</v>
      </c>
      <c r="C68" s="127">
        <v>40</v>
      </c>
      <c r="D68" s="167" t="s">
        <v>22</v>
      </c>
      <c r="E68" s="135"/>
      <c r="F68" s="172">
        <f t="shared" si="10"/>
        <v>0</v>
      </c>
      <c r="G68" s="83" t="e">
        <f t="shared" si="7"/>
        <v>#DIV/0!</v>
      </c>
      <c r="N68" s="46"/>
      <c r="O68" s="46"/>
    </row>
    <row r="69" spans="1:15" ht="114.75" customHeight="1" x14ac:dyDescent="0.25">
      <c r="A69" s="48" t="s">
        <v>205</v>
      </c>
      <c r="B69" s="104" t="s">
        <v>107</v>
      </c>
      <c r="C69" s="122">
        <v>120</v>
      </c>
      <c r="D69" s="191" t="s">
        <v>22</v>
      </c>
      <c r="E69" s="135"/>
      <c r="F69" s="172">
        <f t="shared" si="9"/>
        <v>0</v>
      </c>
      <c r="G69" s="83" t="e">
        <f t="shared" si="7"/>
        <v>#DIV/0!</v>
      </c>
      <c r="N69" s="46"/>
      <c r="O69" s="46"/>
    </row>
    <row r="70" spans="1:15" ht="91.5" customHeight="1" x14ac:dyDescent="0.25">
      <c r="A70" s="48" t="s">
        <v>206</v>
      </c>
      <c r="B70" s="65" t="s">
        <v>108</v>
      </c>
      <c r="C70" s="113">
        <v>135</v>
      </c>
      <c r="D70" s="191" t="s">
        <v>22</v>
      </c>
      <c r="E70" s="135"/>
      <c r="F70" s="172">
        <f t="shared" ref="F70:F75" si="11">SUM(C70*E70)</f>
        <v>0</v>
      </c>
      <c r="G70" s="83" t="e">
        <f t="shared" si="7"/>
        <v>#DIV/0!</v>
      </c>
      <c r="N70" s="46"/>
      <c r="O70" s="46"/>
    </row>
    <row r="71" spans="1:15" ht="171.75" customHeight="1" x14ac:dyDescent="0.25">
      <c r="A71" s="47" t="s">
        <v>207</v>
      </c>
      <c r="B71" s="66" t="s">
        <v>113</v>
      </c>
      <c r="C71" s="113">
        <v>3</v>
      </c>
      <c r="D71" s="191" t="s">
        <v>80</v>
      </c>
      <c r="E71" s="135"/>
      <c r="F71" s="172">
        <f t="shared" si="11"/>
        <v>0</v>
      </c>
      <c r="G71" s="83" t="e">
        <f t="shared" si="7"/>
        <v>#DIV/0!</v>
      </c>
      <c r="N71" s="46"/>
      <c r="O71" s="46"/>
    </row>
    <row r="72" spans="1:15" ht="249.75" customHeight="1" x14ac:dyDescent="0.25">
      <c r="A72" s="48" t="s">
        <v>208</v>
      </c>
      <c r="B72" s="61" t="s">
        <v>114</v>
      </c>
      <c r="C72" s="113">
        <v>2</v>
      </c>
      <c r="D72" s="191" t="s">
        <v>80</v>
      </c>
      <c r="E72" s="135"/>
      <c r="F72" s="172">
        <f t="shared" si="11"/>
        <v>0</v>
      </c>
      <c r="G72" s="83" t="e">
        <f t="shared" si="7"/>
        <v>#DIV/0!</v>
      </c>
      <c r="N72" s="46"/>
      <c r="O72" s="46"/>
    </row>
    <row r="73" spans="1:15" ht="250.15" customHeight="1" x14ac:dyDescent="0.25">
      <c r="A73" s="48" t="s">
        <v>209</v>
      </c>
      <c r="B73" s="67" t="s">
        <v>212</v>
      </c>
      <c r="C73" s="113">
        <v>3</v>
      </c>
      <c r="D73" s="191" t="s">
        <v>80</v>
      </c>
      <c r="E73" s="135"/>
      <c r="F73" s="172">
        <f t="shared" si="11"/>
        <v>0</v>
      </c>
      <c r="G73" s="83" t="e">
        <f t="shared" si="7"/>
        <v>#DIV/0!</v>
      </c>
      <c r="N73" s="46"/>
      <c r="O73" s="46"/>
    </row>
    <row r="74" spans="1:15" ht="21" customHeight="1" x14ac:dyDescent="0.25">
      <c r="A74" s="48" t="s">
        <v>210</v>
      </c>
      <c r="B74" s="62" t="s">
        <v>163</v>
      </c>
      <c r="C74" s="113">
        <v>2</v>
      </c>
      <c r="D74" s="191" t="s">
        <v>80</v>
      </c>
      <c r="E74" s="135"/>
      <c r="F74" s="172">
        <f>SUM(C74*E74)</f>
        <v>0</v>
      </c>
      <c r="G74" s="83" t="e">
        <f t="shared" si="7"/>
        <v>#DIV/0!</v>
      </c>
      <c r="N74" s="46"/>
      <c r="O74" s="46"/>
    </row>
    <row r="75" spans="1:15" ht="147.75" customHeight="1" x14ac:dyDescent="0.25">
      <c r="A75" s="48" t="s">
        <v>211</v>
      </c>
      <c r="B75" s="68" t="s">
        <v>164</v>
      </c>
      <c r="C75" s="113">
        <v>3</v>
      </c>
      <c r="D75" s="191" t="s">
        <v>80</v>
      </c>
      <c r="E75" s="135"/>
      <c r="F75" s="172">
        <f t="shared" si="11"/>
        <v>0</v>
      </c>
      <c r="G75" s="83" t="e">
        <f t="shared" si="7"/>
        <v>#DIV/0!</v>
      </c>
      <c r="N75" s="46"/>
      <c r="O75" s="46"/>
    </row>
    <row r="76" spans="1:15" x14ac:dyDescent="0.25">
      <c r="A76" s="32"/>
      <c r="B76" s="33"/>
      <c r="C76" s="118"/>
      <c r="D76" s="201"/>
      <c r="F76" s="175"/>
      <c r="G76" s="13"/>
      <c r="N76" s="46"/>
      <c r="O76" s="46"/>
    </row>
    <row r="77" spans="1:15" ht="20.25" customHeight="1" x14ac:dyDescent="0.25">
      <c r="A77" s="76" t="s">
        <v>92</v>
      </c>
      <c r="B77" s="77" t="s">
        <v>115</v>
      </c>
      <c r="C77" s="123"/>
      <c r="D77" s="205"/>
      <c r="E77" s="189"/>
      <c r="F77" s="178">
        <f>SUM(F49:F76)</f>
        <v>0</v>
      </c>
      <c r="G77" s="88" t="e">
        <f>F77/F$77</f>
        <v>#DIV/0!</v>
      </c>
      <c r="N77" s="46"/>
      <c r="O77" s="46"/>
    </row>
    <row r="78" spans="1:15" ht="20.25" customHeight="1" x14ac:dyDescent="0.25">
      <c r="A78" s="73" t="s">
        <v>14</v>
      </c>
      <c r="B78" s="74" t="s">
        <v>116</v>
      </c>
      <c r="C78" s="124"/>
      <c r="D78" s="206"/>
      <c r="E78" s="186"/>
      <c r="F78" s="75">
        <f>SUM(F47+F77)</f>
        <v>0</v>
      </c>
      <c r="G78" s="89" t="e">
        <f>F78/F$78</f>
        <v>#DIV/0!</v>
      </c>
      <c r="N78" s="46"/>
      <c r="O78" s="46"/>
    </row>
    <row r="79" spans="1:15" ht="20.25" customHeight="1" x14ac:dyDescent="0.25">
      <c r="A79" s="16" t="s">
        <v>21</v>
      </c>
      <c r="B79" s="17" t="s">
        <v>117</v>
      </c>
      <c r="C79" s="109"/>
      <c r="D79" s="193"/>
      <c r="E79" s="185"/>
      <c r="F79" s="165"/>
      <c r="G79" s="18"/>
      <c r="N79" s="46"/>
      <c r="O79" s="46"/>
    </row>
    <row r="80" spans="1:15" ht="168.75" customHeight="1" x14ac:dyDescent="0.25">
      <c r="A80" s="21">
        <v>4.01</v>
      </c>
      <c r="B80" s="98" t="s">
        <v>174</v>
      </c>
      <c r="C80" s="125">
        <v>1</v>
      </c>
      <c r="D80" s="191" t="s">
        <v>80</v>
      </c>
      <c r="E80" s="136"/>
      <c r="F80" s="179">
        <f>SUM(C80*E80)</f>
        <v>0</v>
      </c>
      <c r="G80" s="78" t="e">
        <f t="shared" ref="G80:G96" si="12">F80/F$98</f>
        <v>#DIV/0!</v>
      </c>
      <c r="N80" s="46"/>
      <c r="O80" s="46"/>
    </row>
    <row r="81" spans="1:15" ht="133.15" customHeight="1" x14ac:dyDescent="0.25">
      <c r="A81" s="103" t="s">
        <v>118</v>
      </c>
      <c r="B81" s="129" t="s">
        <v>213</v>
      </c>
      <c r="C81" s="127">
        <v>5</v>
      </c>
      <c r="D81" s="167" t="s">
        <v>20</v>
      </c>
      <c r="E81" s="136"/>
      <c r="F81" s="172">
        <f t="shared" ref="F81" si="13">SUM(C81*E81)</f>
        <v>0</v>
      </c>
      <c r="G81" s="96" t="e">
        <f t="shared" si="12"/>
        <v>#DIV/0!</v>
      </c>
      <c r="N81" s="46"/>
      <c r="O81" s="46"/>
    </row>
    <row r="82" spans="1:15" ht="16.5" customHeight="1" x14ac:dyDescent="0.25">
      <c r="A82" s="103" t="s">
        <v>214</v>
      </c>
      <c r="B82" s="130" t="s">
        <v>175</v>
      </c>
      <c r="C82" s="127">
        <v>20</v>
      </c>
      <c r="D82" s="167" t="s">
        <v>20</v>
      </c>
      <c r="E82" s="136"/>
      <c r="F82" s="172">
        <f t="shared" ref="F82:F83" si="14">SUM(C82*E82)</f>
        <v>0</v>
      </c>
      <c r="G82" s="96" t="e">
        <f t="shared" si="12"/>
        <v>#DIV/0!</v>
      </c>
      <c r="N82" s="46"/>
      <c r="O82" s="46"/>
    </row>
    <row r="83" spans="1:15" ht="18.600000000000001" customHeight="1" x14ac:dyDescent="0.25">
      <c r="A83" s="103" t="s">
        <v>215</v>
      </c>
      <c r="B83" s="131" t="s">
        <v>176</v>
      </c>
      <c r="C83" s="127">
        <v>7</v>
      </c>
      <c r="D83" s="167" t="s">
        <v>20</v>
      </c>
      <c r="E83" s="136"/>
      <c r="F83" s="172">
        <f t="shared" si="14"/>
        <v>0</v>
      </c>
      <c r="G83" s="96" t="e">
        <f t="shared" si="12"/>
        <v>#DIV/0!</v>
      </c>
      <c r="N83" s="46"/>
      <c r="O83" s="46"/>
    </row>
    <row r="84" spans="1:15" ht="120.75" customHeight="1" x14ac:dyDescent="0.25">
      <c r="A84" s="102" t="s">
        <v>216</v>
      </c>
      <c r="B84" s="128" t="s">
        <v>123</v>
      </c>
      <c r="C84" s="120">
        <v>1</v>
      </c>
      <c r="D84" s="203" t="s">
        <v>56</v>
      </c>
      <c r="E84" s="135"/>
      <c r="F84" s="179">
        <f>SUM(C84*E84)</f>
        <v>0</v>
      </c>
      <c r="G84" s="72" t="e">
        <f t="shared" si="12"/>
        <v>#DIV/0!</v>
      </c>
      <c r="N84" s="46"/>
      <c r="O84" s="46"/>
    </row>
    <row r="85" spans="1:15" ht="157.5" customHeight="1" x14ac:dyDescent="0.25">
      <c r="A85" s="21" t="s">
        <v>217</v>
      </c>
      <c r="B85" s="69" t="s">
        <v>225</v>
      </c>
      <c r="C85" s="110">
        <v>2</v>
      </c>
      <c r="D85" s="191" t="s">
        <v>80</v>
      </c>
      <c r="E85" s="135"/>
      <c r="F85" s="172">
        <f>SUM(C85*E85)</f>
        <v>0</v>
      </c>
      <c r="G85" s="72" t="e">
        <f t="shared" si="12"/>
        <v>#DIV/0!</v>
      </c>
      <c r="N85" s="46"/>
      <c r="O85" s="46"/>
    </row>
    <row r="86" spans="1:15" ht="20.25" customHeight="1" x14ac:dyDescent="0.25">
      <c r="A86" s="103" t="s">
        <v>218</v>
      </c>
      <c r="B86" s="56" t="s">
        <v>63</v>
      </c>
      <c r="C86" s="110">
        <v>2</v>
      </c>
      <c r="D86" s="191" t="s">
        <v>80</v>
      </c>
      <c r="E86" s="135"/>
      <c r="F86" s="172">
        <f t="shared" ref="F86:F96" si="15">SUM(C86*E86)</f>
        <v>0</v>
      </c>
      <c r="G86" s="72" t="e">
        <f t="shared" si="12"/>
        <v>#DIV/0!</v>
      </c>
      <c r="N86" s="46"/>
      <c r="O86" s="46"/>
    </row>
    <row r="87" spans="1:15" ht="119.25" customHeight="1" x14ac:dyDescent="0.25">
      <c r="A87" s="103" t="s">
        <v>219</v>
      </c>
      <c r="B87" s="70" t="s">
        <v>124</v>
      </c>
      <c r="C87" s="110">
        <v>8</v>
      </c>
      <c r="D87" s="191" t="s">
        <v>20</v>
      </c>
      <c r="E87" s="135"/>
      <c r="F87" s="172">
        <f t="shared" si="15"/>
        <v>0</v>
      </c>
      <c r="G87" s="72" t="e">
        <f t="shared" si="12"/>
        <v>#DIV/0!</v>
      </c>
      <c r="N87" s="46"/>
      <c r="O87" s="46"/>
    </row>
    <row r="88" spans="1:15" ht="92.65" customHeight="1" x14ac:dyDescent="0.25">
      <c r="A88" s="102" t="s">
        <v>220</v>
      </c>
      <c r="B88" s="62" t="s">
        <v>125</v>
      </c>
      <c r="C88" s="110">
        <v>1</v>
      </c>
      <c r="D88" s="191" t="s">
        <v>80</v>
      </c>
      <c r="E88" s="135"/>
      <c r="F88" s="172">
        <f t="shared" si="15"/>
        <v>0</v>
      </c>
      <c r="G88" s="72" t="e">
        <f t="shared" si="12"/>
        <v>#DIV/0!</v>
      </c>
      <c r="N88" s="46"/>
      <c r="O88" s="46"/>
    </row>
    <row r="89" spans="1:15" ht="147" customHeight="1" x14ac:dyDescent="0.25">
      <c r="A89" s="21" t="s">
        <v>119</v>
      </c>
      <c r="B89" s="55" t="s">
        <v>64</v>
      </c>
      <c r="C89" s="110">
        <v>1</v>
      </c>
      <c r="D89" s="191" t="s">
        <v>80</v>
      </c>
      <c r="E89" s="135"/>
      <c r="F89" s="172">
        <f t="shared" si="15"/>
        <v>0</v>
      </c>
      <c r="G89" s="72" t="e">
        <f t="shared" si="12"/>
        <v>#DIV/0!</v>
      </c>
      <c r="N89" s="46"/>
      <c r="O89" s="46"/>
    </row>
    <row r="90" spans="1:15" ht="144.75" customHeight="1" x14ac:dyDescent="0.25">
      <c r="A90" s="103" t="s">
        <v>120</v>
      </c>
      <c r="B90" s="56" t="s">
        <v>126</v>
      </c>
      <c r="C90" s="110">
        <v>1</v>
      </c>
      <c r="D90" s="191" t="s">
        <v>80</v>
      </c>
      <c r="E90" s="135"/>
      <c r="F90" s="172">
        <f t="shared" si="15"/>
        <v>0</v>
      </c>
      <c r="G90" s="72" t="e">
        <f t="shared" si="12"/>
        <v>#DIV/0!</v>
      </c>
      <c r="N90" s="46"/>
      <c r="O90" s="46"/>
    </row>
    <row r="91" spans="1:15" ht="120" customHeight="1" x14ac:dyDescent="0.25">
      <c r="A91" s="103" t="s">
        <v>121</v>
      </c>
      <c r="B91" s="62" t="s">
        <v>127</v>
      </c>
      <c r="C91" s="110">
        <v>2</v>
      </c>
      <c r="D91" s="191" t="s">
        <v>80</v>
      </c>
      <c r="E91" s="135"/>
      <c r="F91" s="172">
        <f t="shared" si="15"/>
        <v>0</v>
      </c>
      <c r="G91" s="72" t="e">
        <f t="shared" si="12"/>
        <v>#DIV/0!</v>
      </c>
      <c r="N91" s="46"/>
      <c r="O91" s="46"/>
    </row>
    <row r="92" spans="1:15" ht="219" customHeight="1" x14ac:dyDescent="0.25">
      <c r="A92" s="102" t="s">
        <v>122</v>
      </c>
      <c r="B92" s="56" t="s">
        <v>226</v>
      </c>
      <c r="C92" s="120">
        <v>50</v>
      </c>
      <c r="D92" s="203" t="s">
        <v>20</v>
      </c>
      <c r="E92" s="135"/>
      <c r="F92" s="179">
        <f>SUM(C92*E92)</f>
        <v>0</v>
      </c>
      <c r="G92" s="101" t="e">
        <f t="shared" si="12"/>
        <v>#DIV/0!</v>
      </c>
      <c r="N92" s="46"/>
      <c r="O92" s="46"/>
    </row>
    <row r="93" spans="1:15" ht="20.25" customHeight="1" x14ac:dyDescent="0.25">
      <c r="A93" s="103" t="s">
        <v>221</v>
      </c>
      <c r="B93" s="56" t="s">
        <v>65</v>
      </c>
      <c r="C93" s="110">
        <v>60</v>
      </c>
      <c r="D93" s="191" t="s">
        <v>20</v>
      </c>
      <c r="E93" s="135"/>
      <c r="F93" s="172">
        <f t="shared" si="15"/>
        <v>0</v>
      </c>
      <c r="G93" s="72" t="e">
        <f t="shared" si="12"/>
        <v>#DIV/0!</v>
      </c>
      <c r="N93" s="46"/>
      <c r="O93" s="46"/>
    </row>
    <row r="94" spans="1:15" ht="189" customHeight="1" x14ac:dyDescent="0.25">
      <c r="A94" s="103" t="s">
        <v>222</v>
      </c>
      <c r="B94" s="62" t="s">
        <v>128</v>
      </c>
      <c r="C94" s="110">
        <v>10</v>
      </c>
      <c r="D94" s="191" t="s">
        <v>20</v>
      </c>
      <c r="E94" s="135"/>
      <c r="F94" s="172">
        <f t="shared" si="15"/>
        <v>0</v>
      </c>
      <c r="G94" s="72" t="e">
        <f t="shared" si="12"/>
        <v>#DIV/0!</v>
      </c>
      <c r="N94" s="46"/>
      <c r="O94" s="46"/>
    </row>
    <row r="95" spans="1:15" ht="129" customHeight="1" x14ac:dyDescent="0.25">
      <c r="A95" s="102" t="s">
        <v>223</v>
      </c>
      <c r="B95" s="62" t="s">
        <v>129</v>
      </c>
      <c r="C95" s="110">
        <v>2</v>
      </c>
      <c r="D95" s="191" t="s">
        <v>80</v>
      </c>
      <c r="E95" s="135"/>
      <c r="F95" s="172">
        <f t="shared" si="15"/>
        <v>0</v>
      </c>
      <c r="G95" s="72" t="e">
        <f t="shared" si="12"/>
        <v>#DIV/0!</v>
      </c>
      <c r="N95" s="46"/>
      <c r="O95" s="46"/>
    </row>
    <row r="96" spans="1:15" ht="187.5" customHeight="1" x14ac:dyDescent="0.25">
      <c r="A96" s="21" t="s">
        <v>224</v>
      </c>
      <c r="B96" s="62" t="s">
        <v>130</v>
      </c>
      <c r="C96" s="110">
        <v>1</v>
      </c>
      <c r="D96" s="191" t="s">
        <v>80</v>
      </c>
      <c r="E96" s="135"/>
      <c r="F96" s="172">
        <f t="shared" si="15"/>
        <v>0</v>
      </c>
      <c r="G96" s="72" t="e">
        <f t="shared" si="12"/>
        <v>#DIV/0!</v>
      </c>
      <c r="N96" s="46"/>
      <c r="O96" s="46"/>
    </row>
    <row r="97" spans="1:15" x14ac:dyDescent="0.25">
      <c r="A97" s="21"/>
      <c r="B97" s="22"/>
      <c r="C97" s="110"/>
      <c r="D97" s="191"/>
      <c r="F97" s="172"/>
      <c r="G97" s="13"/>
      <c r="N97" s="46"/>
      <c r="O97" s="46"/>
    </row>
    <row r="98" spans="1:15" ht="20.25" customHeight="1" x14ac:dyDescent="0.25">
      <c r="A98" s="19" t="s">
        <v>21</v>
      </c>
      <c r="B98" s="20" t="s">
        <v>131</v>
      </c>
      <c r="C98" s="111"/>
      <c r="D98" s="194"/>
      <c r="E98" s="186"/>
      <c r="F98" s="166">
        <f>SUM(F80:F97)</f>
        <v>0</v>
      </c>
      <c r="G98" s="90" t="e">
        <f>F98/F$98</f>
        <v>#DIV/0!</v>
      </c>
      <c r="N98" s="46"/>
      <c r="O98" s="46"/>
    </row>
    <row r="99" spans="1:15" ht="20.25" customHeight="1" x14ac:dyDescent="0.25">
      <c r="A99" s="16" t="s">
        <v>24</v>
      </c>
      <c r="B99" s="17" t="s">
        <v>43</v>
      </c>
      <c r="C99" s="109"/>
      <c r="D99" s="193"/>
      <c r="E99" s="185"/>
      <c r="F99" s="165"/>
      <c r="G99" s="18"/>
      <c r="O99" s="46"/>
    </row>
    <row r="100" spans="1:15" ht="111" customHeight="1" x14ac:dyDescent="0.25">
      <c r="A100" s="21" t="s">
        <v>25</v>
      </c>
      <c r="B100" s="56" t="s">
        <v>132</v>
      </c>
      <c r="C100" s="110">
        <v>10</v>
      </c>
      <c r="D100" s="203" t="s">
        <v>80</v>
      </c>
      <c r="E100" s="135"/>
      <c r="F100" s="179">
        <f t="shared" ref="F100:F109" si="16">SUM(C100*E100)</f>
        <v>0</v>
      </c>
      <c r="G100" s="72" t="e">
        <f t="shared" ref="G100:G109" si="17">F100/F$110</f>
        <v>#DIV/0!</v>
      </c>
      <c r="O100" s="46"/>
    </row>
    <row r="101" spans="1:15" ht="119.25" customHeight="1" x14ac:dyDescent="0.25">
      <c r="A101" s="21" t="s">
        <v>26</v>
      </c>
      <c r="B101" s="71" t="s">
        <v>133</v>
      </c>
      <c r="C101" s="110">
        <v>2</v>
      </c>
      <c r="D101" s="191" t="s">
        <v>80</v>
      </c>
      <c r="E101" s="135"/>
      <c r="F101" s="172">
        <f t="shared" si="16"/>
        <v>0</v>
      </c>
      <c r="G101" s="72" t="e">
        <f t="shared" si="17"/>
        <v>#DIV/0!</v>
      </c>
      <c r="O101" s="46"/>
    </row>
    <row r="102" spans="1:15" ht="135" customHeight="1" x14ac:dyDescent="0.25">
      <c r="A102" s="21" t="s">
        <v>48</v>
      </c>
      <c r="B102" s="58" t="s">
        <v>134</v>
      </c>
      <c r="C102" s="110">
        <v>2</v>
      </c>
      <c r="D102" s="191" t="s">
        <v>80</v>
      </c>
      <c r="E102" s="135"/>
      <c r="F102" s="172">
        <f t="shared" si="16"/>
        <v>0</v>
      </c>
      <c r="G102" s="72" t="e">
        <f t="shared" si="17"/>
        <v>#DIV/0!</v>
      </c>
      <c r="N102" s="46"/>
      <c r="O102" s="46"/>
    </row>
    <row r="103" spans="1:15" ht="31.5" customHeight="1" x14ac:dyDescent="0.25">
      <c r="A103" s="21" t="s">
        <v>49</v>
      </c>
      <c r="B103" s="56" t="s">
        <v>66</v>
      </c>
      <c r="C103" s="110">
        <v>2</v>
      </c>
      <c r="D103" s="191" t="s">
        <v>80</v>
      </c>
      <c r="E103" s="135"/>
      <c r="F103" s="172">
        <f t="shared" si="16"/>
        <v>0</v>
      </c>
      <c r="G103" s="72" t="e">
        <f t="shared" si="17"/>
        <v>#DIV/0!</v>
      </c>
      <c r="N103" s="46"/>
      <c r="O103" s="46"/>
    </row>
    <row r="104" spans="1:15" ht="34.5" customHeight="1" x14ac:dyDescent="0.25">
      <c r="A104" s="21" t="s">
        <v>50</v>
      </c>
      <c r="B104" s="56" t="s">
        <v>67</v>
      </c>
      <c r="C104" s="110">
        <v>1</v>
      </c>
      <c r="D104" s="191" t="s">
        <v>80</v>
      </c>
      <c r="E104" s="135"/>
      <c r="F104" s="172">
        <f t="shared" si="16"/>
        <v>0</v>
      </c>
      <c r="G104" s="72" t="e">
        <f t="shared" si="17"/>
        <v>#DIV/0!</v>
      </c>
      <c r="N104" s="46"/>
      <c r="O104" s="46"/>
    </row>
    <row r="105" spans="1:15" ht="135" customHeight="1" x14ac:dyDescent="0.25">
      <c r="A105" s="21" t="s">
        <v>51</v>
      </c>
      <c r="B105" s="62" t="s">
        <v>135</v>
      </c>
      <c r="C105" s="110">
        <v>2</v>
      </c>
      <c r="D105" s="191" t="s">
        <v>80</v>
      </c>
      <c r="E105" s="135"/>
      <c r="F105" s="172">
        <f t="shared" si="16"/>
        <v>0</v>
      </c>
      <c r="G105" s="72" t="e">
        <f t="shared" si="17"/>
        <v>#DIV/0!</v>
      </c>
      <c r="N105" s="46"/>
      <c r="O105" s="46"/>
    </row>
    <row r="106" spans="1:15" ht="32.25" customHeight="1" x14ac:dyDescent="0.25">
      <c r="A106" s="21" t="s">
        <v>52</v>
      </c>
      <c r="B106" s="56" t="s">
        <v>68</v>
      </c>
      <c r="C106" s="110">
        <v>4</v>
      </c>
      <c r="D106" s="191" t="s">
        <v>80</v>
      </c>
      <c r="E106" s="135"/>
      <c r="F106" s="172">
        <f t="shared" si="16"/>
        <v>0</v>
      </c>
      <c r="G106" s="72" t="e">
        <f t="shared" si="17"/>
        <v>#DIV/0!</v>
      </c>
      <c r="O106" s="46"/>
    </row>
    <row r="107" spans="1:15" ht="21" customHeight="1" x14ac:dyDescent="0.25">
      <c r="A107" s="21" t="s">
        <v>53</v>
      </c>
      <c r="B107" s="56" t="s">
        <v>69</v>
      </c>
      <c r="C107" s="110">
        <v>4</v>
      </c>
      <c r="D107" s="191" t="s">
        <v>80</v>
      </c>
      <c r="E107" s="135"/>
      <c r="F107" s="172">
        <f t="shared" si="16"/>
        <v>0</v>
      </c>
      <c r="G107" s="72" t="e">
        <f t="shared" si="17"/>
        <v>#DIV/0!</v>
      </c>
      <c r="O107" s="46"/>
    </row>
    <row r="108" spans="1:15" ht="164.25" customHeight="1" x14ac:dyDescent="0.25">
      <c r="A108" s="21" t="s">
        <v>54</v>
      </c>
      <c r="B108" s="56" t="s">
        <v>136</v>
      </c>
      <c r="C108" s="110">
        <v>1</v>
      </c>
      <c r="D108" s="191" t="s">
        <v>80</v>
      </c>
      <c r="E108" s="135"/>
      <c r="F108" s="172">
        <f t="shared" si="16"/>
        <v>0</v>
      </c>
      <c r="G108" s="72" t="e">
        <f t="shared" si="17"/>
        <v>#DIV/0!</v>
      </c>
      <c r="O108" s="46"/>
    </row>
    <row r="109" spans="1:15" ht="189.75" customHeight="1" x14ac:dyDescent="0.25">
      <c r="A109" s="21" t="s">
        <v>184</v>
      </c>
      <c r="B109" s="94" t="s">
        <v>167</v>
      </c>
      <c r="C109" s="118">
        <v>40</v>
      </c>
      <c r="D109" s="201" t="s">
        <v>20</v>
      </c>
      <c r="E109" s="135"/>
      <c r="F109" s="175">
        <f t="shared" si="16"/>
        <v>0</v>
      </c>
      <c r="G109" s="13" t="e">
        <f t="shared" si="17"/>
        <v>#DIV/0!</v>
      </c>
      <c r="O109" s="46"/>
    </row>
    <row r="110" spans="1:15" ht="20.25" customHeight="1" x14ac:dyDescent="0.25">
      <c r="A110" s="19" t="s">
        <v>24</v>
      </c>
      <c r="B110" s="20" t="s">
        <v>44</v>
      </c>
      <c r="C110" s="111"/>
      <c r="D110" s="194"/>
      <c r="E110" s="186"/>
      <c r="F110" s="166">
        <f>SUM(F100:F109)</f>
        <v>0</v>
      </c>
      <c r="G110" s="90" t="e">
        <f>F110/F$110</f>
        <v>#DIV/0!</v>
      </c>
      <c r="N110" s="46"/>
      <c r="O110" s="46"/>
    </row>
    <row r="111" spans="1:15" ht="15.75" x14ac:dyDescent="0.25">
      <c r="A111" s="16" t="s">
        <v>32</v>
      </c>
      <c r="B111" s="17" t="s">
        <v>145</v>
      </c>
      <c r="C111" s="109"/>
      <c r="D111" s="193"/>
      <c r="E111" s="185"/>
      <c r="F111" s="165"/>
      <c r="G111" s="18"/>
      <c r="H111" s="27"/>
    </row>
    <row r="112" spans="1:15" ht="228" customHeight="1" x14ac:dyDescent="0.25">
      <c r="A112" s="21" t="s">
        <v>33</v>
      </c>
      <c r="B112" s="67" t="s">
        <v>138</v>
      </c>
      <c r="C112" s="110">
        <v>3</v>
      </c>
      <c r="D112" s="203" t="s">
        <v>80</v>
      </c>
      <c r="E112" s="135"/>
      <c r="F112" s="179">
        <f>SUM(C112*E112)</f>
        <v>0</v>
      </c>
      <c r="G112" s="72" t="e">
        <f>F112/F$117</f>
        <v>#DIV/0!</v>
      </c>
      <c r="H112" s="27"/>
    </row>
    <row r="113" spans="1:16" ht="113.25" customHeight="1" x14ac:dyDescent="0.25">
      <c r="A113" s="21" t="s">
        <v>34</v>
      </c>
      <c r="B113" s="56" t="s">
        <v>139</v>
      </c>
      <c r="C113" s="110">
        <v>1</v>
      </c>
      <c r="D113" s="191" t="s">
        <v>80</v>
      </c>
      <c r="E113" s="135"/>
      <c r="F113" s="172">
        <f>SUM(C113*E113)</f>
        <v>0</v>
      </c>
      <c r="G113" s="72" t="e">
        <f>F113/F$117</f>
        <v>#DIV/0!</v>
      </c>
      <c r="H113" s="27"/>
    </row>
    <row r="114" spans="1:16" ht="181.5" customHeight="1" x14ac:dyDescent="0.25">
      <c r="A114" s="21" t="s">
        <v>35</v>
      </c>
      <c r="B114" s="63" t="s">
        <v>140</v>
      </c>
      <c r="C114" s="110">
        <v>1</v>
      </c>
      <c r="D114" s="191" t="s">
        <v>80</v>
      </c>
      <c r="E114" s="135"/>
      <c r="F114" s="172">
        <f>SUM(C114*E114)</f>
        <v>0</v>
      </c>
      <c r="G114" s="72" t="e">
        <f>F114/F$117</f>
        <v>#DIV/0!</v>
      </c>
      <c r="H114" s="27"/>
    </row>
    <row r="115" spans="1:16" ht="85.5" customHeight="1" x14ac:dyDescent="0.25">
      <c r="A115" s="21" t="s">
        <v>36</v>
      </c>
      <c r="B115" s="54" t="s">
        <v>141</v>
      </c>
      <c r="C115" s="110">
        <v>1</v>
      </c>
      <c r="D115" s="191" t="s">
        <v>80</v>
      </c>
      <c r="E115" s="135"/>
      <c r="F115" s="172">
        <f>SUM(C115*E115)</f>
        <v>0</v>
      </c>
      <c r="G115" s="72" t="e">
        <f>F115/F$117</f>
        <v>#DIV/0!</v>
      </c>
      <c r="H115" s="27"/>
    </row>
    <row r="116" spans="1:16" ht="15.75" x14ac:dyDescent="0.25">
      <c r="A116" s="32"/>
      <c r="B116" s="33"/>
      <c r="C116" s="118"/>
      <c r="D116" s="201"/>
      <c r="F116" s="175"/>
      <c r="G116" s="13"/>
      <c r="H116" s="27"/>
    </row>
    <row r="117" spans="1:16" ht="15.75" x14ac:dyDescent="0.25">
      <c r="A117" s="19" t="s">
        <v>32</v>
      </c>
      <c r="B117" s="20" t="s">
        <v>227</v>
      </c>
      <c r="C117" s="111"/>
      <c r="D117" s="194"/>
      <c r="E117" s="186"/>
      <c r="F117" s="166">
        <f>SUM(F112:F116)</f>
        <v>0</v>
      </c>
      <c r="G117" s="90" t="e">
        <f>F117/F$117</f>
        <v>#DIV/0!</v>
      </c>
      <c r="H117" s="27"/>
    </row>
    <row r="118" spans="1:16" ht="15.75" x14ac:dyDescent="0.25">
      <c r="A118" s="16" t="s">
        <v>37</v>
      </c>
      <c r="B118" s="17" t="s">
        <v>142</v>
      </c>
      <c r="C118" s="109"/>
      <c r="D118" s="193"/>
      <c r="E118" s="185"/>
      <c r="F118" s="165"/>
      <c r="G118" s="18"/>
      <c r="H118" s="27"/>
    </row>
    <row r="119" spans="1:16" ht="78" customHeight="1" x14ac:dyDescent="0.25">
      <c r="A119" s="21" t="s">
        <v>38</v>
      </c>
      <c r="B119" s="56" t="s">
        <v>143</v>
      </c>
      <c r="C119" s="110">
        <v>150</v>
      </c>
      <c r="D119" s="203" t="s">
        <v>23</v>
      </c>
      <c r="E119" s="135"/>
      <c r="F119" s="179">
        <f t="shared" ref="F119:F124" si="18">SUM(C119*E119)</f>
        <v>0</v>
      </c>
      <c r="G119" s="72" t="e">
        <f t="shared" ref="G119:G124" si="19">F119/F$126</f>
        <v>#DIV/0!</v>
      </c>
      <c r="H119" s="27"/>
    </row>
    <row r="120" spans="1:16" ht="84.75" customHeight="1" x14ac:dyDescent="0.25">
      <c r="A120" s="21" t="s">
        <v>39</v>
      </c>
      <c r="B120" s="56" t="s">
        <v>144</v>
      </c>
      <c r="C120" s="110">
        <v>120</v>
      </c>
      <c r="D120" s="191" t="s">
        <v>20</v>
      </c>
      <c r="E120" s="135"/>
      <c r="F120" s="172">
        <f t="shared" si="18"/>
        <v>0</v>
      </c>
      <c r="G120" s="72" t="e">
        <f t="shared" si="19"/>
        <v>#DIV/0!</v>
      </c>
      <c r="H120" s="27"/>
    </row>
    <row r="121" spans="1:16" ht="55.5" customHeight="1" x14ac:dyDescent="0.25">
      <c r="A121" s="21" t="s">
        <v>40</v>
      </c>
      <c r="B121" s="56" t="s">
        <v>70</v>
      </c>
      <c r="C121" s="110">
        <v>120</v>
      </c>
      <c r="D121" s="191" t="s">
        <v>80</v>
      </c>
      <c r="E121" s="135"/>
      <c r="F121" s="172">
        <f t="shared" si="18"/>
        <v>0</v>
      </c>
      <c r="G121" s="72" t="e">
        <f t="shared" si="19"/>
        <v>#DIV/0!</v>
      </c>
      <c r="H121" s="27"/>
    </row>
    <row r="122" spans="1:16" ht="33.75" customHeight="1" x14ac:dyDescent="0.25">
      <c r="A122" s="21" t="s">
        <v>41</v>
      </c>
      <c r="B122" s="56" t="s">
        <v>71</v>
      </c>
      <c r="C122" s="110">
        <v>4</v>
      </c>
      <c r="D122" s="191" t="s">
        <v>80</v>
      </c>
      <c r="E122" s="135"/>
      <c r="F122" s="172">
        <f t="shared" si="18"/>
        <v>0</v>
      </c>
      <c r="G122" s="72" t="e">
        <f t="shared" si="19"/>
        <v>#DIV/0!</v>
      </c>
      <c r="H122" s="27"/>
    </row>
    <row r="123" spans="1:16" ht="30" x14ac:dyDescent="0.25">
      <c r="A123" s="21" t="s">
        <v>42</v>
      </c>
      <c r="B123" s="56" t="s">
        <v>72</v>
      </c>
      <c r="C123" s="110">
        <v>4</v>
      </c>
      <c r="D123" s="191" t="s">
        <v>80</v>
      </c>
      <c r="E123" s="135"/>
      <c r="F123" s="172">
        <f t="shared" si="18"/>
        <v>0</v>
      </c>
      <c r="G123" s="72" t="e">
        <f t="shared" si="19"/>
        <v>#DIV/0!</v>
      </c>
      <c r="H123" s="27"/>
    </row>
    <row r="124" spans="1:16" ht="20.25" customHeight="1" x14ac:dyDescent="0.25">
      <c r="A124" s="21" t="s">
        <v>55</v>
      </c>
      <c r="B124" s="56" t="s">
        <v>73</v>
      </c>
      <c r="C124" s="110">
        <v>8</v>
      </c>
      <c r="D124" s="191" t="s">
        <v>80</v>
      </c>
      <c r="E124" s="135"/>
      <c r="F124" s="172">
        <f t="shared" si="18"/>
        <v>0</v>
      </c>
      <c r="G124" s="72" t="e">
        <f t="shared" si="19"/>
        <v>#DIV/0!</v>
      </c>
      <c r="H124" s="27"/>
    </row>
    <row r="125" spans="1:16" ht="15.75" x14ac:dyDescent="0.25">
      <c r="A125" s="32"/>
      <c r="B125" s="33"/>
      <c r="C125" s="118"/>
      <c r="D125" s="201"/>
      <c r="E125" s="135"/>
      <c r="F125" s="175"/>
      <c r="G125" s="13"/>
      <c r="H125" s="27"/>
    </row>
    <row r="126" spans="1:16" ht="15.75" x14ac:dyDescent="0.25">
      <c r="A126" s="19" t="s">
        <v>37</v>
      </c>
      <c r="B126" s="20" t="s">
        <v>147</v>
      </c>
      <c r="C126" s="111"/>
      <c r="D126" s="194"/>
      <c r="E126" s="186"/>
      <c r="F126" s="166">
        <f>SUM(F119:F125)</f>
        <v>0</v>
      </c>
      <c r="G126" s="90" t="e">
        <f>F126/F$126</f>
        <v>#DIV/0!</v>
      </c>
      <c r="H126" s="27"/>
    </row>
    <row r="127" spans="1:16" ht="15.75" x14ac:dyDescent="0.25">
      <c r="H127" s="27"/>
    </row>
    <row r="128" spans="1:16" s="27" customFormat="1" ht="20.25" customHeight="1" x14ac:dyDescent="0.25">
      <c r="A128" s="139" t="s">
        <v>45</v>
      </c>
      <c r="B128" s="140"/>
      <c r="C128" s="140"/>
      <c r="D128" s="140"/>
      <c r="E128" s="140"/>
      <c r="F128" s="140"/>
      <c r="G128" s="91"/>
      <c r="I128"/>
      <c r="J128"/>
      <c r="K128"/>
      <c r="L128"/>
      <c r="M128"/>
      <c r="N128"/>
      <c r="O128"/>
      <c r="P128"/>
    </row>
    <row r="129" spans="1:16" s="27" customFormat="1" ht="20.25" customHeight="1" x14ac:dyDescent="0.25">
      <c r="A129" s="43" t="s">
        <v>7</v>
      </c>
      <c r="B129" s="138" t="s">
        <v>29</v>
      </c>
      <c r="C129" s="138"/>
      <c r="D129" s="138"/>
      <c r="E129" s="138"/>
      <c r="F129" s="180">
        <f>SUM(F17)</f>
        <v>0</v>
      </c>
      <c r="G129" s="92" t="e">
        <f t="shared" ref="G129:G136" si="20">F129/F$136</f>
        <v>#DIV/0!</v>
      </c>
      <c r="I129"/>
      <c r="J129"/>
      <c r="K129"/>
      <c r="L129"/>
      <c r="M129"/>
      <c r="N129"/>
      <c r="O129"/>
      <c r="P129"/>
    </row>
    <row r="130" spans="1:16" s="27" customFormat="1" ht="20.25" customHeight="1" x14ac:dyDescent="0.25">
      <c r="A130" s="28" t="s">
        <v>9</v>
      </c>
      <c r="B130" s="141" t="s">
        <v>137</v>
      </c>
      <c r="C130" s="141"/>
      <c r="D130" s="141"/>
      <c r="E130" s="141"/>
      <c r="F130" s="181">
        <f>SUM(F40)</f>
        <v>0</v>
      </c>
      <c r="G130" s="92" t="e">
        <f t="shared" si="20"/>
        <v>#DIV/0!</v>
      </c>
      <c r="I130"/>
      <c r="J130"/>
      <c r="K130"/>
      <c r="L130"/>
      <c r="M130"/>
      <c r="N130"/>
      <c r="O130"/>
      <c r="P130"/>
    </row>
    <row r="131" spans="1:16" s="27" customFormat="1" ht="20.25" customHeight="1" x14ac:dyDescent="0.25">
      <c r="A131" s="28" t="s">
        <v>14</v>
      </c>
      <c r="B131" s="141" t="s">
        <v>146</v>
      </c>
      <c r="C131" s="141"/>
      <c r="D131" s="141"/>
      <c r="E131" s="141"/>
      <c r="F131" s="181">
        <f>SUM(F78)</f>
        <v>0</v>
      </c>
      <c r="G131" s="92" t="e">
        <f t="shared" si="20"/>
        <v>#DIV/0!</v>
      </c>
      <c r="I131"/>
      <c r="J131"/>
      <c r="K131"/>
      <c r="L131"/>
      <c r="M131"/>
      <c r="N131"/>
      <c r="O131"/>
      <c r="P131"/>
    </row>
    <row r="132" spans="1:16" s="27" customFormat="1" ht="20.25" customHeight="1" x14ac:dyDescent="0.25">
      <c r="A132" s="28" t="s">
        <v>21</v>
      </c>
      <c r="B132" s="142" t="s">
        <v>117</v>
      </c>
      <c r="C132" s="143"/>
      <c r="D132" s="143"/>
      <c r="E132" s="144"/>
      <c r="F132" s="181">
        <f>SUM(F98)</f>
        <v>0</v>
      </c>
      <c r="G132" s="92" t="e">
        <f t="shared" si="20"/>
        <v>#DIV/0!</v>
      </c>
      <c r="I132"/>
      <c r="J132"/>
      <c r="K132"/>
      <c r="L132"/>
      <c r="M132"/>
      <c r="N132"/>
      <c r="O132"/>
      <c r="P132"/>
    </row>
    <row r="133" spans="1:16" s="27" customFormat="1" ht="20.25" customHeight="1" x14ac:dyDescent="0.25">
      <c r="A133" s="28" t="s">
        <v>24</v>
      </c>
      <c r="B133" s="142" t="s">
        <v>43</v>
      </c>
      <c r="C133" s="143"/>
      <c r="D133" s="143"/>
      <c r="E133" s="144"/>
      <c r="F133" s="181">
        <f>SUM(F110)</f>
        <v>0</v>
      </c>
      <c r="G133" s="92" t="e">
        <f t="shared" si="20"/>
        <v>#DIV/0!</v>
      </c>
      <c r="I133"/>
      <c r="J133"/>
      <c r="K133"/>
      <c r="L133"/>
      <c r="M133"/>
      <c r="N133"/>
      <c r="O133"/>
      <c r="P133"/>
    </row>
    <row r="134" spans="1:16" s="27" customFormat="1" ht="20.25" customHeight="1" x14ac:dyDescent="0.25">
      <c r="A134" s="28" t="s">
        <v>32</v>
      </c>
      <c r="B134" s="142" t="s">
        <v>145</v>
      </c>
      <c r="C134" s="143"/>
      <c r="D134" s="143"/>
      <c r="E134" s="144"/>
      <c r="F134" s="181">
        <f>SUM(F117)</f>
        <v>0</v>
      </c>
      <c r="G134" s="92" t="e">
        <f t="shared" si="20"/>
        <v>#DIV/0!</v>
      </c>
      <c r="I134"/>
      <c r="J134"/>
      <c r="K134"/>
      <c r="L134"/>
      <c r="M134"/>
      <c r="N134"/>
      <c r="O134"/>
      <c r="P134"/>
    </row>
    <row r="135" spans="1:16" s="27" customFormat="1" ht="20.25" customHeight="1" x14ac:dyDescent="0.25">
      <c r="A135" s="28" t="s">
        <v>37</v>
      </c>
      <c r="B135" s="142" t="s">
        <v>142</v>
      </c>
      <c r="C135" s="143"/>
      <c r="D135" s="143"/>
      <c r="E135" s="144"/>
      <c r="F135" s="181">
        <f>SUM(F126)</f>
        <v>0</v>
      </c>
      <c r="G135" s="92" t="e">
        <f t="shared" si="20"/>
        <v>#DIV/0!</v>
      </c>
      <c r="I135"/>
      <c r="J135"/>
      <c r="K135"/>
      <c r="L135"/>
      <c r="M135"/>
      <c r="N135"/>
      <c r="O135"/>
      <c r="P135"/>
    </row>
    <row r="136" spans="1:16" s="27" customFormat="1" ht="20.25" customHeight="1" x14ac:dyDescent="0.25">
      <c r="A136" s="137" t="s">
        <v>46</v>
      </c>
      <c r="B136" s="137"/>
      <c r="C136" s="137"/>
      <c r="D136" s="137"/>
      <c r="E136" s="137"/>
      <c r="F136" s="182">
        <f>SUM(F129:F135)</f>
        <v>0</v>
      </c>
      <c r="G136" s="93" t="e">
        <f t="shared" si="20"/>
        <v>#DIV/0!</v>
      </c>
      <c r="H136"/>
      <c r="I136"/>
      <c r="J136"/>
      <c r="K136"/>
      <c r="L136"/>
      <c r="M136"/>
      <c r="N136"/>
      <c r="O136"/>
      <c r="P136"/>
    </row>
    <row r="137" spans="1:16" ht="22.9" customHeight="1" x14ac:dyDescent="0.25"/>
  </sheetData>
  <mergeCells count="37">
    <mergeCell ref="C8:G8"/>
    <mergeCell ref="D25:D26"/>
    <mergeCell ref="E25:E26"/>
    <mergeCell ref="F25:F26"/>
    <mergeCell ref="D43:D44"/>
    <mergeCell ref="E43:E44"/>
    <mergeCell ref="F43:F44"/>
    <mergeCell ref="G43:G44"/>
    <mergeCell ref="A2:G2"/>
    <mergeCell ref="A3:G3"/>
    <mergeCell ref="B22:B23"/>
    <mergeCell ref="C22:C23"/>
    <mergeCell ref="D22:D23"/>
    <mergeCell ref="E22:E23"/>
    <mergeCell ref="F22:F23"/>
    <mergeCell ref="G22:G23"/>
    <mergeCell ref="A22:A23"/>
    <mergeCell ref="C5:G5"/>
    <mergeCell ref="C6:G6"/>
    <mergeCell ref="C7:G7"/>
    <mergeCell ref="C9:G9"/>
    <mergeCell ref="C10:G10"/>
    <mergeCell ref="C25:C26"/>
    <mergeCell ref="A136:E136"/>
    <mergeCell ref="B129:E129"/>
    <mergeCell ref="A128:F128"/>
    <mergeCell ref="B130:E130"/>
    <mergeCell ref="B131:E131"/>
    <mergeCell ref="B132:E132"/>
    <mergeCell ref="B133:E133"/>
    <mergeCell ref="B134:E134"/>
    <mergeCell ref="B135:E135"/>
    <mergeCell ref="B25:B26"/>
    <mergeCell ref="G25:G26"/>
    <mergeCell ref="A25:A26"/>
    <mergeCell ref="A43:A44"/>
    <mergeCell ref="C43:C44"/>
  </mergeCells>
  <phoneticPr fontId="20" type="noConversion"/>
  <pageMargins left="0.25" right="0.25" top="0.75" bottom="0.75" header="0.3" footer="0.3"/>
  <pageSetup scale="68" orientation="portrait" r:id="rId1"/>
  <rowBreaks count="1" manualBreakCount="1">
    <brk id="120" max="6"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BoQ WTP Fallujah II priced </vt:lpstr>
      <vt:lpstr>'BoQ WTP Fallujah II priced '!Print_Area</vt:lpstr>
    </vt:vector>
  </TitlesOfParts>
  <Company>GTZ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Rawa Mahmood</cp:lastModifiedBy>
  <cp:lastPrinted>2021-11-10T06:02:20Z</cp:lastPrinted>
  <dcterms:created xsi:type="dcterms:W3CDTF">2013-03-17T04:16:34Z</dcterms:created>
  <dcterms:modified xsi:type="dcterms:W3CDTF">2022-07-04T12:14:16Z</dcterms:modified>
</cp:coreProperties>
</file>