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mohamm_dlp\Desktop\Files\Cosoft\2022\In Progress\83417484Rehabilitation of Football Court City of Heet\Invitation\"/>
    </mc:Choice>
  </mc:AlternateContent>
  <xr:revisionPtr revIDLastSave="0" documentId="13_ncr:1_{6A33DE22-E421-48E7-8DEB-67B3F1A17203}" xr6:coauthVersionLast="47" xr6:coauthVersionMax="47" xr10:uidLastSave="{00000000-0000-0000-0000-000000000000}"/>
  <bookViews>
    <workbookView xWindow="28680" yWindow="-120" windowWidth="29040" windowHeight="15840" xr2:uid="{00000000-000D-0000-FFFF-FFFF00000000}"/>
  </bookViews>
  <sheets>
    <sheet name="BoQ Football Court unpriced " sheetId="6" r:id="rId1"/>
  </sheets>
  <definedNames>
    <definedName name="_Hlk104385726" localSheetId="0">'BoQ Football Court unpriced '!$B$33</definedName>
    <definedName name="_xlnm.Print_Area" localSheetId="0">'BoQ Football Court unpriced '!$A$1:$G$54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9" i="6" l="1"/>
  <c r="F39" i="6"/>
  <c r="F29" i="6"/>
  <c r="F48" i="6"/>
  <c r="F47" i="6"/>
  <c r="F45" i="6"/>
  <c r="F46" i="6"/>
  <c r="F43" i="6"/>
  <c r="F44" i="6"/>
  <c r="F42" i="6"/>
  <c r="F38" i="6"/>
  <c r="F49" i="6" l="1"/>
  <c r="G42" i="6" s="1"/>
  <c r="G46" i="6" l="1"/>
  <c r="G44" i="6"/>
  <c r="G49" i="6"/>
  <c r="F53" i="6"/>
  <c r="G48" i="6"/>
  <c r="G47" i="6"/>
  <c r="G45" i="6"/>
  <c r="G43" i="6"/>
  <c r="F20" i="6"/>
  <c r="F35" i="6" l="1"/>
  <c r="F33" i="6"/>
  <c r="F30" i="6"/>
  <c r="F32" i="6"/>
  <c r="F31" i="6"/>
  <c r="F24" i="6" l="1"/>
  <c r="F26" i="6"/>
  <c r="F36" i="6"/>
  <c r="F28" i="6" l="1"/>
  <c r="F37" i="6" l="1"/>
  <c r="F34" i="6"/>
  <c r="F27" i="6" l="1"/>
  <c r="F25" i="6"/>
  <c r="F19" i="6"/>
  <c r="F40" i="6" l="1"/>
  <c r="F22" i="6"/>
  <c r="G20" i="6" s="1"/>
  <c r="G29" i="6" l="1"/>
  <c r="G19" i="6"/>
  <c r="F51" i="6"/>
  <c r="G40" i="6"/>
  <c r="G30" i="6"/>
  <c r="G36" i="6"/>
  <c r="G28" i="6"/>
  <c r="G35" i="6"/>
  <c r="G34" i="6"/>
  <c r="G26" i="6"/>
  <c r="G25" i="6"/>
  <c r="G24" i="6"/>
  <c r="G37" i="6"/>
  <c r="G27" i="6"/>
  <c r="G33" i="6"/>
  <c r="G32" i="6"/>
  <c r="G38" i="6"/>
  <c r="G31" i="6"/>
  <c r="F52" i="6"/>
  <c r="G22" i="6"/>
  <c r="F54" i="6" l="1"/>
  <c r="G53" i="6" s="1"/>
  <c r="G52" i="6" l="1"/>
  <c r="G54" i="6"/>
  <c r="G51" i="6"/>
</calcChain>
</file>

<file path=xl/sharedStrings.xml><?xml version="1.0" encoding="utf-8"?>
<sst xmlns="http://schemas.openxmlformats.org/spreadsheetml/2006/main" count="124" uniqueCount="93">
  <si>
    <t xml:space="preserve">CoSoft No.:         </t>
  </si>
  <si>
    <t>[---]</t>
  </si>
  <si>
    <t>No.</t>
  </si>
  <si>
    <t>Description</t>
  </si>
  <si>
    <t>Qty.</t>
  </si>
  <si>
    <t>Unit</t>
  </si>
  <si>
    <r>
      <t xml:space="preserve">Unit rate </t>
    </r>
    <r>
      <rPr>
        <b/>
        <vertAlign val="superscript"/>
        <sz val="10"/>
        <rFont val="Arial"/>
        <family val="2"/>
      </rPr>
      <t>*)</t>
    </r>
    <r>
      <rPr>
        <b/>
        <sz val="10"/>
        <rFont val="Arial"/>
        <family val="2"/>
      </rPr>
      <t/>
    </r>
  </si>
  <si>
    <t>1.00</t>
  </si>
  <si>
    <t>1.01</t>
  </si>
  <si>
    <t>2.00</t>
  </si>
  <si>
    <t>Program Name:</t>
  </si>
  <si>
    <t>Project No.:</t>
  </si>
  <si>
    <t>Project Name:</t>
  </si>
  <si>
    <t>Location:</t>
  </si>
  <si>
    <t>Trade:</t>
  </si>
  <si>
    <t>m2</t>
  </si>
  <si>
    <t>m3</t>
  </si>
  <si>
    <t>Construction works</t>
  </si>
  <si>
    <t>[%]</t>
  </si>
  <si>
    <t>Mobilization and Demobilization</t>
  </si>
  <si>
    <r>
      <t xml:space="preserve">Total Amount </t>
    </r>
    <r>
      <rPr>
        <b/>
        <vertAlign val="superscript"/>
        <sz val="10"/>
        <rFont val="Arial"/>
        <family val="2"/>
      </rPr>
      <t>*)</t>
    </r>
    <r>
      <rPr>
        <b/>
        <sz val="10"/>
        <rFont val="Arial"/>
        <family val="2"/>
      </rPr>
      <t/>
    </r>
  </si>
  <si>
    <t>Sub Total Mobilization and Demobilization</t>
  </si>
  <si>
    <t>Summary of Positions</t>
  </si>
  <si>
    <t>Total Sum over All</t>
  </si>
  <si>
    <t>Cost Calculation</t>
  </si>
  <si>
    <t>portion</t>
  </si>
  <si>
    <t>Lump Sum</t>
  </si>
  <si>
    <t>ARILA - Assisting Reconstruction and Improving Living Conditions in Anbar</t>
  </si>
  <si>
    <t>21.1811.5-002.00</t>
  </si>
  <si>
    <t>[USD]</t>
  </si>
  <si>
    <t>Civil Works</t>
  </si>
  <si>
    <t>Heet</t>
  </si>
  <si>
    <t>Heet City - Anbar Governorate</t>
  </si>
  <si>
    <t>2.1.0</t>
  </si>
  <si>
    <t>2.1.01</t>
  </si>
  <si>
    <t>2.1.02</t>
  </si>
  <si>
    <t>2.1.03</t>
  </si>
  <si>
    <t>2.1.04</t>
  </si>
  <si>
    <t>2.1.05</t>
  </si>
  <si>
    <t>2.1.06</t>
  </si>
  <si>
    <t>2.1.07</t>
  </si>
  <si>
    <t>2.1.08</t>
  </si>
  <si>
    <t>2.1.09</t>
  </si>
  <si>
    <t>2.1.11</t>
  </si>
  <si>
    <t>2.1.12</t>
  </si>
  <si>
    <t>2.1.13</t>
  </si>
  <si>
    <t>Sub Total Civil Work</t>
  </si>
  <si>
    <t>Civil Work</t>
  </si>
  <si>
    <t>Providing materials, equipments and manpower to work on construction of drainage basins (manholes) with dimensions (40 × 40) cm and variable depths according to the work needs, the work includes building with bricks, double-sided plastering, Flancoat paint from outside and epoxy paint from inside with covers from cast iron with the meeting points with the main drainage to be in the sidewalk level with all requirements to complete the job and in accordance to the supervisory committee instructions</t>
  </si>
  <si>
    <t xml:space="preserve">BoQ - Rehabilitation of Youth Center Football Court  </t>
  </si>
  <si>
    <t>Rehabilitation of Youth Center Football Court</t>
  </si>
  <si>
    <t>m</t>
  </si>
  <si>
    <t>2.1.14</t>
  </si>
  <si>
    <t>2.1.15</t>
  </si>
  <si>
    <t>Providing materials, equipment and manpower for executing the drainage network includes, laying of perforated plastic pipes diameter 4", every 6 meters in the transverse direction of the stadium and covered with layer of aggregated gravel and linked with the located manholes out of the stadium yard with all requirements to complete the job and in accordance to the supervisory committee instructions</t>
  </si>
  <si>
    <t>Providing materials, equipment and manpower for Fully preparing the site, leveling the ground, and compacting with any needs to facilitates the workflow. Work includes, lifting and transferring debris to a specific location located by Heat municipality, in addition to lift the old BRC fence's iron poles for later use by the supervising of the supervising engineering committee</t>
  </si>
  <si>
    <t xml:space="preserve">Providing materials, equipment and manpower to install a soccer goal made of iron pipe with 3 inch diameter and 3 mm thickness coated with black &amp; white sized (3.5 width X 2.30 height) m including the net with all requirements to complete the job and in accordance to the supervisory committee instruction. </t>
  </si>
  <si>
    <t>Providing materials, equipment and manpower to install a sliding iron door with dimensions of (4 * 2.5) meter double-sided with prefabricated inscriptions, anti-rest paint, and oil paint by (two layers) with all requirements to complete the job and in accordance to the supervisory committee instructions</t>
  </si>
  <si>
    <t>Providing materials, equipment and manpower to connecting the drainage pipes in item No.2.1.03 with the main plastic drainage pipe perforated diameter (6) inch to the longitudinal direction of the stadium, beside the youth center building including excavating works, fully backfilling with aggregated gravel for making a completed water drainage system for the youth center building with a backfilling of red sand underneath the pipe (10) CM and getting the necessary slope towards storage basins with all necessary connections and with all requirements to complete the job and in accordance to the supervisory committee instructions</t>
  </si>
  <si>
    <t>1.02</t>
  </si>
  <si>
    <r>
      <rPr>
        <b/>
        <sz val="11"/>
        <color theme="1"/>
        <rFont val="Arial"/>
        <family val="2"/>
      </rPr>
      <t xml:space="preserve"> ! Remark - Contractor must put in consideration what necessary measures/items described below apply to the project ahead. </t>
    </r>
    <r>
      <rPr>
        <sz val="11"/>
        <color theme="1"/>
        <rFont val="Arial"/>
        <family val="2"/>
      </rPr>
      <t>Installation of the site office, provision of all construction equipment and plant, including water and electricity supply for all works, stores and materials (incl. disposal of waste) for the workers, removal of all rubbish and site preparation including demobilization. All costs pertaining to safety and security measures of site must be included. Any costs for site set up have to be included, no additional payment will be accepted.     Use of existing construction equipment and plant, including water and electricity supply for all works, stores and materials (including disposal of waste) for the workers, removal of all rubbish and site preparation including demobilization. All costs pertaining to safety and security measures of site must be included. Any costs for site set up (where applicable) have to be included, no additional payment will be accepted.</t>
    </r>
  </si>
  <si>
    <r>
      <t xml:space="preserve">Providing materials, equipment and manpower to spread a layer of </t>
    </r>
    <r>
      <rPr>
        <sz val="11"/>
        <color rgb="FF000000"/>
        <rFont val="Arial"/>
        <family val="2"/>
      </rPr>
      <t xml:space="preserve">black rubber granules </t>
    </r>
    <r>
      <rPr>
        <sz val="11"/>
        <color theme="1"/>
        <rFont val="Arial"/>
        <family val="2"/>
      </rPr>
      <t>in a quantity of 5 kg per square meter with all requirements to complete the job and in accordance to the supervisory committee instructions</t>
    </r>
  </si>
  <si>
    <t>Providing materials, equipment and manpower for filling works of sub-base class B thickness (20) cm and according to the specifications of soil classifications, and the thickness of the single layer shall not be less than (20) cm in case of needing more than one layer, with all requirements to complete the job and in accordance to the supervisory committee instructions</t>
  </si>
  <si>
    <t>2.1.16</t>
  </si>
  <si>
    <t>Irrigation network</t>
  </si>
  <si>
    <r>
      <rPr>
        <b/>
        <sz val="11"/>
        <color theme="1"/>
        <rFont val="Calibri"/>
        <family val="2"/>
      </rPr>
      <t>Normal water hose:</t>
    </r>
    <r>
      <rPr>
        <sz val="11"/>
        <color theme="1"/>
        <rFont val="Calibri"/>
        <family val="2"/>
      </rPr>
      <t xml:space="preserve">
Supplying and connect normal water hose to be used for water spray and irrigation of 3/4 inch and 50 m.l, the brand should be approved by the supervisory committee before supply. the work including all needed accessories to complete the job, according to the instructions of the supervisory committee.</t>
    </r>
  </si>
  <si>
    <t>pcs</t>
  </si>
  <si>
    <r>
      <rPr>
        <b/>
        <sz val="11"/>
        <color theme="1"/>
        <rFont val="Calibri"/>
        <family val="2"/>
        <scheme val="minor"/>
      </rPr>
      <t>Taps:</t>
    </r>
    <r>
      <rPr>
        <sz val="11"/>
        <color theme="1"/>
        <rFont val="Calibri"/>
        <family val="2"/>
        <scheme val="minor"/>
      </rPr>
      <t xml:space="preserve">
Supplying materials and equipment for installing and connecting of 3/4 inch taps of an excellent type, to be connected with the sub-hoses, with all needed accessories to complete the job, according to the instructions of the supervisory committee</t>
    </r>
  </si>
  <si>
    <r>
      <rPr>
        <b/>
        <sz val="11"/>
        <color theme="1"/>
        <rFont val="Calibri"/>
        <family val="2"/>
        <scheme val="minor"/>
      </rPr>
      <t>Valves 1 Inch:</t>
    </r>
    <r>
      <rPr>
        <sz val="11"/>
        <color theme="1"/>
        <rFont val="Calibri"/>
        <family val="2"/>
        <scheme val="minor"/>
      </rPr>
      <t xml:space="preserve">
Supplying materials and equipment for installing and connecting of 1 inch Valves of an excellent type, with a plastic box to contain and protect the valves with all needed accessories to complete the job, according to the instructions of the supervisory committee</t>
    </r>
  </si>
  <si>
    <r>
      <rPr>
        <b/>
        <sz val="11"/>
        <rFont val="Calibri"/>
        <family val="2"/>
        <scheme val="minor"/>
      </rPr>
      <t>Iron cage works:</t>
    </r>
    <r>
      <rPr>
        <sz val="11"/>
        <rFont val="Calibri"/>
        <family val="2"/>
        <scheme val="minor"/>
      </rPr>
      <t xml:space="preserve">
Preparing the materials and equipment to implement and install an iron cate enclosed by pallet, dimensions of the cage (0.5 * .75) meters, with height of .5 meters, painting of anti-rust paint and oil paint, including the work of casting concrete bases by using a resistant cement and tested sand and gravel, Dimensions of the base (0.5 * 0.75) meter, thickness 10 cm, with a mesh of BRC of 6 mm diameter and  15 * 15 cm dimensions of the opening, with all needed works to complete the item and according to the instructions of the supervisory committee</t>
    </r>
  </si>
  <si>
    <r>
      <rPr>
        <b/>
        <sz val="11"/>
        <color theme="1"/>
        <rFont val="Calibri"/>
        <family val="2"/>
        <scheme val="minor"/>
      </rPr>
      <t>Main Pump:</t>
    </r>
    <r>
      <rPr>
        <sz val="11"/>
        <color theme="1"/>
        <rFont val="Calibri"/>
        <family val="2"/>
        <scheme val="minor"/>
      </rPr>
      <t xml:space="preserve">
Supply and install an electric pump of 1 inch, 2 hp (Q= 30 to 154 L/S ), 1491 Watt, The required brands are  Panasonic or equivalent which should be approved by the supervisory committee before starting supplying process, the price includes connecting to the main source using plastic pipes of 1 inches in diameter and other connections and valves with all needed works to complete the item in addition to connect to the electrical source by using 2X2.5 wire and plugs and according to the instructions of the supervisory committee</t>
    </r>
  </si>
  <si>
    <t>3.1.01</t>
  </si>
  <si>
    <t>3.1.02</t>
  </si>
  <si>
    <t>3.1.03</t>
  </si>
  <si>
    <t>3.1.04</t>
  </si>
  <si>
    <t>3.1.05</t>
  </si>
  <si>
    <t>3.1.06</t>
  </si>
  <si>
    <t>3.1.07</t>
  </si>
  <si>
    <t>Sub Total Irrigation network</t>
  </si>
  <si>
    <t>3.00</t>
  </si>
  <si>
    <r>
      <rPr>
        <b/>
        <sz val="11"/>
        <rFont val="Calibri"/>
        <family val="2"/>
        <scheme val="minor"/>
      </rPr>
      <t>Water Tanks:</t>
    </r>
    <r>
      <rPr>
        <sz val="11"/>
        <rFont val="Calibri"/>
        <family val="2"/>
        <scheme val="minor"/>
      </rPr>
      <t xml:space="preserve">
Preparing the materials and equipment to Supply and install of 5000 Leter water tanks (polyethylene - 3 layers), to be instelled on an iron base of 1.5 meter height consist of 2 inch iron square section, with all needed works to complete the item and according to the instructions of the supervisory committee</t>
    </r>
  </si>
  <si>
    <t>Under ground septic tank works
Preparing the materials and equipment needed to dig and cast the concrete earth septic tank with dimensions of 4 * 3 and a depth of 2 meters, with a concrete base thickness of 20 cm and the thickness of the walls 25 cm. Preparing the materials and work to do the casting of reinforced concrete for the bases and the wall using reinforcement bars with a diameter of 16 mm @ 15 cm  two layers, the required compressive resistance is not less than 25 Mpa, including work, putting a water stop between the base and the walls with bitumen coating from the outside and epoxy from the inside and making an iron gate With a heavy chuker plate 6 mm, the work includes makings holes for water  installations  and spreading a layer of boulder with a thickness of 20 cm under the concrete base with casting a blinding layer of 10 cm thickness and coating it with bitumen with all requirements to complete the items and according to the instructions of the supervisory committee</t>
  </si>
  <si>
    <r>
      <rPr>
        <b/>
        <sz val="11"/>
        <color theme="1"/>
        <rFont val="Calibri"/>
        <family val="2"/>
      </rPr>
      <t>Main water pipe works:</t>
    </r>
    <r>
      <rPr>
        <sz val="11"/>
        <color theme="1"/>
        <rFont val="Calibri"/>
        <family val="2"/>
      </rPr>
      <t xml:space="preserve">
Supplying the materials and equipment's to lay the PPR  sub water pipes, a diameter of 1 inch and a pressure of 6 bar, from very good origin ,  the price including. Excavation, backfilling, linking to the water tanks with the water source and linking the water tanks with the taps and all connectors and control locks of different sizes with construction of manholes if necessary, with all requirements to complete the job and according to instructions of supervisory committee</t>
    </r>
  </si>
  <si>
    <r>
      <t xml:space="preserve">Providing materials, equipment, and manpower to compact a </t>
    </r>
    <r>
      <rPr>
        <b/>
        <sz val="11"/>
        <rFont val="Arial"/>
        <family val="2"/>
      </rPr>
      <t>second</t>
    </r>
    <r>
      <rPr>
        <sz val="11"/>
        <rFont val="Arial"/>
        <family val="2"/>
      </rPr>
      <t xml:space="preserve"> stone layer with (15 cm thickness) graded (10 to 15 mm) and free from rubbish with leveling and implemented underneath of Plain Concrete at football yard. with all requirements to complete the job and in accordance to the supervisory committee instructions</t>
    </r>
  </si>
  <si>
    <t>Providing materials, equipment and manpower to spread 1cm thickness of silica sand layers for the artificial grass and using special machine used for this purpose with all requirements to complete the job and in accordance to the supervisory committee instructions</t>
  </si>
  <si>
    <r>
      <rPr>
        <b/>
        <sz val="11"/>
        <rFont val="Arial"/>
        <family val="2"/>
      </rPr>
      <t>Materials Test</t>
    </r>
    <r>
      <rPr>
        <sz val="11"/>
        <rFont val="Arial"/>
        <family val="2"/>
      </rPr>
      <t>:</t>
    </r>
    <r>
      <rPr>
        <b/>
        <sz val="11"/>
        <rFont val="Arial"/>
        <family val="2"/>
      </rPr>
      <t xml:space="preserve"> Soil and Compaction test</t>
    </r>
    <r>
      <rPr>
        <sz val="11"/>
        <rFont val="Arial"/>
        <family val="2"/>
      </rPr>
      <t xml:space="preserve"> of the compaction described in Pos. 2.1.02. The compaction should be min </t>
    </r>
    <r>
      <rPr>
        <sz val="11"/>
        <color theme="1"/>
        <rFont val="Arial"/>
        <family val="2"/>
      </rPr>
      <t>95 %</t>
    </r>
    <r>
      <rPr>
        <sz val="11"/>
        <rFont val="Arial"/>
        <family val="2"/>
      </rPr>
      <t>. "Standard AASHTO Density" tests</t>
    </r>
  </si>
  <si>
    <t>Retaining Concrete Wall
Providing materials, equipment, and manpower to supply and casting reinforced concrete C20 for spread footing with specifications (L=346m X W= 30 cm X H=50 cm) by using of 4 Ø 12 mm and Ø 10 mm@40cm). the works shall include using agricultural thick nylon at the bottom before casting,Frameworks shall by done by using Playwood, vibrating, leveling (to contains all layers), bitumen coating from both sides, and curing etc. The concrete compression strength shall be not less than 20 N/MM² in accordance to the supervisory committee instructions</t>
  </si>
  <si>
    <r>
      <t xml:space="preserve">Providing materials, equipment and manpower to compact a </t>
    </r>
    <r>
      <rPr>
        <b/>
        <sz val="11"/>
        <color theme="1"/>
        <rFont val="Arial"/>
        <family val="2"/>
      </rPr>
      <t>First</t>
    </r>
    <r>
      <rPr>
        <sz val="11"/>
        <color theme="1"/>
        <rFont val="Arial"/>
        <family val="2"/>
      </rPr>
      <t xml:space="preserve"> stone layer with (15 cm thickness) graded (20 to 25 mm) and free from rubbish with leveling and implemented underneath of Plain Concrete at football yard. with all requirements to complete the job and in accordance to the supervisory committee instructions</t>
    </r>
  </si>
  <si>
    <t>2.1.17</t>
  </si>
  <si>
    <t>Providing materials, equipment and manpower to install and connect Lighting system consist of LED projector 400 WAT every 4 meter on the top one the fence poles (90 in total) with flexible wire 2X4 mm to be inserted inside 1/5 PPR pipe and fixed on the top on fence and connecting the LEDs with electrical board (60X80)cm installed on an iron frame and fixed in the ground and main circuit breaker 250 AMP and 2 sub circuit breakers 100 AMP in addition to connecting to the main electrical source by using twisted cable 2X4 (100 m) with all requirements to complete the job and in accordance to the supervisory committee instructions</t>
  </si>
  <si>
    <t xml:space="preserve">Providing materials, equipment and manpower supply and implement of outdoor artificial grass (Gazon type with certificate of origin or equivalent with 5 years warranty) the fiber height should be 55 mm the density of grass not less than 14000 fiber in one squire meter with Hollandian strings The work includes Spreading the grass layer, Planning accoding to FIFA standers, glow works..ect, with all requirements to complete the job and in accordance with the supervisory committee instructions and according to the attached specifications </t>
  </si>
  <si>
    <t xml:space="preserve">Providing materials, equipment and manpower to install the BRC fence by using iron poles 5 m height (3" X 3mm) each 4 m.l and fixing it on the ground with concrete base of (40X40X90depth )cm to be casted outside and installed, in addition to iron squire section (3x1.5" X 3mm) three lines in the transverse direction , one at top and one at intermediate and one at the bottom, also adding covered glvanized BRC (Special for football courts) with a height of 5m and thickness of 3.5mm with 5.5 cm openings and fixing it with the whole stadium perimeter, including works of painting all the iron parts with anti-rest painting material and finishing with three layers oil paint of good type  with all requirements to complete the job and in accordance to the supervisory committee instructions </t>
  </si>
  <si>
    <t xml:space="preserve">83417484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</si>
</sst>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 #,##0.00_-;\-* #,##0.00_-;_-* &quot;-&quot;??_-;_-@_-"/>
  </numFmts>
  <fonts count="34" x14ac:knownFonts="1">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b/>
      <sz val="11"/>
      <color indexed="8"/>
      <name val="Calibri"/>
      <family val="2"/>
    </font>
    <font>
      <sz val="11"/>
      <color indexed="60"/>
      <name val="Calibri"/>
      <family val="2"/>
    </font>
    <font>
      <b/>
      <sz val="15"/>
      <color indexed="62"/>
      <name val="Calibri"/>
      <family val="2"/>
    </font>
    <font>
      <b/>
      <sz val="10"/>
      <name val="Arial"/>
      <family val="2"/>
    </font>
    <font>
      <sz val="10"/>
      <name val="Arial"/>
      <family val="2"/>
    </font>
    <font>
      <b/>
      <sz val="10"/>
      <color theme="1"/>
      <name val="Arial"/>
      <family val="2"/>
    </font>
    <font>
      <b/>
      <vertAlign val="superscript"/>
      <sz val="10"/>
      <name val="Arial"/>
      <family val="2"/>
    </font>
    <font>
      <sz val="8"/>
      <name val="Arial"/>
      <family val="2"/>
    </font>
    <font>
      <sz val="10"/>
      <color theme="1"/>
      <name val="Arial"/>
      <family val="2"/>
    </font>
    <font>
      <sz val="10"/>
      <color indexed="8"/>
      <name val="Arial"/>
      <family val="2"/>
    </font>
    <font>
      <b/>
      <sz val="16"/>
      <color theme="1"/>
      <name val="Arial"/>
      <family val="2"/>
    </font>
    <font>
      <b/>
      <sz val="14"/>
      <color theme="1"/>
      <name val="Calibri"/>
      <family val="2"/>
      <scheme val="minor"/>
    </font>
    <font>
      <b/>
      <sz val="12"/>
      <color theme="1"/>
      <name val="Calibri"/>
      <family val="2"/>
      <scheme val="minor"/>
    </font>
    <font>
      <b/>
      <sz val="11"/>
      <color theme="1"/>
      <name val="Calibri"/>
      <family val="2"/>
      <scheme val="minor"/>
    </font>
    <font>
      <sz val="12"/>
      <color theme="1"/>
      <name val="Calibri"/>
      <family val="2"/>
      <scheme val="minor"/>
    </font>
    <font>
      <b/>
      <sz val="10"/>
      <color indexed="8"/>
      <name val="Arial"/>
      <family val="2"/>
    </font>
    <font>
      <sz val="8"/>
      <name val="Calibri"/>
      <family val="2"/>
      <scheme val="minor"/>
    </font>
    <font>
      <sz val="10"/>
      <color rgb="FFFF0000"/>
      <name val="Arial"/>
      <family val="2"/>
    </font>
    <font>
      <sz val="11"/>
      <color rgb="FFFF0000"/>
      <name val="Calibri"/>
      <family val="2"/>
      <scheme val="minor"/>
    </font>
    <font>
      <sz val="11"/>
      <color theme="1"/>
      <name val="Arial"/>
      <family val="2"/>
    </font>
    <font>
      <b/>
      <sz val="11"/>
      <color theme="1"/>
      <name val="Arial"/>
      <family val="2"/>
    </font>
    <font>
      <sz val="11"/>
      <color indexed="8"/>
      <name val="Arial"/>
      <family val="2"/>
    </font>
    <font>
      <sz val="11"/>
      <name val="Arial"/>
      <family val="2"/>
    </font>
    <font>
      <b/>
      <sz val="11"/>
      <name val="Arial"/>
      <family val="2"/>
    </font>
    <font>
      <sz val="11"/>
      <color rgb="FF000000"/>
      <name val="Arial"/>
      <family val="2"/>
    </font>
    <font>
      <sz val="11"/>
      <color theme="1"/>
      <name val="Calibri"/>
      <family val="2"/>
    </font>
    <font>
      <b/>
      <sz val="11"/>
      <color theme="1"/>
      <name val="Calibri"/>
      <family val="2"/>
    </font>
    <font>
      <sz val="11"/>
      <name val="Calibri"/>
      <family val="2"/>
      <scheme val="minor"/>
    </font>
    <font>
      <b/>
      <sz val="11"/>
      <name val="Calibri"/>
      <family val="2"/>
      <scheme val="minor"/>
    </font>
  </fonts>
  <fills count="10">
    <fill>
      <patternFill patternType="none"/>
    </fill>
    <fill>
      <patternFill patternType="gray125"/>
    </fill>
    <fill>
      <patternFill patternType="solid">
        <fgColor indexed="43"/>
        <bgColor indexed="26"/>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bgColor indexed="64"/>
      </patternFill>
    </fill>
  </fills>
  <borders count="33">
    <border>
      <left/>
      <right/>
      <top/>
      <bottom/>
      <diagonal/>
    </border>
    <border>
      <left/>
      <right/>
      <top style="thin">
        <color indexed="49"/>
      </top>
      <bottom style="double">
        <color indexed="49"/>
      </bottom>
      <diagonal/>
    </border>
    <border>
      <left/>
      <right/>
      <top/>
      <bottom style="thick">
        <color indexed="49"/>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style="hair">
        <color indexed="64"/>
      </left>
      <right style="hair">
        <color indexed="64"/>
      </right>
      <top/>
      <bottom/>
      <diagonal/>
    </border>
    <border>
      <left style="dashed">
        <color indexed="64"/>
      </left>
      <right style="thin">
        <color auto="1"/>
      </right>
      <top style="thin">
        <color indexed="64"/>
      </top>
      <bottom/>
      <diagonal/>
    </border>
    <border>
      <left style="dashed">
        <color auto="1"/>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5">
    <xf numFmtId="0" fontId="0" fillId="0" borderId="0"/>
    <xf numFmtId="0" fontId="2" fillId="0" borderId="0"/>
    <xf numFmtId="44" fontId="3" fillId="0" borderId="0" applyFill="0" applyBorder="0" applyAlignment="0" applyProtection="0"/>
    <xf numFmtId="0" fontId="5" fillId="0" borderId="1" applyNumberFormat="0" applyFill="0" applyAlignment="0" applyProtection="0"/>
    <xf numFmtId="0" fontId="4" fillId="0" borderId="0"/>
    <xf numFmtId="0" fontId="4" fillId="0" borderId="0"/>
    <xf numFmtId="0" fontId="6" fillId="2" borderId="0" applyNumberFormat="0" applyBorder="0" applyAlignment="0" applyProtection="0"/>
    <xf numFmtId="0" fontId="2" fillId="0" borderId="0"/>
    <xf numFmtId="0" fontId="1" fillId="0" borderId="0"/>
    <xf numFmtId="0" fontId="7" fillId="0" borderId="2" applyNumberFormat="0" applyFill="0" applyAlignment="0" applyProtection="0"/>
    <xf numFmtId="0" fontId="9" fillId="0" borderId="0"/>
    <xf numFmtId="44" fontId="1" fillId="0" borderId="0" applyFont="0" applyFill="0" applyBorder="0" applyAlignment="0" applyProtection="0"/>
    <xf numFmtId="0" fontId="2" fillId="0" borderId="0"/>
    <xf numFmtId="0" fontId="2" fillId="0" borderId="0"/>
    <xf numFmtId="164" fontId="1" fillId="0" borderId="0" applyFont="0" applyFill="0" applyBorder="0" applyAlignment="0" applyProtection="0"/>
  </cellStyleXfs>
  <cellXfs count="127">
    <xf numFmtId="0" fontId="0" fillId="0" borderId="0" xfId="0"/>
    <xf numFmtId="2" fontId="13" fillId="0" borderId="0" xfId="4" applyNumberFormat="1" applyFont="1" applyAlignment="1">
      <alignment horizontal="left" vertical="center"/>
    </xf>
    <xf numFmtId="0" fontId="13" fillId="0" borderId="0" xfId="0" applyFont="1" applyAlignment="1">
      <alignment vertical="center"/>
    </xf>
    <xf numFmtId="2" fontId="8" fillId="3" borderId="4" xfId="4" applyNumberFormat="1" applyFont="1" applyFill="1" applyBorder="1" applyAlignment="1">
      <alignment horizontal="center" vertical="center" wrapText="1"/>
    </xf>
    <xf numFmtId="2" fontId="2" fillId="0" borderId="0" xfId="4" applyNumberFormat="1" applyFont="1" applyAlignment="1">
      <alignment vertical="center"/>
    </xf>
    <xf numFmtId="2" fontId="13" fillId="0" borderId="0" xfId="4" applyNumberFormat="1" applyFont="1" applyAlignment="1">
      <alignment vertical="center"/>
    </xf>
    <xf numFmtId="3" fontId="8" fillId="0" borderId="0" xfId="4" applyNumberFormat="1" applyFont="1" applyAlignment="1">
      <alignment horizontal="right" vertical="center" indent="1"/>
    </xf>
    <xf numFmtId="3" fontId="2" fillId="0" borderId="0" xfId="11" applyNumberFormat="1" applyFont="1" applyAlignment="1">
      <alignment horizontal="right" vertical="center" indent="1"/>
    </xf>
    <xf numFmtId="2" fontId="10" fillId="0" borderId="0" xfId="4" applyNumberFormat="1" applyFont="1" applyAlignment="1">
      <alignment horizontal="left" vertical="center"/>
    </xf>
    <xf numFmtId="0" fontId="0" fillId="0" borderId="0" xfId="0" applyAlignment="1">
      <alignment horizontal="center" vertical="center"/>
    </xf>
    <xf numFmtId="3" fontId="8" fillId="0" borderId="0" xfId="4" applyNumberFormat="1" applyFont="1" applyAlignment="1">
      <alignment horizontal="left" vertical="center" indent="1"/>
    </xf>
    <xf numFmtId="3" fontId="12" fillId="0" borderId="0" xfId="4" applyNumberFormat="1" applyFont="1" applyAlignment="1">
      <alignment horizontal="left" vertical="top" indent="1"/>
    </xf>
    <xf numFmtId="0" fontId="0" fillId="0" borderId="0" xfId="0" applyAlignment="1">
      <alignment vertical="center"/>
    </xf>
    <xf numFmtId="2" fontId="8" fillId="0" borderId="0" xfId="4" applyNumberFormat="1" applyFont="1" applyAlignment="1">
      <alignment horizontal="left" vertical="center"/>
    </xf>
    <xf numFmtId="0" fontId="10" fillId="0" borderId="0" xfId="0" applyFont="1" applyAlignment="1">
      <alignment horizontal="left" vertical="center"/>
    </xf>
    <xf numFmtId="164" fontId="0" fillId="0" borderId="0" xfId="14" applyFont="1" applyAlignment="1">
      <alignment horizontal="center" vertical="center"/>
    </xf>
    <xf numFmtId="164" fontId="2" fillId="0" borderId="0" xfId="14" applyFont="1" applyAlignment="1">
      <alignment horizontal="center" vertical="center"/>
    </xf>
    <xf numFmtId="164" fontId="8" fillId="0" borderId="0" xfId="14" applyFont="1" applyAlignment="1">
      <alignment horizontal="center" vertical="center"/>
    </xf>
    <xf numFmtId="164" fontId="8" fillId="3" borderId="5" xfId="14" applyFont="1" applyFill="1" applyBorder="1" applyAlignment="1">
      <alignment horizontal="center" vertical="center" wrapText="1"/>
    </xf>
    <xf numFmtId="164" fontId="8" fillId="3" borderId="5" xfId="14" applyFont="1" applyFill="1" applyBorder="1" applyAlignment="1">
      <alignment horizontal="center" vertical="center"/>
    </xf>
    <xf numFmtId="164" fontId="8" fillId="3" borderId="6" xfId="14" applyFont="1" applyFill="1" applyBorder="1" applyAlignment="1">
      <alignment horizontal="center" vertical="center"/>
    </xf>
    <xf numFmtId="164" fontId="8" fillId="0" borderId="0" xfId="14" applyFont="1" applyAlignment="1">
      <alignment horizontal="left" vertical="center"/>
    </xf>
    <xf numFmtId="164" fontId="10" fillId="0" borderId="0" xfId="14" applyFont="1" applyAlignment="1">
      <alignment horizontal="left" vertical="center"/>
    </xf>
    <xf numFmtId="0" fontId="8" fillId="3" borderId="10" xfId="4" applyFont="1" applyFill="1" applyBorder="1" applyAlignment="1">
      <alignment horizontal="left" vertical="center"/>
    </xf>
    <xf numFmtId="164" fontId="0" fillId="0" borderId="11" xfId="14" applyFont="1" applyBorder="1" applyAlignment="1">
      <alignment horizontal="center" vertical="center"/>
    </xf>
    <xf numFmtId="2" fontId="12" fillId="3" borderId="7" xfId="4" applyNumberFormat="1" applyFont="1" applyFill="1" applyBorder="1" applyAlignment="1">
      <alignment horizontal="center" vertical="center" wrapText="1"/>
    </xf>
    <xf numFmtId="0" fontId="12" fillId="3" borderId="18" xfId="4" applyFont="1" applyFill="1" applyBorder="1" applyAlignment="1">
      <alignment horizontal="left" vertical="center"/>
    </xf>
    <xf numFmtId="164" fontId="12" fillId="3" borderId="19" xfId="14" applyFont="1" applyFill="1" applyBorder="1" applyAlignment="1">
      <alignment horizontal="center" vertical="center" wrapText="1"/>
    </xf>
    <xf numFmtId="164" fontId="12" fillId="3" borderId="19" xfId="14"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vertical="center"/>
    </xf>
    <xf numFmtId="164" fontId="0" fillId="5" borderId="9" xfId="14" applyFont="1" applyFill="1" applyBorder="1" applyAlignment="1">
      <alignment horizontal="center" vertical="center"/>
    </xf>
    <xf numFmtId="164" fontId="0" fillId="5" borderId="17" xfId="14" applyFont="1" applyFill="1" applyBorder="1" applyAlignment="1">
      <alignment horizontal="center" vertical="center"/>
    </xf>
    <xf numFmtId="0" fontId="18" fillId="4" borderId="8" xfId="0" applyFont="1" applyFill="1" applyBorder="1" applyAlignment="1">
      <alignment horizontal="center" vertical="center"/>
    </xf>
    <xf numFmtId="0" fontId="18" fillId="4" borderId="9" xfId="0" applyFont="1" applyFill="1" applyBorder="1" applyAlignment="1">
      <alignment vertical="center"/>
    </xf>
    <xf numFmtId="164" fontId="18" fillId="4" borderId="9" xfId="14" applyFont="1" applyFill="1" applyBorder="1" applyAlignment="1">
      <alignment horizontal="center" vertical="center"/>
    </xf>
    <xf numFmtId="0" fontId="0" fillId="0" borderId="11" xfId="0" applyBorder="1" applyAlignment="1">
      <alignment horizontal="center" vertical="center"/>
    </xf>
    <xf numFmtId="0" fontId="18" fillId="6" borderId="8" xfId="0" applyFont="1" applyFill="1" applyBorder="1" applyAlignment="1">
      <alignment horizontal="center" vertical="center"/>
    </xf>
    <xf numFmtId="164" fontId="0" fillId="6" borderId="9" xfId="14" applyFont="1" applyFill="1" applyBorder="1" applyAlignment="1">
      <alignment horizontal="center" vertical="center"/>
    </xf>
    <xf numFmtId="164" fontId="0" fillId="6" borderId="17" xfId="14" applyFont="1" applyFill="1" applyBorder="1" applyAlignment="1">
      <alignment horizontal="center" vertical="center"/>
    </xf>
    <xf numFmtId="0" fontId="0" fillId="0" borderId="11" xfId="0" applyBorder="1" applyAlignment="1">
      <alignment vertical="center" wrapText="1"/>
    </xf>
    <xf numFmtId="0" fontId="19" fillId="0" borderId="0" xfId="0" applyFont="1"/>
    <xf numFmtId="0" fontId="17" fillId="0" borderId="11" xfId="0" applyFont="1" applyBorder="1" applyAlignment="1">
      <alignment horizontal="center" vertical="center"/>
    </xf>
    <xf numFmtId="164" fontId="17" fillId="0" borderId="11" xfId="14" applyFont="1" applyBorder="1" applyAlignment="1">
      <alignment horizontal="center" vertical="center"/>
    </xf>
    <xf numFmtId="164" fontId="17" fillId="8" borderId="11" xfId="14" applyFont="1" applyFill="1" applyBorder="1" applyAlignment="1">
      <alignment horizontal="center" vertical="center"/>
    </xf>
    <xf numFmtId="0" fontId="0" fillId="0" borderId="0" xfId="0" applyAlignment="1">
      <alignment wrapText="1"/>
    </xf>
    <xf numFmtId="0" fontId="8" fillId="3" borderId="20" xfId="4" applyFont="1" applyFill="1" applyBorder="1" applyAlignment="1">
      <alignment horizontal="center" vertical="center" wrapText="1"/>
    </xf>
    <xf numFmtId="2" fontId="12" fillId="3" borderId="21" xfId="4" applyNumberFormat="1" applyFont="1" applyFill="1" applyBorder="1" applyAlignment="1">
      <alignment horizontal="center" vertical="top" wrapText="1"/>
    </xf>
    <xf numFmtId="0" fontId="17" fillId="0" borderId="22" xfId="0" applyFont="1" applyBorder="1" applyAlignment="1">
      <alignment horizontal="center" vertical="center"/>
    </xf>
    <xf numFmtId="164" fontId="17" fillId="0" borderId="22" xfId="14" applyFont="1" applyBorder="1" applyAlignment="1">
      <alignment horizontal="center" vertical="center"/>
    </xf>
    <xf numFmtId="0" fontId="18" fillId="0" borderId="0" xfId="0" applyFont="1"/>
    <xf numFmtId="0" fontId="18" fillId="0" borderId="0" xfId="0" applyFont="1" applyAlignment="1">
      <alignment wrapText="1"/>
    </xf>
    <xf numFmtId="164" fontId="18" fillId="0" borderId="0" xfId="14" applyFont="1"/>
    <xf numFmtId="164" fontId="0" fillId="0" borderId="0" xfId="14" applyFont="1"/>
    <xf numFmtId="0" fontId="15" fillId="0" borderId="0" xfId="0" applyFont="1" applyAlignment="1">
      <alignment vertical="center"/>
    </xf>
    <xf numFmtId="10" fontId="14" fillId="0" borderId="11" xfId="4" applyNumberFormat="1" applyFont="1" applyBorder="1" applyAlignment="1">
      <alignment horizontal="center" vertical="center" readingOrder="1"/>
    </xf>
    <xf numFmtId="10" fontId="20" fillId="4" borderId="17" xfId="4" applyNumberFormat="1" applyFont="1" applyFill="1" applyBorder="1" applyAlignment="1">
      <alignment horizontal="center" vertical="center" readingOrder="1"/>
    </xf>
    <xf numFmtId="9" fontId="20" fillId="4" borderId="17" xfId="4" applyNumberFormat="1" applyFont="1" applyFill="1" applyBorder="1" applyAlignment="1">
      <alignment horizontal="center" vertical="center" readingOrder="1"/>
    </xf>
    <xf numFmtId="0" fontId="17" fillId="7" borderId="17" xfId="0" applyFont="1" applyFill="1" applyBorder="1" applyAlignment="1">
      <alignment horizontal="center" vertical="center"/>
    </xf>
    <xf numFmtId="10" fontId="20" fillId="0" borderId="22" xfId="4" applyNumberFormat="1" applyFont="1" applyBorder="1" applyAlignment="1">
      <alignment horizontal="center" vertical="center" readingOrder="1"/>
    </xf>
    <xf numFmtId="10" fontId="20" fillId="8" borderId="22" xfId="4" applyNumberFormat="1" applyFont="1" applyFill="1" applyBorder="1" applyAlignment="1">
      <alignment horizontal="center" vertical="center" readingOrder="1"/>
    </xf>
    <xf numFmtId="164" fontId="22" fillId="0" borderId="0" xfId="14" applyFont="1" applyAlignment="1">
      <alignment horizontal="center" vertical="center"/>
    </xf>
    <xf numFmtId="0" fontId="18" fillId="6" borderId="28" xfId="0" applyFont="1" applyFill="1" applyBorder="1" applyAlignment="1">
      <alignment vertical="center"/>
    </xf>
    <xf numFmtId="0" fontId="18" fillId="4" borderId="3" xfId="0" applyFont="1" applyFill="1" applyBorder="1" applyAlignment="1">
      <alignment vertical="center"/>
    </xf>
    <xf numFmtId="0" fontId="23" fillId="0" borderId="0" xfId="0" applyFont="1" applyAlignment="1">
      <alignment vertical="center" wrapText="1"/>
    </xf>
    <xf numFmtId="0" fontId="24" fillId="0" borderId="11" xfId="0" applyFont="1" applyBorder="1" applyAlignment="1">
      <alignment horizontal="center" vertical="center"/>
    </xf>
    <xf numFmtId="164" fontId="24" fillId="0" borderId="11" xfId="14" applyFont="1" applyBorder="1" applyAlignment="1">
      <alignment horizontal="center" vertical="center"/>
    </xf>
    <xf numFmtId="0" fontId="24" fillId="0" borderId="26" xfId="0" applyFont="1" applyBorder="1" applyAlignment="1">
      <alignment horizontal="center" vertical="center"/>
    </xf>
    <xf numFmtId="164" fontId="24" fillId="0" borderId="26" xfId="14" applyFont="1" applyBorder="1" applyAlignment="1">
      <alignment horizontal="center" vertical="center"/>
    </xf>
    <xf numFmtId="0" fontId="24" fillId="0" borderId="11" xfId="0" applyFont="1" applyBorder="1" applyAlignment="1">
      <alignment vertical="center" wrapText="1"/>
    </xf>
    <xf numFmtId="10" fontId="26" fillId="0" borderId="11" xfId="4" applyNumberFormat="1" applyFont="1" applyBorder="1" applyAlignment="1">
      <alignment horizontal="center" vertical="center" readingOrder="1"/>
    </xf>
    <xf numFmtId="0" fontId="27" fillId="0" borderId="29" xfId="0" applyFont="1" applyBorder="1" applyAlignment="1">
      <alignment horizontal="left" vertical="center" wrapText="1"/>
    </xf>
    <xf numFmtId="0" fontId="24" fillId="0" borderId="15" xfId="0" applyFont="1" applyBorder="1" applyAlignment="1">
      <alignment horizontal="center" vertical="center"/>
    </xf>
    <xf numFmtId="164" fontId="24" fillId="0" borderId="16" xfId="14" applyFont="1" applyBorder="1" applyAlignment="1">
      <alignment horizontal="center" vertical="center"/>
    </xf>
    <xf numFmtId="164" fontId="24" fillId="0" borderId="22" xfId="14" applyFont="1" applyBorder="1" applyAlignment="1">
      <alignment horizontal="center" vertical="center"/>
    </xf>
    <xf numFmtId="164" fontId="24" fillId="0" borderId="17" xfId="14" applyFont="1" applyBorder="1" applyAlignment="1">
      <alignment horizontal="center" vertical="center"/>
    </xf>
    <xf numFmtId="0" fontId="24" fillId="0" borderId="26" xfId="0" applyFont="1" applyBorder="1" applyAlignment="1">
      <alignment horizontal="justify" vertical="center" wrapText="1" readingOrder="2"/>
    </xf>
    <xf numFmtId="164" fontId="24" fillId="0" borderId="27" xfId="14" applyFont="1" applyBorder="1" applyAlignment="1">
      <alignment horizontal="center" vertical="center"/>
    </xf>
    <xf numFmtId="164" fontId="24" fillId="0" borderId="24" xfId="14" applyFont="1" applyBorder="1" applyAlignment="1">
      <alignment horizontal="center" vertical="center"/>
    </xf>
    <xf numFmtId="164" fontId="24" fillId="0" borderId="25" xfId="14" applyFont="1" applyBorder="1" applyAlignment="1">
      <alignment horizontal="center" vertical="center"/>
    </xf>
    <xf numFmtId="0" fontId="27" fillId="0" borderId="26" xfId="0" applyFont="1" applyBorder="1" applyAlignment="1">
      <alignment horizontal="justify" vertical="center" wrapText="1" readingOrder="2"/>
    </xf>
    <xf numFmtId="164" fontId="24" fillId="0" borderId="31" xfId="14" applyFont="1" applyBorder="1" applyAlignment="1">
      <alignment horizontal="center" vertical="center"/>
    </xf>
    <xf numFmtId="164" fontId="0" fillId="0" borderId="30" xfId="14" applyFont="1" applyBorder="1" applyAlignment="1">
      <alignment horizontal="center" vertical="center"/>
    </xf>
    <xf numFmtId="0" fontId="30" fillId="9" borderId="30" xfId="0" applyFont="1" applyFill="1" applyBorder="1" applyAlignment="1">
      <alignment horizontal="left" vertical="center" wrapText="1"/>
    </xf>
    <xf numFmtId="0" fontId="0" fillId="0" borderId="32" xfId="0" applyBorder="1" applyAlignment="1">
      <alignment horizontal="left" vertical="top" wrapText="1"/>
    </xf>
    <xf numFmtId="164" fontId="0" fillId="0" borderId="0" xfId="14" applyFont="1" applyBorder="1" applyAlignment="1">
      <alignment horizontal="center" vertical="center"/>
    </xf>
    <xf numFmtId="0" fontId="0" fillId="0" borderId="30" xfId="0" applyBorder="1" applyAlignment="1">
      <alignment horizontal="left" vertical="top" wrapText="1"/>
    </xf>
    <xf numFmtId="0" fontId="32" fillId="0" borderId="30" xfId="0" applyFont="1" applyBorder="1" applyAlignment="1">
      <alignment horizontal="left" vertical="top" wrapText="1"/>
    </xf>
    <xf numFmtId="0" fontId="0" fillId="0" borderId="30" xfId="0" applyFont="1" applyBorder="1" applyAlignment="1">
      <alignment horizontal="left" vertical="top" wrapText="1"/>
    </xf>
    <xf numFmtId="49" fontId="17" fillId="0" borderId="11" xfId="0" applyNumberFormat="1" applyFont="1" applyBorder="1" applyAlignment="1">
      <alignment horizontal="center" vertical="center"/>
    </xf>
    <xf numFmtId="0" fontId="27" fillId="0" borderId="30" xfId="0" applyFont="1" applyBorder="1" applyAlignment="1">
      <alignment horizontal="justify" vertical="center" wrapText="1" readingOrder="2"/>
    </xf>
    <xf numFmtId="164" fontId="27" fillId="0" borderId="26" xfId="14" applyFont="1" applyBorder="1" applyAlignment="1">
      <alignment horizontal="center" vertical="center"/>
    </xf>
    <xf numFmtId="164" fontId="27" fillId="0" borderId="17" xfId="14" applyFont="1" applyBorder="1" applyAlignment="1">
      <alignment horizontal="center" vertical="center"/>
    </xf>
    <xf numFmtId="0" fontId="27" fillId="0" borderId="26" xfId="0" applyFont="1" applyBorder="1" applyAlignment="1">
      <alignment horizontal="left" vertical="center" wrapText="1" readingOrder="2"/>
    </xf>
    <xf numFmtId="164" fontId="27" fillId="0" borderId="27" xfId="14" applyFont="1" applyBorder="1" applyAlignment="1">
      <alignment horizontal="center" vertical="center"/>
    </xf>
    <xf numFmtId="164" fontId="0" fillId="0" borderId="0" xfId="0" applyNumberFormat="1"/>
    <xf numFmtId="164" fontId="1" fillId="0" borderId="30" xfId="14" applyFont="1" applyFill="1" applyBorder="1" applyAlignment="1">
      <alignment horizontal="center" vertical="center"/>
    </xf>
    <xf numFmtId="164" fontId="1" fillId="0" borderId="0" xfId="14" applyFont="1" applyFill="1" applyBorder="1" applyAlignment="1">
      <alignment horizontal="center" vertical="center"/>
    </xf>
    <xf numFmtId="0" fontId="0" fillId="0" borderId="0" xfId="0" applyFont="1" applyFill="1" applyBorder="1" applyAlignment="1">
      <alignment horizontal="center" vertical="center"/>
    </xf>
    <xf numFmtId="164" fontId="24" fillId="0" borderId="11" xfId="14" applyFont="1" applyBorder="1" applyAlignment="1" applyProtection="1">
      <alignment horizontal="center" vertical="center"/>
      <protection locked="0"/>
    </xf>
    <xf numFmtId="164" fontId="24" fillId="0" borderId="26" xfId="14" applyFont="1" applyBorder="1" applyAlignment="1" applyProtection="1">
      <alignment horizontal="center" vertical="center"/>
      <protection locked="0"/>
    </xf>
    <xf numFmtId="0" fontId="15" fillId="0" borderId="0" xfId="0" applyFont="1" applyAlignment="1">
      <alignment horizontal="center" vertical="center"/>
    </xf>
    <xf numFmtId="0" fontId="17" fillId="8" borderId="11" xfId="0" applyFont="1" applyFill="1" applyBorder="1" applyAlignment="1">
      <alignment horizontal="left" vertical="center" wrapText="1"/>
    </xf>
    <xf numFmtId="0" fontId="17" fillId="0" borderId="22" xfId="0" applyFont="1" applyBorder="1" applyAlignment="1">
      <alignment horizontal="left" vertical="center"/>
    </xf>
    <xf numFmtId="49" fontId="8" fillId="0" borderId="0" xfId="14" applyNumberFormat="1" applyFont="1" applyAlignment="1">
      <alignment horizontal="left" vertical="center"/>
    </xf>
    <xf numFmtId="164" fontId="16" fillId="0" borderId="12" xfId="14" applyFont="1" applyBorder="1" applyAlignment="1">
      <alignment horizontal="center" vertical="center"/>
    </xf>
    <xf numFmtId="164" fontId="16" fillId="0" borderId="13" xfId="14" applyFont="1" applyBorder="1" applyAlignment="1">
      <alignment horizontal="center" vertical="center"/>
    </xf>
    <xf numFmtId="164" fontId="16" fillId="0" borderId="14" xfId="14" applyFont="1" applyBorder="1" applyAlignment="1">
      <alignment horizontal="center" vertical="center"/>
    </xf>
    <xf numFmtId="164" fontId="16" fillId="0" borderId="15" xfId="14" applyFont="1" applyBorder="1" applyAlignment="1">
      <alignment horizontal="center" vertical="center"/>
    </xf>
    <xf numFmtId="164" fontId="16" fillId="0" borderId="3" xfId="14" applyFont="1" applyBorder="1" applyAlignment="1">
      <alignment horizontal="center" vertical="center"/>
    </xf>
    <xf numFmtId="164" fontId="16" fillId="0" borderId="16" xfId="14" applyFont="1" applyBorder="1" applyAlignment="1">
      <alignment horizontal="center" vertical="center"/>
    </xf>
    <xf numFmtId="0" fontId="17" fillId="7" borderId="8" xfId="0" applyFont="1" applyFill="1" applyBorder="1" applyAlignment="1">
      <alignment horizontal="left" vertical="center"/>
    </xf>
    <xf numFmtId="0" fontId="17" fillId="7" borderId="9" xfId="0" applyFont="1" applyFill="1" applyBorder="1" applyAlignment="1">
      <alignment horizontal="left" vertical="center"/>
    </xf>
    <xf numFmtId="0" fontId="17" fillId="0" borderId="11"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17" xfId="0" applyFont="1" applyBorder="1" applyAlignment="1">
      <alignment horizontal="left" vertical="center"/>
    </xf>
    <xf numFmtId="164" fontId="24" fillId="0" borderId="30" xfId="14" applyFont="1" applyBorder="1" applyAlignment="1">
      <alignment vertical="center"/>
    </xf>
    <xf numFmtId="164" fontId="24" fillId="0" borderId="31" xfId="14" applyFont="1" applyBorder="1" applyAlignment="1" applyProtection="1">
      <alignment vertical="center"/>
      <protection locked="0"/>
    </xf>
    <xf numFmtId="164" fontId="0" fillId="0" borderId="11" xfId="14" applyFont="1" applyBorder="1" applyAlignment="1" applyProtection="1">
      <alignment horizontal="center" vertical="center"/>
      <protection locked="0"/>
    </xf>
    <xf numFmtId="164" fontId="18" fillId="4" borderId="9" xfId="14" applyFont="1" applyFill="1" applyBorder="1" applyAlignment="1" applyProtection="1">
      <alignment horizontal="center" vertical="center"/>
      <protection locked="0"/>
    </xf>
    <xf numFmtId="164" fontId="0" fillId="6" borderId="9" xfId="14" applyFont="1" applyFill="1" applyBorder="1" applyAlignment="1" applyProtection="1">
      <alignment horizontal="center" vertical="center"/>
      <protection locked="0"/>
    </xf>
    <xf numFmtId="164" fontId="24" fillId="0" borderId="22" xfId="14" applyFont="1" applyBorder="1" applyAlignment="1" applyProtection="1">
      <alignment horizontal="center" vertical="center"/>
      <protection locked="0"/>
    </xf>
    <xf numFmtId="164" fontId="24" fillId="0" borderId="23" xfId="14" applyFont="1" applyBorder="1" applyAlignment="1" applyProtection="1">
      <alignment horizontal="center" vertical="center"/>
      <protection locked="0"/>
    </xf>
    <xf numFmtId="164" fontId="24" fillId="0" borderId="24" xfId="14" applyFont="1" applyBorder="1" applyAlignment="1" applyProtection="1">
      <alignment horizontal="center" vertical="center"/>
      <protection locked="0"/>
    </xf>
    <xf numFmtId="164" fontId="24" fillId="0" borderId="25" xfId="14" applyFont="1" applyBorder="1" applyAlignment="1" applyProtection="1">
      <alignment horizontal="center" vertical="center"/>
      <protection locked="0"/>
    </xf>
    <xf numFmtId="164" fontId="0" fillId="0" borderId="30" xfId="14" applyFont="1" applyBorder="1" applyAlignment="1" applyProtection="1">
      <alignment horizontal="center" vertical="center"/>
      <protection locked="0"/>
    </xf>
  </cellXfs>
  <cellStyles count="15">
    <cellStyle name="Comma" xfId="14" builtinId="3"/>
    <cellStyle name="Currency" xfId="11" builtinId="4"/>
    <cellStyle name="Currency 2" xfId="2" xr:uid="{00000000-0005-0000-0000-000002000000}"/>
    <cellStyle name="Ergebnis 1" xfId="3" xr:uid="{00000000-0005-0000-0000-000003000000}"/>
    <cellStyle name="Excel Built-in Normal" xfId="4" xr:uid="{00000000-0005-0000-0000-000004000000}"/>
    <cellStyle name="Excel Built-in Normal 1" xfId="5" xr:uid="{00000000-0005-0000-0000-000005000000}"/>
    <cellStyle name="Neutral 2" xfId="6" xr:uid="{00000000-0005-0000-0000-000006000000}"/>
    <cellStyle name="Normal" xfId="0" builtinId="0"/>
    <cellStyle name="Normal 2" xfId="7" xr:uid="{00000000-0005-0000-0000-000008000000}"/>
    <cellStyle name="Normal 3" xfId="8" xr:uid="{00000000-0005-0000-0000-000009000000}"/>
    <cellStyle name="Normal 4" xfId="1" xr:uid="{00000000-0005-0000-0000-00000A000000}"/>
    <cellStyle name="Normal 5" xfId="10" xr:uid="{00000000-0005-0000-0000-00000B000000}"/>
    <cellStyle name="Normal 5 2" xfId="12" xr:uid="{00000000-0005-0000-0000-00000C000000}"/>
    <cellStyle name="Standard 2" xfId="13" xr:uid="{00000000-0005-0000-0000-00000D000000}"/>
    <cellStyle name="Überschrift 1 1" xfId="9"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F898-60C9-4193-B84D-C3B8D9CC2401}">
  <dimension ref="A1:R55"/>
  <sheetViews>
    <sheetView tabSelected="1" topLeftCell="A46" zoomScaleNormal="100" workbookViewId="0">
      <selection activeCell="B52" sqref="B52:E52"/>
    </sheetView>
  </sheetViews>
  <sheetFormatPr defaultRowHeight="15" x14ac:dyDescent="0.25"/>
  <cols>
    <col min="1" max="1" width="11" style="9" customWidth="1"/>
    <col min="2" max="2" width="63" style="12" customWidth="1"/>
    <col min="3" max="3" width="13.42578125" style="15" customWidth="1"/>
    <col min="4" max="4" width="12.42578125" style="15" customWidth="1"/>
    <col min="5" max="5" width="13.5703125" style="15" customWidth="1"/>
    <col min="6" max="6" width="23.5703125" style="15" customWidth="1"/>
    <col min="7" max="7" width="16" style="15" customWidth="1"/>
    <col min="8" max="8" width="1.28515625" customWidth="1"/>
    <col min="9" max="9" width="11.140625" customWidth="1"/>
    <col min="10" max="11" width="9" customWidth="1"/>
    <col min="12" max="12" width="13.85546875" customWidth="1"/>
    <col min="13" max="13" width="12.28515625" customWidth="1"/>
    <col min="16" max="17" width="12.7109375" customWidth="1"/>
  </cols>
  <sheetData>
    <row r="1" spans="1:17" ht="7.15" customHeight="1" x14ac:dyDescent="0.25"/>
    <row r="2" spans="1:17" ht="25.5" customHeight="1" x14ac:dyDescent="0.25">
      <c r="A2" s="101" t="s">
        <v>49</v>
      </c>
      <c r="B2" s="101"/>
      <c r="C2" s="101"/>
      <c r="D2" s="101"/>
      <c r="E2" s="101"/>
      <c r="F2" s="101"/>
      <c r="G2" s="101"/>
      <c r="H2" s="54"/>
    </row>
    <row r="3" spans="1:17" ht="28.5" customHeight="1" x14ac:dyDescent="0.25">
      <c r="A3" s="101" t="s">
        <v>32</v>
      </c>
      <c r="B3" s="101"/>
      <c r="C3" s="101"/>
      <c r="D3" s="101"/>
      <c r="E3" s="101"/>
      <c r="F3" s="101"/>
      <c r="G3" s="101"/>
    </row>
    <row r="4" spans="1:17" ht="12.75" customHeight="1" x14ac:dyDescent="0.25"/>
    <row r="5" spans="1:17" x14ac:dyDescent="0.25">
      <c r="A5" s="8" t="s">
        <v>10</v>
      </c>
      <c r="B5" s="1"/>
      <c r="C5" s="21" t="s">
        <v>27</v>
      </c>
      <c r="D5" s="16"/>
      <c r="E5" s="17"/>
      <c r="F5" s="17"/>
      <c r="G5" s="17"/>
      <c r="H5" s="6"/>
      <c r="J5" s="50"/>
      <c r="K5" s="50"/>
      <c r="L5" s="50"/>
      <c r="M5" s="51"/>
      <c r="N5" s="50"/>
      <c r="O5" s="50"/>
      <c r="P5" s="52"/>
      <c r="Q5" s="52"/>
    </row>
    <row r="6" spans="1:17" x14ac:dyDescent="0.25">
      <c r="A6" s="8" t="s">
        <v>11</v>
      </c>
      <c r="B6" s="5"/>
      <c r="C6" s="21" t="s">
        <v>28</v>
      </c>
      <c r="D6" s="16"/>
      <c r="E6" s="17"/>
      <c r="F6" s="17"/>
      <c r="G6" s="17"/>
      <c r="H6" s="6"/>
      <c r="M6" s="45"/>
      <c r="P6" s="53"/>
      <c r="Q6" s="53"/>
    </row>
    <row r="7" spans="1:17" x14ac:dyDescent="0.25">
      <c r="A7" s="8" t="s">
        <v>12</v>
      </c>
      <c r="B7" s="5"/>
      <c r="C7" s="22" t="s">
        <v>50</v>
      </c>
      <c r="D7" s="61"/>
      <c r="E7" s="61"/>
      <c r="F7" s="61"/>
      <c r="G7" s="16"/>
      <c r="H7" s="7"/>
      <c r="M7" s="45"/>
      <c r="P7" s="53"/>
      <c r="Q7" s="53"/>
    </row>
    <row r="8" spans="1:17" x14ac:dyDescent="0.25">
      <c r="A8" s="13" t="s">
        <v>0</v>
      </c>
      <c r="B8" s="4"/>
      <c r="C8" s="104" t="s">
        <v>92</v>
      </c>
      <c r="D8" s="104"/>
      <c r="E8" s="16"/>
      <c r="F8" s="16"/>
      <c r="G8" s="16"/>
      <c r="H8" s="7"/>
      <c r="M8" s="45"/>
      <c r="P8" s="53"/>
      <c r="Q8" s="53"/>
    </row>
    <row r="9" spans="1:17" x14ac:dyDescent="0.25">
      <c r="A9" s="14" t="s">
        <v>14</v>
      </c>
      <c r="B9" s="2"/>
      <c r="C9" s="22" t="s">
        <v>17</v>
      </c>
      <c r="D9" s="16"/>
      <c r="E9" s="16"/>
      <c r="F9" s="16"/>
      <c r="G9" s="16"/>
      <c r="H9" s="7"/>
      <c r="M9" s="45"/>
      <c r="P9" s="53"/>
      <c r="Q9" s="53"/>
    </row>
    <row r="10" spans="1:17" ht="20.25" customHeight="1" x14ac:dyDescent="0.25">
      <c r="A10" s="8" t="s">
        <v>13</v>
      </c>
      <c r="B10" s="5"/>
      <c r="C10" s="21" t="s">
        <v>31</v>
      </c>
      <c r="D10" s="16"/>
      <c r="E10" s="16"/>
      <c r="F10" s="16"/>
      <c r="G10" s="16"/>
      <c r="H10" s="7"/>
      <c r="M10" s="45"/>
      <c r="P10" s="53"/>
      <c r="Q10" s="53"/>
    </row>
    <row r="11" spans="1:17" x14ac:dyDescent="0.25">
      <c r="A11" s="14"/>
      <c r="B11" s="2"/>
      <c r="C11" s="22"/>
      <c r="D11" s="16"/>
      <c r="E11" s="16"/>
      <c r="F11" s="16"/>
      <c r="G11" s="16"/>
      <c r="H11" s="7"/>
      <c r="M11" s="45"/>
      <c r="P11" s="53"/>
      <c r="Q11" s="53"/>
    </row>
    <row r="12" spans="1:17" ht="13.5" customHeight="1" x14ac:dyDescent="0.25">
      <c r="A12" s="14"/>
      <c r="B12" s="2"/>
      <c r="C12" s="22"/>
      <c r="D12" s="16"/>
      <c r="E12" s="16"/>
      <c r="F12" s="16"/>
      <c r="G12" s="16"/>
      <c r="H12" s="7"/>
      <c r="M12" s="45"/>
      <c r="P12" s="53"/>
      <c r="Q12" s="53"/>
    </row>
    <row r="13" spans="1:17" ht="20.25" customHeight="1" x14ac:dyDescent="0.25">
      <c r="C13" s="105" t="s">
        <v>24</v>
      </c>
      <c r="D13" s="106"/>
      <c r="E13" s="106"/>
      <c r="F13" s="106"/>
      <c r="G13" s="107"/>
      <c r="H13" s="7"/>
      <c r="M13" s="45"/>
      <c r="P13" s="53"/>
      <c r="Q13" s="53"/>
    </row>
    <row r="14" spans="1:17" ht="20.25" customHeight="1" x14ac:dyDescent="0.25">
      <c r="C14" s="108"/>
      <c r="D14" s="109"/>
      <c r="E14" s="109"/>
      <c r="F14" s="109"/>
      <c r="G14" s="110"/>
      <c r="M14" s="45"/>
      <c r="P14" s="53"/>
      <c r="Q14" s="53"/>
    </row>
    <row r="15" spans="1:17" x14ac:dyDescent="0.25">
      <c r="M15" s="45"/>
      <c r="P15" s="53"/>
      <c r="Q15" s="53"/>
    </row>
    <row r="16" spans="1:17" x14ac:dyDescent="0.25">
      <c r="A16" s="3" t="s">
        <v>2</v>
      </c>
      <c r="B16" s="23" t="s">
        <v>3</v>
      </c>
      <c r="C16" s="18" t="s">
        <v>4</v>
      </c>
      <c r="D16" s="18" t="s">
        <v>5</v>
      </c>
      <c r="E16" s="19" t="s">
        <v>6</v>
      </c>
      <c r="F16" s="20" t="s">
        <v>20</v>
      </c>
      <c r="G16" s="46" t="s">
        <v>25</v>
      </c>
      <c r="H16" s="10"/>
      <c r="M16" s="45"/>
      <c r="P16" s="53"/>
      <c r="Q16" s="53"/>
    </row>
    <row r="17" spans="1:17" ht="16.5" customHeight="1" x14ac:dyDescent="0.25">
      <c r="A17" s="25" t="s">
        <v>1</v>
      </c>
      <c r="B17" s="26" t="s">
        <v>1</v>
      </c>
      <c r="C17" s="27" t="s">
        <v>1</v>
      </c>
      <c r="D17" s="27" t="s">
        <v>1</v>
      </c>
      <c r="E17" s="28" t="s">
        <v>29</v>
      </c>
      <c r="F17" s="28" t="s">
        <v>29</v>
      </c>
      <c r="G17" s="47" t="s">
        <v>18</v>
      </c>
      <c r="H17" s="11"/>
      <c r="M17" s="45"/>
      <c r="P17" s="53"/>
      <c r="Q17" s="53"/>
    </row>
    <row r="18" spans="1:17" ht="20.25" customHeight="1" x14ac:dyDescent="0.25">
      <c r="A18" s="29" t="s">
        <v>7</v>
      </c>
      <c r="B18" s="30" t="s">
        <v>19</v>
      </c>
      <c r="C18" s="31"/>
      <c r="D18" s="31"/>
      <c r="E18" s="31"/>
      <c r="F18" s="31"/>
      <c r="G18" s="32"/>
      <c r="M18" s="45"/>
      <c r="P18" s="53"/>
      <c r="Q18" s="53"/>
    </row>
    <row r="19" spans="1:17" ht="240" customHeight="1" x14ac:dyDescent="0.25">
      <c r="A19" s="65" t="s">
        <v>8</v>
      </c>
      <c r="B19" s="69" t="s">
        <v>60</v>
      </c>
      <c r="C19" s="66">
        <v>1</v>
      </c>
      <c r="D19" s="117" t="s">
        <v>26</v>
      </c>
      <c r="E19" s="118"/>
      <c r="F19" s="66">
        <f>SUM(C19*E19)</f>
        <v>0</v>
      </c>
      <c r="G19" s="70" t="e">
        <f>F19/F22</f>
        <v>#DIV/0!</v>
      </c>
      <c r="M19" s="45"/>
      <c r="P19" s="53"/>
      <c r="Q19" s="53"/>
    </row>
    <row r="20" spans="1:17" ht="47.65" customHeight="1" x14ac:dyDescent="0.25">
      <c r="A20" s="67" t="s">
        <v>59</v>
      </c>
      <c r="B20" s="71" t="s">
        <v>85</v>
      </c>
      <c r="C20" s="91">
        <v>8</v>
      </c>
      <c r="D20" s="68" t="s">
        <v>2</v>
      </c>
      <c r="E20" s="100">
        <v>0</v>
      </c>
      <c r="F20" s="68">
        <f t="shared" ref="F20" si="0">SUM(C20*E20)</f>
        <v>0</v>
      </c>
      <c r="G20" s="70" t="e">
        <f>F20/F22</f>
        <v>#DIV/0!</v>
      </c>
      <c r="M20" s="45"/>
      <c r="P20" s="53"/>
      <c r="Q20" s="53"/>
    </row>
    <row r="21" spans="1:17" ht="18" customHeight="1" x14ac:dyDescent="0.25">
      <c r="A21" s="36"/>
      <c r="B21" s="40"/>
      <c r="C21" s="24"/>
      <c r="D21" s="24"/>
      <c r="E21" s="119"/>
      <c r="F21" s="24"/>
      <c r="G21" s="55"/>
      <c r="M21" s="45"/>
      <c r="P21" s="53"/>
      <c r="Q21" s="53"/>
    </row>
    <row r="22" spans="1:17" ht="20.25" customHeight="1" x14ac:dyDescent="0.25">
      <c r="A22" s="33" t="s">
        <v>7</v>
      </c>
      <c r="B22" s="34" t="s">
        <v>21</v>
      </c>
      <c r="C22" s="35"/>
      <c r="D22" s="35"/>
      <c r="E22" s="120"/>
      <c r="F22" s="35">
        <f>SUM(F19:F21)</f>
        <v>0</v>
      </c>
      <c r="G22" s="56" t="e">
        <f>F22/F$22</f>
        <v>#DIV/0!</v>
      </c>
      <c r="P22" s="53"/>
      <c r="Q22" s="53"/>
    </row>
    <row r="23" spans="1:17" ht="20.25" customHeight="1" x14ac:dyDescent="0.25">
      <c r="A23" s="37" t="s">
        <v>33</v>
      </c>
      <c r="B23" s="62" t="s">
        <v>30</v>
      </c>
      <c r="C23" s="38"/>
      <c r="D23" s="38"/>
      <c r="E23" s="121"/>
      <c r="F23" s="38"/>
      <c r="G23" s="39"/>
      <c r="M23" s="45"/>
      <c r="P23" s="53"/>
      <c r="Q23" s="53"/>
    </row>
    <row r="24" spans="1:17" ht="108.4" customHeight="1" x14ac:dyDescent="0.25">
      <c r="A24" s="72" t="s">
        <v>34</v>
      </c>
      <c r="B24" s="76" t="s">
        <v>55</v>
      </c>
      <c r="C24" s="73">
        <v>1</v>
      </c>
      <c r="D24" s="74" t="s">
        <v>26</v>
      </c>
      <c r="E24" s="122">
        <v>0</v>
      </c>
      <c r="F24" s="74">
        <f t="shared" ref="F24:F35" si="1">SUM(C24*E24)</f>
        <v>0</v>
      </c>
      <c r="G24" s="70" t="e">
        <f>F24/F40</f>
        <v>#DIV/0!</v>
      </c>
      <c r="M24" s="45"/>
      <c r="P24" s="53"/>
      <c r="Q24" s="53"/>
    </row>
    <row r="25" spans="1:17" ht="121.15" customHeight="1" x14ac:dyDescent="0.25">
      <c r="A25" s="72" t="s">
        <v>35</v>
      </c>
      <c r="B25" s="76" t="s">
        <v>62</v>
      </c>
      <c r="C25" s="92">
        <v>1430</v>
      </c>
      <c r="D25" s="66" t="s">
        <v>16</v>
      </c>
      <c r="E25" s="99">
        <v>0</v>
      </c>
      <c r="F25" s="66">
        <f t="shared" si="1"/>
        <v>0</v>
      </c>
      <c r="G25" s="70" t="e">
        <f>F25/F40</f>
        <v>#DIV/0!</v>
      </c>
      <c r="M25" s="45"/>
      <c r="P25" s="53"/>
      <c r="Q25" s="53"/>
    </row>
    <row r="26" spans="1:17" ht="108" customHeight="1" x14ac:dyDescent="0.25">
      <c r="A26" s="72" t="s">
        <v>36</v>
      </c>
      <c r="B26" s="76" t="s">
        <v>54</v>
      </c>
      <c r="C26" s="75">
        <v>1200</v>
      </c>
      <c r="D26" s="66" t="s">
        <v>51</v>
      </c>
      <c r="E26" s="99">
        <v>0</v>
      </c>
      <c r="F26" s="66">
        <f t="shared" si="1"/>
        <v>0</v>
      </c>
      <c r="G26" s="70" t="e">
        <f>F26/F40</f>
        <v>#DIV/0!</v>
      </c>
      <c r="M26" s="45"/>
      <c r="P26" s="53"/>
      <c r="Q26" s="53"/>
    </row>
    <row r="27" spans="1:17" ht="161.25" customHeight="1" x14ac:dyDescent="0.25">
      <c r="A27" s="72" t="s">
        <v>37</v>
      </c>
      <c r="B27" s="76" t="s">
        <v>58</v>
      </c>
      <c r="C27" s="75">
        <v>220</v>
      </c>
      <c r="D27" s="66" t="s">
        <v>51</v>
      </c>
      <c r="E27" s="99">
        <v>0</v>
      </c>
      <c r="F27" s="66">
        <f t="shared" si="1"/>
        <v>0</v>
      </c>
      <c r="G27" s="70" t="e">
        <f>F27/F40</f>
        <v>#DIV/0!</v>
      </c>
      <c r="M27" s="45"/>
      <c r="P27" s="53"/>
      <c r="Q27" s="53"/>
    </row>
    <row r="28" spans="1:17" ht="130.5" customHeight="1" x14ac:dyDescent="0.25">
      <c r="A28" s="72" t="s">
        <v>38</v>
      </c>
      <c r="B28" s="76" t="s">
        <v>48</v>
      </c>
      <c r="C28" s="75">
        <v>22</v>
      </c>
      <c r="D28" s="66" t="s">
        <v>2</v>
      </c>
      <c r="E28" s="99">
        <v>0</v>
      </c>
      <c r="F28" s="66">
        <f t="shared" si="1"/>
        <v>0</v>
      </c>
      <c r="G28" s="70" t="e">
        <f>F28/F40</f>
        <v>#DIV/0!</v>
      </c>
      <c r="M28" s="45"/>
      <c r="P28" s="53"/>
      <c r="Q28" s="53"/>
    </row>
    <row r="29" spans="1:17" ht="221.1" customHeight="1" x14ac:dyDescent="0.25">
      <c r="A29" s="72" t="s">
        <v>39</v>
      </c>
      <c r="B29" s="90" t="s">
        <v>81</v>
      </c>
      <c r="C29" s="81">
        <v>1</v>
      </c>
      <c r="D29" s="66" t="s">
        <v>2</v>
      </c>
      <c r="E29" s="99">
        <v>0</v>
      </c>
      <c r="F29" s="66">
        <f t="shared" ref="F29" si="2">SUM(C29*E29)</f>
        <v>0</v>
      </c>
      <c r="G29" s="70" t="e">
        <f>F29/F40</f>
        <v>#DIV/0!</v>
      </c>
      <c r="M29" s="45"/>
      <c r="P29" s="53"/>
      <c r="Q29" s="53"/>
    </row>
    <row r="30" spans="1:17" ht="83.1" customHeight="1" x14ac:dyDescent="0.25">
      <c r="A30" s="72" t="s">
        <v>40</v>
      </c>
      <c r="B30" s="76" t="s">
        <v>87</v>
      </c>
      <c r="C30" s="75">
        <v>1100</v>
      </c>
      <c r="D30" s="66" t="s">
        <v>16</v>
      </c>
      <c r="E30" s="99">
        <v>0</v>
      </c>
      <c r="F30" s="66">
        <f t="shared" si="1"/>
        <v>0</v>
      </c>
      <c r="G30" s="70" t="e">
        <f>F30/F40</f>
        <v>#DIV/0!</v>
      </c>
      <c r="M30" s="45"/>
      <c r="P30" s="53"/>
      <c r="Q30" s="53"/>
    </row>
    <row r="31" spans="1:17" ht="91.5" customHeight="1" x14ac:dyDescent="0.25">
      <c r="A31" s="72" t="s">
        <v>41</v>
      </c>
      <c r="B31" s="80" t="s">
        <v>83</v>
      </c>
      <c r="C31" s="75">
        <v>1100</v>
      </c>
      <c r="D31" s="68" t="s">
        <v>16</v>
      </c>
      <c r="E31" s="100">
        <v>0</v>
      </c>
      <c r="F31" s="66">
        <f t="shared" si="1"/>
        <v>0</v>
      </c>
      <c r="G31" s="70" t="e">
        <f>F31/F40</f>
        <v>#DIV/0!</v>
      </c>
      <c r="M31" s="45"/>
      <c r="P31" s="53"/>
      <c r="Q31" s="53"/>
    </row>
    <row r="32" spans="1:17" ht="144.6" customHeight="1" x14ac:dyDescent="0.25">
      <c r="A32" s="72" t="s">
        <v>42</v>
      </c>
      <c r="B32" s="80" t="s">
        <v>86</v>
      </c>
      <c r="C32" s="68">
        <v>52</v>
      </c>
      <c r="D32" s="68" t="s">
        <v>16</v>
      </c>
      <c r="E32" s="100">
        <v>0</v>
      </c>
      <c r="F32" s="68">
        <f t="shared" si="1"/>
        <v>0</v>
      </c>
      <c r="G32" s="70" t="e">
        <f>F32/F40</f>
        <v>#DIV/0!</v>
      </c>
      <c r="M32" s="45"/>
      <c r="P32" s="53"/>
      <c r="Q32" s="53"/>
    </row>
    <row r="33" spans="1:17" ht="128.65" customHeight="1" x14ac:dyDescent="0.25">
      <c r="A33" s="72" t="s">
        <v>43</v>
      </c>
      <c r="B33" s="80" t="s">
        <v>90</v>
      </c>
      <c r="C33" s="68">
        <v>7140</v>
      </c>
      <c r="D33" s="68" t="s">
        <v>15</v>
      </c>
      <c r="E33" s="100">
        <v>0</v>
      </c>
      <c r="F33" s="68">
        <f t="shared" si="1"/>
        <v>0</v>
      </c>
      <c r="G33" s="70" t="e">
        <f>F33/F40</f>
        <v>#DIV/0!</v>
      </c>
      <c r="M33" s="45"/>
      <c r="P33" s="53"/>
      <c r="Q33" s="53"/>
    </row>
    <row r="34" spans="1:17" ht="74.650000000000006" customHeight="1" x14ac:dyDescent="0.25">
      <c r="A34" s="72" t="s">
        <v>44</v>
      </c>
      <c r="B34" s="76" t="s">
        <v>84</v>
      </c>
      <c r="C34" s="68">
        <v>7140</v>
      </c>
      <c r="D34" s="66" t="s">
        <v>15</v>
      </c>
      <c r="E34" s="123">
        <v>0</v>
      </c>
      <c r="F34" s="66">
        <f t="shared" si="1"/>
        <v>0</v>
      </c>
      <c r="G34" s="70" t="e">
        <f>F34/F40</f>
        <v>#DIV/0!</v>
      </c>
      <c r="M34" s="45"/>
      <c r="P34" s="53"/>
      <c r="Q34" s="53"/>
    </row>
    <row r="35" spans="1:17" ht="69.400000000000006" customHeight="1" x14ac:dyDescent="0.25">
      <c r="A35" s="72" t="s">
        <v>45</v>
      </c>
      <c r="B35" s="76" t="s">
        <v>61</v>
      </c>
      <c r="C35" s="68">
        <v>7140</v>
      </c>
      <c r="D35" s="78" t="s">
        <v>15</v>
      </c>
      <c r="E35" s="124">
        <v>0</v>
      </c>
      <c r="F35" s="68">
        <f t="shared" si="1"/>
        <v>0</v>
      </c>
      <c r="G35" s="70" t="e">
        <f>F35/F40</f>
        <v>#DIV/0!</v>
      </c>
      <c r="M35" s="45"/>
      <c r="P35" s="53"/>
      <c r="Q35" s="53"/>
    </row>
    <row r="36" spans="1:17" ht="181.5" customHeight="1" x14ac:dyDescent="0.25">
      <c r="A36" s="72" t="s">
        <v>52</v>
      </c>
      <c r="B36" s="93" t="s">
        <v>91</v>
      </c>
      <c r="C36" s="94">
        <v>343</v>
      </c>
      <c r="D36" s="79" t="s">
        <v>51</v>
      </c>
      <c r="E36" s="125">
        <v>0</v>
      </c>
      <c r="F36" s="79">
        <f t="shared" ref="F36:F37" si="3">SUM(C36*E36)</f>
        <v>0</v>
      </c>
      <c r="G36" s="70" t="e">
        <f>F36/F40</f>
        <v>#DIV/0!</v>
      </c>
      <c r="I36" s="64"/>
      <c r="M36" s="45"/>
      <c r="P36" s="53"/>
      <c r="Q36" s="53"/>
    </row>
    <row r="37" spans="1:17" ht="88.5" customHeight="1" x14ac:dyDescent="0.25">
      <c r="A37" s="72" t="s">
        <v>53</v>
      </c>
      <c r="B37" s="76" t="s">
        <v>56</v>
      </c>
      <c r="C37" s="77">
        <v>2</v>
      </c>
      <c r="D37" s="66" t="s">
        <v>2</v>
      </c>
      <c r="E37" s="123">
        <v>0</v>
      </c>
      <c r="F37" s="66">
        <f t="shared" si="3"/>
        <v>0</v>
      </c>
      <c r="G37" s="70" t="e">
        <f>F37/F40</f>
        <v>#DIV/0!</v>
      </c>
      <c r="M37" s="45"/>
      <c r="P37" s="53"/>
      <c r="Q37" s="53"/>
    </row>
    <row r="38" spans="1:17" ht="74.099999999999994" customHeight="1" x14ac:dyDescent="0.25">
      <c r="A38" s="72" t="s">
        <v>63</v>
      </c>
      <c r="B38" s="76" t="s">
        <v>57</v>
      </c>
      <c r="C38" s="77">
        <v>1</v>
      </c>
      <c r="D38" s="66" t="s">
        <v>2</v>
      </c>
      <c r="E38" s="123">
        <v>0</v>
      </c>
      <c r="F38" s="66">
        <f>SUM(C38*E38)</f>
        <v>0</v>
      </c>
      <c r="G38" s="70" t="e">
        <f>F38/F40</f>
        <v>#DIV/0!</v>
      </c>
      <c r="M38" s="45"/>
      <c r="P38" s="53"/>
      <c r="Q38" s="53"/>
    </row>
    <row r="39" spans="1:17" ht="150" customHeight="1" x14ac:dyDescent="0.25">
      <c r="A39" s="72" t="s">
        <v>88</v>
      </c>
      <c r="B39" s="76" t="s">
        <v>89</v>
      </c>
      <c r="C39" s="77">
        <v>1</v>
      </c>
      <c r="D39" s="66" t="s">
        <v>26</v>
      </c>
      <c r="E39" s="123">
        <v>0</v>
      </c>
      <c r="F39" s="66">
        <f>SUM(C39*E39)</f>
        <v>0</v>
      </c>
      <c r="G39" s="70" t="e">
        <f>F39/F40</f>
        <v>#DIV/0!</v>
      </c>
      <c r="M39" s="45"/>
      <c r="P39" s="53"/>
      <c r="Q39" s="53"/>
    </row>
    <row r="40" spans="1:17" ht="15.75" x14ac:dyDescent="0.25">
      <c r="A40" s="33" t="s">
        <v>9</v>
      </c>
      <c r="B40" s="63" t="s">
        <v>46</v>
      </c>
      <c r="C40" s="35"/>
      <c r="D40" s="35"/>
      <c r="E40" s="120"/>
      <c r="F40" s="35">
        <f>SUM(F24:F39)</f>
        <v>0</v>
      </c>
      <c r="G40" s="57" t="e">
        <f>F40/F$40</f>
        <v>#DIV/0!</v>
      </c>
      <c r="I40" s="41"/>
      <c r="L40" s="95"/>
    </row>
    <row r="41" spans="1:17" ht="15.75" x14ac:dyDescent="0.25">
      <c r="A41" s="37" t="s">
        <v>79</v>
      </c>
      <c r="B41" s="62" t="s">
        <v>64</v>
      </c>
      <c r="C41" s="38"/>
      <c r="D41" s="38"/>
      <c r="E41" s="121"/>
      <c r="F41" s="38"/>
      <c r="G41" s="39"/>
      <c r="I41" s="41"/>
    </row>
    <row r="42" spans="1:17" ht="135" x14ac:dyDescent="0.25">
      <c r="A42" s="98" t="s">
        <v>71</v>
      </c>
      <c r="B42" s="83" t="s">
        <v>82</v>
      </c>
      <c r="C42" s="82">
        <v>365</v>
      </c>
      <c r="D42" s="82" t="s">
        <v>51</v>
      </c>
      <c r="E42" s="126">
        <v>0</v>
      </c>
      <c r="F42" s="96">
        <f>C42*E42</f>
        <v>0</v>
      </c>
      <c r="G42" s="70" t="e">
        <f>F42/F49</f>
        <v>#DIV/0!</v>
      </c>
      <c r="I42" s="41"/>
    </row>
    <row r="43" spans="1:17" ht="90" x14ac:dyDescent="0.25">
      <c r="A43" s="98" t="s">
        <v>72</v>
      </c>
      <c r="B43" s="83" t="s">
        <v>65</v>
      </c>
      <c r="C43" s="82">
        <v>4</v>
      </c>
      <c r="D43" s="82" t="s">
        <v>66</v>
      </c>
      <c r="E43" s="126">
        <v>0</v>
      </c>
      <c r="F43" s="96">
        <f t="shared" ref="F43:F46" si="4">C43*E43</f>
        <v>0</v>
      </c>
      <c r="G43" s="70" t="e">
        <f>F43/F49</f>
        <v>#DIV/0!</v>
      </c>
      <c r="I43" s="41"/>
    </row>
    <row r="44" spans="1:17" ht="75" x14ac:dyDescent="0.25">
      <c r="A44" s="98" t="s">
        <v>73</v>
      </c>
      <c r="B44" s="84" t="s">
        <v>68</v>
      </c>
      <c r="C44" s="85">
        <v>6</v>
      </c>
      <c r="D44" s="82" t="s">
        <v>66</v>
      </c>
      <c r="E44" s="126">
        <v>0</v>
      </c>
      <c r="F44" s="97">
        <f t="shared" si="4"/>
        <v>0</v>
      </c>
      <c r="G44" s="70" t="e">
        <f>F44/F49</f>
        <v>#DIV/0!</v>
      </c>
      <c r="I44" s="41"/>
    </row>
    <row r="45" spans="1:17" ht="75" x14ac:dyDescent="0.25">
      <c r="A45" s="98" t="s">
        <v>74</v>
      </c>
      <c r="B45" s="86" t="s">
        <v>67</v>
      </c>
      <c r="C45" s="82">
        <v>6</v>
      </c>
      <c r="D45" s="82" t="s">
        <v>66</v>
      </c>
      <c r="E45" s="126">
        <v>0</v>
      </c>
      <c r="F45" s="96">
        <f>C45*E45</f>
        <v>0</v>
      </c>
      <c r="G45" s="70" t="e">
        <f>F45/F49</f>
        <v>#DIV/0!</v>
      </c>
      <c r="I45" s="41"/>
    </row>
    <row r="46" spans="1:17" ht="150" x14ac:dyDescent="0.25">
      <c r="A46" s="98" t="s">
        <v>75</v>
      </c>
      <c r="B46" s="88" t="s">
        <v>70</v>
      </c>
      <c r="C46" s="82">
        <v>2</v>
      </c>
      <c r="D46" s="82" t="s">
        <v>66</v>
      </c>
      <c r="E46" s="126">
        <v>0</v>
      </c>
      <c r="F46" s="96">
        <f t="shared" si="4"/>
        <v>0</v>
      </c>
      <c r="G46" s="70" t="e">
        <f>F46/F49</f>
        <v>#DIV/0!</v>
      </c>
      <c r="I46" s="41"/>
    </row>
    <row r="47" spans="1:17" ht="150" x14ac:dyDescent="0.25">
      <c r="A47" s="98" t="s">
        <v>76</v>
      </c>
      <c r="B47" s="87" t="s">
        <v>69</v>
      </c>
      <c r="C47" s="82">
        <v>2</v>
      </c>
      <c r="D47" s="82" t="s">
        <v>66</v>
      </c>
      <c r="E47" s="126">
        <v>0</v>
      </c>
      <c r="F47" s="96">
        <f>C47*E47</f>
        <v>0</v>
      </c>
      <c r="G47" s="70" t="e">
        <f>F47/F49</f>
        <v>#DIV/0!</v>
      </c>
      <c r="I47" s="41"/>
    </row>
    <row r="48" spans="1:17" ht="90" x14ac:dyDescent="0.25">
      <c r="A48" s="98" t="s">
        <v>77</v>
      </c>
      <c r="B48" s="87" t="s">
        <v>80</v>
      </c>
      <c r="C48" s="85">
        <v>2</v>
      </c>
      <c r="D48" s="82" t="s">
        <v>66</v>
      </c>
      <c r="E48" s="126">
        <v>0</v>
      </c>
      <c r="F48" s="96">
        <f>C48*E48</f>
        <v>0</v>
      </c>
      <c r="G48" s="70" t="e">
        <f>F48/F49</f>
        <v>#DIV/0!</v>
      </c>
      <c r="I48" s="41"/>
    </row>
    <row r="49" spans="1:18" ht="15.75" x14ac:dyDescent="0.25">
      <c r="A49" s="33" t="s">
        <v>79</v>
      </c>
      <c r="B49" s="63" t="s">
        <v>78</v>
      </c>
      <c r="C49" s="35"/>
      <c r="D49" s="35"/>
      <c r="E49" s="120"/>
      <c r="F49" s="35">
        <f>SUM(F42:F48)</f>
        <v>0</v>
      </c>
      <c r="G49" s="57" t="e">
        <f>F49/F$49</f>
        <v>#DIV/0!</v>
      </c>
      <c r="I49" s="41"/>
    </row>
    <row r="50" spans="1:18" s="41" customFormat="1" ht="20.25" customHeight="1" x14ac:dyDescent="0.25">
      <c r="A50" s="111" t="s">
        <v>22</v>
      </c>
      <c r="B50" s="112"/>
      <c r="C50" s="112"/>
      <c r="D50" s="112"/>
      <c r="E50" s="112"/>
      <c r="F50" s="112"/>
      <c r="G50" s="58"/>
      <c r="J50"/>
      <c r="K50"/>
      <c r="L50"/>
      <c r="M50"/>
      <c r="N50"/>
      <c r="O50"/>
      <c r="P50"/>
      <c r="Q50"/>
      <c r="R50"/>
    </row>
    <row r="51" spans="1:18" s="41" customFormat="1" ht="20.25" customHeight="1" x14ac:dyDescent="0.25">
      <c r="A51" s="48" t="s">
        <v>7</v>
      </c>
      <c r="B51" s="103" t="s">
        <v>19</v>
      </c>
      <c r="C51" s="103"/>
      <c r="D51" s="103"/>
      <c r="E51" s="103"/>
      <c r="F51" s="49">
        <f>SUM(F22)</f>
        <v>0</v>
      </c>
      <c r="G51" s="59" t="e">
        <f>F51/F$54</f>
        <v>#DIV/0!</v>
      </c>
      <c r="J51"/>
      <c r="K51"/>
      <c r="L51"/>
      <c r="M51"/>
      <c r="N51"/>
      <c r="O51"/>
      <c r="P51"/>
      <c r="Q51"/>
      <c r="R51"/>
    </row>
    <row r="52" spans="1:18" s="41" customFormat="1" ht="20.25" customHeight="1" x14ac:dyDescent="0.25">
      <c r="A52" s="42" t="s">
        <v>9</v>
      </c>
      <c r="B52" s="113" t="s">
        <v>47</v>
      </c>
      <c r="C52" s="113"/>
      <c r="D52" s="113"/>
      <c r="E52" s="113"/>
      <c r="F52" s="43">
        <f>SUM(F40)</f>
        <v>0</v>
      </c>
      <c r="G52" s="59" t="e">
        <f>F52/F$54</f>
        <v>#DIV/0!</v>
      </c>
      <c r="J52"/>
      <c r="K52"/>
      <c r="L52"/>
      <c r="M52"/>
      <c r="N52"/>
      <c r="O52"/>
      <c r="P52"/>
      <c r="Q52"/>
      <c r="R52"/>
    </row>
    <row r="53" spans="1:18" s="41" customFormat="1" ht="20.25" customHeight="1" x14ac:dyDescent="0.25">
      <c r="A53" s="89" t="s">
        <v>79</v>
      </c>
      <c r="B53" s="114" t="s">
        <v>64</v>
      </c>
      <c r="C53" s="115"/>
      <c r="D53" s="115"/>
      <c r="E53" s="116"/>
      <c r="F53" s="43">
        <f>F49</f>
        <v>0</v>
      </c>
      <c r="G53" s="59" t="e">
        <f>F53/F$54</f>
        <v>#DIV/0!</v>
      </c>
      <c r="J53"/>
      <c r="K53"/>
      <c r="L53"/>
      <c r="M53"/>
      <c r="N53"/>
      <c r="O53"/>
      <c r="P53"/>
      <c r="Q53"/>
      <c r="R53"/>
    </row>
    <row r="54" spans="1:18" s="41" customFormat="1" ht="20.25" customHeight="1" x14ac:dyDescent="0.25">
      <c r="A54" s="102" t="s">
        <v>23</v>
      </c>
      <c r="B54" s="102"/>
      <c r="C54" s="102"/>
      <c r="D54" s="102"/>
      <c r="E54" s="102"/>
      <c r="F54" s="44">
        <f>SUM(F51:F53)</f>
        <v>0</v>
      </c>
      <c r="G54" s="60" t="e">
        <f>F54/F$54</f>
        <v>#DIV/0!</v>
      </c>
      <c r="I54"/>
      <c r="J54"/>
      <c r="K54"/>
      <c r="L54"/>
      <c r="M54"/>
      <c r="N54"/>
      <c r="O54"/>
      <c r="P54"/>
      <c r="Q54"/>
      <c r="R54"/>
    </row>
    <row r="55" spans="1:18" ht="22.9" customHeight="1" x14ac:dyDescent="0.25"/>
  </sheetData>
  <sheetProtection algorithmName="SHA-512" hashValue="Sh+EikvC2Ys3OfWG8lBJ/Bj/aGUiqaLzA31cB7qVPcQph50d4+tlMDeZZ/9GciySV5quIZsot/qBcm6UQ5qjbg==" saltValue="uQP2m67DwcHqcM8t5z6LVQ==" spinCount="100000" sheet="1" objects="1" scenarios="1"/>
  <mergeCells count="9">
    <mergeCell ref="A2:G2"/>
    <mergeCell ref="A3:G3"/>
    <mergeCell ref="A54:E54"/>
    <mergeCell ref="B51:E51"/>
    <mergeCell ref="C8:D8"/>
    <mergeCell ref="C13:G14"/>
    <mergeCell ref="A50:F50"/>
    <mergeCell ref="B52:E52"/>
    <mergeCell ref="B53:E53"/>
  </mergeCells>
  <phoneticPr fontId="21" type="noConversion"/>
  <pageMargins left="0.25" right="0.25" top="0.75" bottom="0.75" header="0.3" footer="0.3"/>
  <pageSetup scale="7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 Football Court unpriced </vt:lpstr>
      <vt:lpstr>'BoQ Football Court unpriced '!_Hlk104385726</vt:lpstr>
      <vt:lpstr>'BoQ Football Court unpriced '!Print_Area</vt:lpstr>
    </vt:vector>
  </TitlesOfParts>
  <Company>GTZ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Dlpak Mohammed</cp:lastModifiedBy>
  <cp:lastPrinted>2021-11-10T06:02:20Z</cp:lastPrinted>
  <dcterms:created xsi:type="dcterms:W3CDTF">2013-03-17T04:16:34Z</dcterms:created>
  <dcterms:modified xsi:type="dcterms:W3CDTF">2022-09-04T10:08:15Z</dcterms:modified>
</cp:coreProperties>
</file>