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mahmoo_raw.IQ\Desktop\Procurment\#2 COSOFT\Anbar Program\83420168 -Kilo_Recreational Park Ramadi City 3 LOTs\2DocumentationOfAwarding\ITT\"/>
    </mc:Choice>
  </mc:AlternateContent>
  <xr:revisionPtr revIDLastSave="0" documentId="13_ncr:1_{52BFEA59-B807-4E7C-96EF-32FBBB533958}" xr6:coauthVersionLast="47" xr6:coauthVersionMax="47" xr10:uidLastSave="{00000000-0000-0000-0000-000000000000}"/>
  <bookViews>
    <workbookView xWindow="-120" yWindow="-120" windowWidth="29040" windowHeight="15840" activeTab="3" xr2:uid="{00000000-000D-0000-FFFF-FFFF00000000}"/>
  </bookViews>
  <sheets>
    <sheet name="Ahkhadraa_Recreational Park" sheetId="6" r:id="rId1"/>
    <sheet name="Ta'meen_Recreational Park" sheetId="7" r:id="rId2"/>
    <sheet name="Kilo 6_Recreational Park" sheetId="8" r:id="rId3"/>
    <sheet name="Sumarize Price Sheet Parks " sheetId="9" r:id="rId4"/>
  </sheets>
  <definedNames>
    <definedName name="_xlnm.Print_Area" localSheetId="0">'Ahkhadraa_Recreational Park'!$A$1:$G$95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6" l="1"/>
  <c r="F83" i="8"/>
  <c r="F82" i="8"/>
  <c r="F81" i="8"/>
  <c r="F80" i="8"/>
  <c r="F79" i="8"/>
  <c r="F85" i="8" s="1"/>
  <c r="F78" i="8"/>
  <c r="F74" i="8"/>
  <c r="G74" i="8" s="1"/>
  <c r="F73" i="8"/>
  <c r="G73" i="8" s="1"/>
  <c r="F72" i="8"/>
  <c r="G72" i="8" s="1"/>
  <c r="F71" i="8"/>
  <c r="F70" i="8"/>
  <c r="F69" i="8"/>
  <c r="F76" i="8" s="1"/>
  <c r="F68" i="8"/>
  <c r="G68" i="8" s="1"/>
  <c r="F63" i="8"/>
  <c r="F61" i="8"/>
  <c r="F59" i="8"/>
  <c r="F58" i="8"/>
  <c r="F66" i="8" s="1"/>
  <c r="F57" i="8"/>
  <c r="F56" i="8"/>
  <c r="F52" i="8"/>
  <c r="F51" i="8"/>
  <c r="F50" i="8"/>
  <c r="F49" i="8"/>
  <c r="F48" i="8"/>
  <c r="F47" i="8"/>
  <c r="F46" i="8"/>
  <c r="F45" i="8"/>
  <c r="F44" i="8"/>
  <c r="F43" i="8"/>
  <c r="F42" i="8"/>
  <c r="F41" i="8"/>
  <c r="F40" i="8"/>
  <c r="F39" i="8"/>
  <c r="F38" i="8"/>
  <c r="F34" i="8"/>
  <c r="F33" i="8"/>
  <c r="F32" i="8"/>
  <c r="F31" i="8"/>
  <c r="F30" i="8"/>
  <c r="F29" i="8"/>
  <c r="F28" i="8"/>
  <c r="G28" i="8" s="1"/>
  <c r="F27" i="8"/>
  <c r="F26" i="8"/>
  <c r="F25" i="8"/>
  <c r="F24" i="8"/>
  <c r="F23" i="8"/>
  <c r="F36" i="8" s="1"/>
  <c r="F21" i="8"/>
  <c r="F88" i="8" s="1"/>
  <c r="G19" i="8"/>
  <c r="F19" i="8"/>
  <c r="G78" i="8" l="1"/>
  <c r="G83" i="8"/>
  <c r="G85" i="8"/>
  <c r="F93" i="8"/>
  <c r="G30" i="8"/>
  <c r="G61" i="8"/>
  <c r="G60" i="8"/>
  <c r="G66" i="8"/>
  <c r="G59" i="8"/>
  <c r="G62" i="8"/>
  <c r="G64" i="8"/>
  <c r="F91" i="8"/>
  <c r="G57" i="8"/>
  <c r="G24" i="8"/>
  <c r="G32" i="8"/>
  <c r="F92" i="8"/>
  <c r="G76" i="8"/>
  <c r="G34" i="8"/>
  <c r="G70" i="8"/>
  <c r="G81" i="8"/>
  <c r="G36" i="8"/>
  <c r="G27" i="8"/>
  <c r="G25" i="8"/>
  <c r="F89" i="8"/>
  <c r="G31" i="8"/>
  <c r="G23" i="8"/>
  <c r="G33" i="8"/>
  <c r="G29" i="8"/>
  <c r="G63" i="8"/>
  <c r="G44" i="8"/>
  <c r="G52" i="8"/>
  <c r="G80" i="8"/>
  <c r="G26" i="8"/>
  <c r="G56" i="8"/>
  <c r="G71" i="8"/>
  <c r="G82" i="8"/>
  <c r="G69" i="8"/>
  <c r="G79" i="8"/>
  <c r="G21" i="8"/>
  <c r="G58" i="8"/>
  <c r="F54" i="8"/>
  <c r="G42" i="8" s="1"/>
  <c r="G46" i="8" l="1"/>
  <c r="G54" i="8"/>
  <c r="G45" i="8"/>
  <c r="G51" i="8"/>
  <c r="G39" i="8"/>
  <c r="G49" i="8"/>
  <c r="G41" i="8"/>
  <c r="G47" i="8"/>
  <c r="F90" i="8"/>
  <c r="F94" i="8" s="1"/>
  <c r="F18" i="9" s="1"/>
  <c r="G43" i="8"/>
  <c r="G38" i="8"/>
  <c r="G48" i="8"/>
  <c r="G50" i="8"/>
  <c r="G40" i="8"/>
  <c r="G94" i="8" l="1"/>
  <c r="G93" i="8"/>
  <c r="G88" i="8"/>
  <c r="G91" i="8"/>
  <c r="G89" i="8"/>
  <c r="G92" i="8"/>
  <c r="G90" i="8"/>
  <c r="F84" i="7" l="1"/>
  <c r="F83" i="7"/>
  <c r="F82" i="7"/>
  <c r="F81" i="7"/>
  <c r="F80" i="7"/>
  <c r="F79" i="7"/>
  <c r="F78" i="7"/>
  <c r="F74" i="7"/>
  <c r="F73" i="7"/>
  <c r="F72" i="7"/>
  <c r="F71" i="7"/>
  <c r="F70" i="7"/>
  <c r="F69" i="7"/>
  <c r="F68" i="7"/>
  <c r="F66" i="7"/>
  <c r="G64" i="7" s="1"/>
  <c r="F63" i="7"/>
  <c r="F61" i="7"/>
  <c r="G61" i="7" s="1"/>
  <c r="F59" i="7"/>
  <c r="F58" i="7"/>
  <c r="F57" i="7"/>
  <c r="G57" i="7" s="1"/>
  <c r="F56" i="7"/>
  <c r="F52" i="7"/>
  <c r="F51" i="7"/>
  <c r="G51" i="7" s="1"/>
  <c r="F50" i="7"/>
  <c r="F49" i="7"/>
  <c r="F48" i="7"/>
  <c r="F47" i="7"/>
  <c r="F46" i="7"/>
  <c r="F45" i="7"/>
  <c r="F44" i="7"/>
  <c r="F43" i="7"/>
  <c r="F42" i="7"/>
  <c r="F41" i="7"/>
  <c r="F40" i="7"/>
  <c r="F39" i="7"/>
  <c r="F38" i="7"/>
  <c r="F54" i="7" s="1"/>
  <c r="F34" i="7"/>
  <c r="F33" i="7"/>
  <c r="F32" i="7"/>
  <c r="F31" i="7"/>
  <c r="F30" i="7"/>
  <c r="F29" i="7"/>
  <c r="F28" i="7"/>
  <c r="F27" i="7"/>
  <c r="F26" i="7"/>
  <c r="G26" i="7" s="1"/>
  <c r="F25" i="7"/>
  <c r="G25" i="7" s="1"/>
  <c r="F24" i="7"/>
  <c r="F23" i="7"/>
  <c r="F36" i="7" s="1"/>
  <c r="F19" i="7"/>
  <c r="F21" i="7" s="1"/>
  <c r="G69" i="7" l="1"/>
  <c r="F91" i="7"/>
  <c r="G52" i="7"/>
  <c r="G48" i="7"/>
  <c r="G44" i="7"/>
  <c r="G40" i="7"/>
  <c r="G54" i="7"/>
  <c r="G41" i="7"/>
  <c r="G47" i="7"/>
  <c r="G43" i="7"/>
  <c r="G39" i="7"/>
  <c r="G49" i="7"/>
  <c r="G50" i="7"/>
  <c r="G46" i="7"/>
  <c r="G42" i="7"/>
  <c r="G38" i="7"/>
  <c r="G45" i="7"/>
  <c r="G68" i="7"/>
  <c r="G21" i="7"/>
  <c r="F89" i="7"/>
  <c r="G34" i="7"/>
  <c r="G30" i="7"/>
  <c r="G27" i="7"/>
  <c r="F90" i="7"/>
  <c r="G33" i="7"/>
  <c r="G29" i="7"/>
  <c r="G36" i="7"/>
  <c r="G23" i="7"/>
  <c r="G32" i="7"/>
  <c r="G28" i="7"/>
  <c r="G24" i="7"/>
  <c r="G31" i="7"/>
  <c r="F86" i="7"/>
  <c r="G79" i="7" s="1"/>
  <c r="F92" i="7"/>
  <c r="F76" i="7"/>
  <c r="G60" i="7"/>
  <c r="G66" i="7"/>
  <c r="G56" i="7"/>
  <c r="G19" i="7"/>
  <c r="G62" i="7"/>
  <c r="G58" i="7"/>
  <c r="G63" i="7"/>
  <c r="G59" i="7"/>
  <c r="G84" i="7" l="1"/>
  <c r="F94" i="7"/>
  <c r="F93" i="7"/>
  <c r="G76" i="7"/>
  <c r="G73" i="7"/>
  <c r="G72" i="7"/>
  <c r="G83" i="7"/>
  <c r="G86" i="7"/>
  <c r="G74" i="7"/>
  <c r="G71" i="7"/>
  <c r="G81" i="7"/>
  <c r="G82" i="7"/>
  <c r="G78" i="7"/>
  <c r="G70" i="7"/>
  <c r="G80" i="7"/>
  <c r="F95" i="7" l="1"/>
  <c r="F17" i="9" s="1"/>
  <c r="G93" i="7" l="1"/>
  <c r="G95" i="7"/>
  <c r="G94" i="7"/>
  <c r="G89" i="7"/>
  <c r="G91" i="7"/>
  <c r="G92" i="7"/>
  <c r="G90" i="7"/>
  <c r="F52" i="6" l="1"/>
  <c r="F84" i="6"/>
  <c r="F83" i="6"/>
  <c r="F82" i="6"/>
  <c r="F61" i="6"/>
  <c r="F27" i="6"/>
  <c r="F54" i="6" l="1"/>
  <c r="G52" i="6" s="1"/>
  <c r="F51" i="6"/>
  <c r="F50" i="6"/>
  <c r="F41" i="6"/>
  <c r="F42" i="6"/>
  <c r="F59" i="6"/>
  <c r="F40" i="6"/>
  <c r="F81" i="6"/>
  <c r="F80" i="6"/>
  <c r="F78" i="6"/>
  <c r="F79" i="6" l="1"/>
  <c r="F86" i="6" s="1"/>
  <c r="F94" i="6" s="1"/>
  <c r="G79" i="6" l="1"/>
  <c r="G84" i="6"/>
  <c r="G86" i="6"/>
  <c r="G81" i="6"/>
  <c r="G80" i="6"/>
  <c r="G82" i="6"/>
  <c r="G83" i="6"/>
  <c r="G78" i="6"/>
  <c r="F34" i="6"/>
  <c r="F33" i="6"/>
  <c r="F32" i="6"/>
  <c r="F47" i="6"/>
  <c r="F58" i="6"/>
  <c r="F39" i="6"/>
  <c r="F31" i="6"/>
  <c r="F38" i="6"/>
  <c r="F74" i="6" l="1"/>
  <c r="F69" i="6" l="1"/>
  <c r="F49" i="6"/>
  <c r="F44" i="6"/>
  <c r="F45" i="6"/>
  <c r="F46" i="6"/>
  <c r="F29" i="6"/>
  <c r="F28" i="6"/>
  <c r="F71" i="6" l="1"/>
  <c r="F72" i="6"/>
  <c r="F73" i="6"/>
  <c r="F30" i="6"/>
  <c r="F70" i="6"/>
  <c r="F63" i="6" l="1"/>
  <c r="F68" i="6" l="1"/>
  <c r="F76" i="6" s="1"/>
  <c r="F93" i="6" s="1"/>
  <c r="F57" i="6"/>
  <c r="F56" i="6"/>
  <c r="F48" i="6"/>
  <c r="F43" i="6"/>
  <c r="G54" i="6" l="1"/>
  <c r="F66" i="6"/>
  <c r="G60" i="6" s="1"/>
  <c r="G74" i="6"/>
  <c r="G69" i="6"/>
  <c r="G73" i="6"/>
  <c r="G71" i="6"/>
  <c r="G70" i="6"/>
  <c r="G72" i="6"/>
  <c r="F26" i="6"/>
  <c r="F25" i="6"/>
  <c r="F24" i="6"/>
  <c r="F23" i="6"/>
  <c r="G51" i="6" l="1"/>
  <c r="G59" i="6"/>
  <c r="G61" i="6"/>
  <c r="G40" i="6"/>
  <c r="G41" i="6"/>
  <c r="G42" i="6"/>
  <c r="F36" i="6"/>
  <c r="G27" i="6" s="1"/>
  <c r="G48" i="6"/>
  <c r="G38" i="6"/>
  <c r="G66" i="6"/>
  <c r="G64" i="6"/>
  <c r="G58" i="6"/>
  <c r="G63" i="6"/>
  <c r="G62" i="6"/>
  <c r="G44" i="6"/>
  <c r="G45" i="6"/>
  <c r="G46" i="6"/>
  <c r="G49" i="6"/>
  <c r="G47" i="6"/>
  <c r="G39" i="6"/>
  <c r="F92" i="6"/>
  <c r="G43" i="6"/>
  <c r="G56" i="6"/>
  <c r="G57" i="6"/>
  <c r="F91" i="6"/>
  <c r="G50" i="6"/>
  <c r="F21" i="6"/>
  <c r="G33" i="6" l="1"/>
  <c r="G34" i="6"/>
  <c r="G36" i="6"/>
  <c r="G32" i="6"/>
  <c r="G31" i="6"/>
  <c r="G28" i="6"/>
  <c r="G30" i="6"/>
  <c r="G26" i="6"/>
  <c r="G29" i="6"/>
  <c r="G23" i="6"/>
  <c r="G24" i="6"/>
  <c r="G25" i="6"/>
  <c r="F90" i="6"/>
  <c r="F89" i="6"/>
  <c r="G19" i="6"/>
  <c r="G21" i="6"/>
  <c r="G76" i="6" l="1"/>
  <c r="G68" i="6"/>
  <c r="F95" i="6"/>
  <c r="G93" i="6" s="1"/>
  <c r="G94" i="6" l="1"/>
  <c r="G91" i="6"/>
  <c r="F16" i="9"/>
  <c r="F20" i="9" s="1"/>
  <c r="G92" i="6"/>
  <c r="G89" i="6"/>
  <c r="G95" i="6"/>
  <c r="G90" i="6"/>
  <c r="G18" i="9" l="1"/>
  <c r="G20" i="9"/>
  <c r="G17" i="9"/>
  <c r="G16" i="9"/>
</calcChain>
</file>

<file path=xl/sharedStrings.xml><?xml version="1.0" encoding="utf-8"?>
<sst xmlns="http://schemas.openxmlformats.org/spreadsheetml/2006/main" count="695" uniqueCount="174">
  <si>
    <t xml:space="preserve">CoSoft No.:         </t>
  </si>
  <si>
    <t>[---]</t>
  </si>
  <si>
    <t>No.</t>
  </si>
  <si>
    <t>Description</t>
  </si>
  <si>
    <t>Qty.</t>
  </si>
  <si>
    <t>Unit</t>
  </si>
  <si>
    <r>
      <t xml:space="preserve">Unit rate </t>
    </r>
    <r>
      <rPr>
        <b/>
        <vertAlign val="superscript"/>
        <sz val="10"/>
        <rFont val="Arial"/>
        <family val="2"/>
      </rPr>
      <t>*)</t>
    </r>
    <r>
      <rPr>
        <b/>
        <sz val="10"/>
        <rFont val="Arial"/>
        <family val="2"/>
      </rPr>
      <t/>
    </r>
  </si>
  <si>
    <t>1.00</t>
  </si>
  <si>
    <t>1.01</t>
  </si>
  <si>
    <t>2.00</t>
  </si>
  <si>
    <t>Program Name:</t>
  </si>
  <si>
    <t>Project No.:</t>
  </si>
  <si>
    <t>Project Name:</t>
  </si>
  <si>
    <t>Location:</t>
  </si>
  <si>
    <t>Trade:</t>
  </si>
  <si>
    <t>m2</t>
  </si>
  <si>
    <t>m3</t>
  </si>
  <si>
    <t>Construction works</t>
  </si>
  <si>
    <t>[%]</t>
  </si>
  <si>
    <t>Mobilization and Demobilization</t>
  </si>
  <si>
    <r>
      <t xml:space="preserve">Total Amount </t>
    </r>
    <r>
      <rPr>
        <b/>
        <vertAlign val="superscript"/>
        <sz val="10"/>
        <rFont val="Arial"/>
        <family val="2"/>
      </rPr>
      <t>*)</t>
    </r>
    <r>
      <rPr>
        <b/>
        <sz val="10"/>
        <rFont val="Arial"/>
        <family val="2"/>
      </rPr>
      <t/>
    </r>
  </si>
  <si>
    <t>Sub Total Mobilization and Demobilization</t>
  </si>
  <si>
    <t>Summary of Positions</t>
  </si>
  <si>
    <t>Total Sum over All</t>
  </si>
  <si>
    <t>Cost Calculation</t>
  </si>
  <si>
    <t>portion</t>
  </si>
  <si>
    <t>Lump Sum</t>
  </si>
  <si>
    <t>ARILA - Assisting Reconstruction and Improving Living Conditions in Anbar</t>
  </si>
  <si>
    <t>21.1811.5-002.00</t>
  </si>
  <si>
    <t>[USD]</t>
  </si>
  <si>
    <t>pcs</t>
  </si>
  <si>
    <t>Civil Works</t>
  </si>
  <si>
    <t>Ramadi City - Anbar Governorate</t>
  </si>
  <si>
    <t>Ramadi</t>
  </si>
  <si>
    <t>Civil Work</t>
  </si>
  <si>
    <r>
      <rPr>
        <b/>
        <sz val="11"/>
        <color theme="1"/>
        <rFont val="Calibri"/>
        <family val="2"/>
        <scheme val="minor"/>
      </rPr>
      <t>Sprinkler work:</t>
    </r>
    <r>
      <rPr>
        <sz val="11"/>
        <color theme="1"/>
        <rFont val="Calibri"/>
        <family val="2"/>
        <scheme val="minor"/>
      </rPr>
      <t xml:space="preserve">
Supplying materials and equipment for installing and connecting sprinklers of American-made and Hinter type , diameter of 3/4 inch, the price includes, installing a 2 inch hose clamp with a 3/4 inch opening, in addition to preparing and installing a flexible water hose to connect the pipe and the sprinkler with all needed accessories to complete the job, according to the instructions of the supervisory committee</t>
    </r>
  </si>
  <si>
    <r>
      <rPr>
        <b/>
        <sz val="11"/>
        <color theme="1"/>
        <rFont val="Calibri"/>
        <family val="2"/>
        <scheme val="minor"/>
      </rPr>
      <t>Valves:</t>
    </r>
    <r>
      <rPr>
        <sz val="11"/>
        <color theme="1"/>
        <rFont val="Calibri"/>
        <family val="2"/>
        <scheme val="minor"/>
      </rPr>
      <t xml:space="preserve">
Supplying materials and equipment for installing and connecting of 2 inch Valves of an excellent type, with a plastic box to contain and protect the valves with all needed accessories to complete the job, according to the instructions of the supervisory committee</t>
    </r>
  </si>
  <si>
    <r>
      <rPr>
        <b/>
        <sz val="11"/>
        <color theme="1"/>
        <rFont val="Calibri"/>
        <family val="2"/>
        <scheme val="minor"/>
      </rPr>
      <t>Taps:</t>
    </r>
    <r>
      <rPr>
        <sz val="11"/>
        <color theme="1"/>
        <rFont val="Calibri"/>
        <family val="2"/>
        <scheme val="minor"/>
      </rPr>
      <t xml:space="preserve">
Supplying materials and equipment for installing and connecting of 3/4 inch taps of an excellent type, to be connected with the sub-hoses, with all needed accessories to complete the job, according to the instructions of the supervisory committee</t>
    </r>
  </si>
  <si>
    <t>Mechanical Works</t>
  </si>
  <si>
    <t>Sub Total for Civil works</t>
  </si>
  <si>
    <t>Sub Total for Mechanical works</t>
  </si>
  <si>
    <t>Electrical Works</t>
  </si>
  <si>
    <t>3.00</t>
  </si>
  <si>
    <t>3.10</t>
  </si>
  <si>
    <t>4.00</t>
  </si>
  <si>
    <t>5.00</t>
  </si>
  <si>
    <t>Sub Total Agricultural Works</t>
  </si>
  <si>
    <t>Agricultural Works</t>
  </si>
  <si>
    <r>
      <rPr>
        <b/>
        <sz val="10"/>
        <color theme="1"/>
        <rFont val="Calibri"/>
        <family val="2"/>
        <scheme val="minor"/>
      </rPr>
      <t xml:space="preserve"> ! Remark - Contractor must put in consideration what necessary measures/items described below apply to the project ahead.</t>
    </r>
    <r>
      <rPr>
        <sz val="10"/>
        <color theme="1"/>
        <rFont val="Calibri"/>
        <family val="2"/>
        <scheme val="minor"/>
      </rPr>
      <t xml:space="preserve">                                                              
Installation of the site office, provision of all construction equipment and plant, including water and electricity supply for all works, stores and materials (incl. disposal of waste) for the workers, removal of all rubbish and site preparation including demobilization. All costs pertaining to safety and security measures of site must be included. Any costs for site set up have to be included, no additional payment will be accepted.     Use of existing construction equipment and plant, including water and electricity supply for all works, stores and materials (including disposal of waste) for the workers, removal of all rubbish and site preparation including demobilization. All costs pertaining to safety and security measures of site must be included. Any costs for site set up (where applicable) have to be included, no additional payment will be accepted.</t>
    </r>
  </si>
  <si>
    <r>
      <rPr>
        <b/>
        <sz val="11"/>
        <color theme="1"/>
        <rFont val="Calibri"/>
        <family val="2"/>
      </rPr>
      <t>Sub-water hoses works:</t>
    </r>
    <r>
      <rPr>
        <sz val="11"/>
        <color theme="1"/>
        <rFont val="Calibri"/>
        <family val="2"/>
      </rPr>
      <t xml:space="preserve">
Supplying materials and equipment to lay a plastic water hoses of 1 inch dedicated to drip irrigation works of Jordanian manufacture, including the price of excavation, backfilling, connection works, as well as linking to the source with supply and connect of distribution Hose clamp, all connectors, control locks, drippers and everything that requires to complete the work and according to the instructions of the supervisory committee</t>
    </r>
  </si>
  <si>
    <r>
      <rPr>
        <b/>
        <sz val="11"/>
        <color theme="1"/>
        <rFont val="Calibri"/>
        <family val="2"/>
      </rPr>
      <t>Normal water hose:</t>
    </r>
    <r>
      <rPr>
        <sz val="11"/>
        <color theme="1"/>
        <rFont val="Calibri"/>
        <family val="2"/>
      </rPr>
      <t xml:space="preserve">
Supplying and connect normal water hose to be used for water spray and irrigation of 3/4 inch and 50 m.l, the brand should be approved by the supervisory committee before supply. the work including all needed accessories to complete the job, according to the instructions of the supervisory committee.</t>
    </r>
  </si>
  <si>
    <r>
      <rPr>
        <b/>
        <sz val="11"/>
        <color theme="1"/>
        <rFont val="Calibri"/>
        <family val="2"/>
        <scheme val="minor"/>
      </rPr>
      <t>Natural grass:</t>
    </r>
    <r>
      <rPr>
        <sz val="11"/>
        <color theme="1"/>
        <rFont val="Calibri"/>
        <family val="2"/>
        <scheme val="minor"/>
      </rPr>
      <t xml:space="preserve">
Supply and planting Indian natural grass - paving, the price  includes supply and spraying the compound fertilizer (DAB) and with all requirements to complete the items and according to the instructions of the supervisory committee</t>
    </r>
  </si>
  <si>
    <r>
      <rPr>
        <b/>
        <sz val="12"/>
        <color theme="1"/>
        <rFont val="Calibri"/>
        <family val="2"/>
        <scheme val="minor"/>
      </rPr>
      <t>Acacia trees:</t>
    </r>
    <r>
      <rPr>
        <sz val="12"/>
        <color theme="1"/>
        <rFont val="Calibri"/>
        <family val="2"/>
        <scheme val="minor"/>
      </rPr>
      <t xml:space="preserve">
Supply and planting Selgana Acacia Trees (2 - 2.5) meters high, with a stem 1 - 1.5 inch thick, and planted inside a big pail, works include fertilization, insecticide spraying, fixing with wood support and with all requirements to complete the items and according to the instructions of the supervisory committee</t>
    </r>
  </si>
  <si>
    <r>
      <rPr>
        <b/>
        <sz val="12"/>
        <color theme="1"/>
        <rFont val="Calibri"/>
        <family val="2"/>
        <scheme val="minor"/>
      </rPr>
      <t>Hibiscus Tiliaceus trees:</t>
    </r>
    <r>
      <rPr>
        <sz val="12"/>
        <color theme="1"/>
        <rFont val="Calibri"/>
        <family val="2"/>
        <scheme val="minor"/>
      </rPr>
      <t xml:space="preserve">
Supply and planting Hibiscus Tiliaceus trees (2 - 2.5) meters high, with a stem 1 - 1.5 inch thick, and planted inside a big pail, works include fertilization, insecticide spraying, fixing with wood support and with all requirements to complete the items and according to the instructions of the supervisory committee</t>
    </r>
  </si>
  <si>
    <r>
      <rPr>
        <b/>
        <sz val="12"/>
        <color theme="1"/>
        <rFont val="Calibri"/>
        <family val="2"/>
        <scheme val="minor"/>
      </rPr>
      <t>Bottle brush trees:</t>
    </r>
    <r>
      <rPr>
        <sz val="12"/>
        <color theme="1"/>
        <rFont val="Calibri"/>
        <family val="2"/>
        <scheme val="minor"/>
      </rPr>
      <t xml:space="preserve">
Supply and planting Bottle brush trees (2 - 2.5) meters high, with a stem 1 - 1.5 inch thick, and planted inside a big pail, works include fertilization, insecticide spraying, fixing with wood support and with all requirements to complete the items and according to the instructions of the supervisory committee</t>
    </r>
  </si>
  <si>
    <r>
      <rPr>
        <b/>
        <sz val="12"/>
        <color theme="1"/>
        <rFont val="Calibri"/>
        <family val="2"/>
        <scheme val="minor"/>
      </rPr>
      <t>Albizia trees:</t>
    </r>
    <r>
      <rPr>
        <sz val="12"/>
        <color theme="1"/>
        <rFont val="Calibri"/>
        <family val="2"/>
        <scheme val="minor"/>
      </rPr>
      <t xml:space="preserve">
Supply and planting Albizia trees (2 - 2.5) meters high, with a stem 1 - 1.5 inch thick, and planted inside a pail, works include fertilization, insecticide spraying, fixing with wood support and with all requirements to complete the items and according to the instructions of the supervisory committee</t>
    </r>
  </si>
  <si>
    <r>
      <t xml:space="preserve">Carissa Shrubbery:
</t>
    </r>
    <r>
      <rPr>
        <sz val="12"/>
        <color theme="1"/>
        <rFont val="Calibri"/>
        <family val="2"/>
        <scheme val="minor"/>
      </rPr>
      <t>Supply and planting Chorisia Shrubbery of large size, works including fertilization, adding peat moss, spraying insecticide, with all requirements to complete the items and according to the instructions of the supervisory committee</t>
    </r>
  </si>
  <si>
    <t xml:space="preserve">Agricultural </t>
  </si>
  <si>
    <r>
      <rPr>
        <b/>
        <sz val="11"/>
        <color theme="1"/>
        <rFont val="Calibri"/>
        <family val="2"/>
        <scheme val="minor"/>
      </rPr>
      <t xml:space="preserve">Filling works - clean soil:
</t>
    </r>
    <r>
      <rPr>
        <sz val="11"/>
        <color theme="1"/>
        <rFont val="Calibri"/>
        <family val="2"/>
        <scheme val="minor"/>
      </rPr>
      <t>Supply of materials, tools and manpower for supply and  filling with clean mixed soil (مزيجيه) free of salts and organic materials and tested by soil laboratory, the filling should be up to the required levels around (50 - 70  cm) and according to instructions of the supervisory committee. Also the work includes ( All needed work to complete the job will be included within the price.</t>
    </r>
  </si>
  <si>
    <r>
      <rPr>
        <b/>
        <sz val="11"/>
        <rFont val="Calibri"/>
        <family val="2"/>
        <scheme val="minor"/>
      </rPr>
      <t>Passways:</t>
    </r>
    <r>
      <rPr>
        <sz val="11"/>
        <rFont val="Calibri"/>
        <family val="2"/>
        <scheme val="minor"/>
      </rPr>
      <t xml:space="preserve">
Supply materials and equipment's implement a concrete tile (60*40*3)cm with decoration for passways inside the gardens according to the attached drawings, the price includes, fixing the tiles every 25cm by using cement mortar in addition to planting natural grass in the rest 25 cm. with all requirements to complete the items and according to the instructions of the supervisory committee</t>
    </r>
  </si>
  <si>
    <r>
      <rPr>
        <b/>
        <sz val="12"/>
        <color theme="1"/>
        <rFont val="Calibri"/>
        <family val="2"/>
        <scheme val="minor"/>
      </rPr>
      <t>Garden border:</t>
    </r>
    <r>
      <rPr>
        <sz val="12"/>
        <color theme="1"/>
        <rFont val="Calibri"/>
        <family val="2"/>
        <scheme val="minor"/>
      </rPr>
      <t xml:space="preserve">
Supplying materials and equipment's to install a concrete garden border, with dimensions 50 * 20 cm, arched from the top and in red colour, the work including installation works with sand and cement, and it should be of one level and uniform straightness with all requirements to complete the items and according to the instructions of the supervisory committee</t>
    </r>
  </si>
  <si>
    <r>
      <rPr>
        <b/>
        <sz val="11"/>
        <color theme="1"/>
        <rFont val="Calibri"/>
        <family val="2"/>
        <scheme val="minor"/>
      </rPr>
      <t>Main water hoses works:</t>
    </r>
    <r>
      <rPr>
        <sz val="11"/>
        <color theme="1"/>
        <rFont val="Calibri"/>
        <family val="2"/>
        <scheme val="minor"/>
      </rPr>
      <t xml:space="preserve">
Supplying the materials and equipment's to lay the main plastic water hoses, a diameter of 2 inch and a pressure of 6 bar, dedicated to drip irrigation works of Jordanian manufacture, including the price. Excavation, backfilling, linking to the source with the preparation and installation of distribution Hose clamp and all connectors and control locks of different sizes with construction of manholes if necessary, with all requirements to complete the job and according to instructions of supervisory committee</t>
    </r>
  </si>
  <si>
    <t>Sub Total for Electrical works</t>
  </si>
  <si>
    <r>
      <t xml:space="preserve">Flowers:
</t>
    </r>
    <r>
      <rPr>
        <sz val="12"/>
        <color theme="1"/>
        <rFont val="Calibri"/>
        <family val="2"/>
        <scheme val="minor"/>
      </rPr>
      <t>Supply and planting flowers of different types, works including fertilization, adding peat moss, spraying insecticide, with all requirements to complete the items and according to the instructions of the supervisory committee</t>
    </r>
  </si>
  <si>
    <t>m</t>
  </si>
  <si>
    <t>5.01</t>
  </si>
  <si>
    <t>5.02</t>
  </si>
  <si>
    <t>5.03</t>
  </si>
  <si>
    <t>5.04</t>
  </si>
  <si>
    <t>5.05</t>
  </si>
  <si>
    <t>5.06</t>
  </si>
  <si>
    <t>5.07</t>
  </si>
  <si>
    <t>4.01</t>
  </si>
  <si>
    <t>4.02</t>
  </si>
  <si>
    <t>4.03</t>
  </si>
  <si>
    <t>3.01</t>
  </si>
  <si>
    <t>3.02</t>
  </si>
  <si>
    <t>3.03</t>
  </si>
  <si>
    <t>3.04</t>
  </si>
  <si>
    <t>3.05</t>
  </si>
  <si>
    <t>3.06</t>
  </si>
  <si>
    <t>3.07</t>
  </si>
  <si>
    <t>3.08</t>
  </si>
  <si>
    <t>3.09</t>
  </si>
  <si>
    <t>2.01</t>
  </si>
  <si>
    <t>2.02</t>
  </si>
  <si>
    <t>2.03</t>
  </si>
  <si>
    <t>2.04</t>
  </si>
  <si>
    <r>
      <rPr>
        <b/>
        <sz val="11"/>
        <color theme="1"/>
        <rFont val="Calibri"/>
        <family val="2"/>
        <scheme val="minor"/>
      </rPr>
      <t>Gland to close pipes ends:</t>
    </r>
    <r>
      <rPr>
        <sz val="11"/>
        <color theme="1"/>
        <rFont val="Calibri"/>
        <family val="2"/>
        <scheme val="minor"/>
      </rPr>
      <t xml:space="preserve">
Supplying materials and equipment for installing and connecting of 2 inch stopper of an excellent type, to close the end of the main pipes, with all needed accessories to complete the job, according to the instructions of the supervisory committee</t>
    </r>
  </si>
  <si>
    <r>
      <rPr>
        <b/>
        <sz val="12"/>
        <rFont val="Calibri"/>
        <family val="2"/>
        <scheme val="minor"/>
      </rPr>
      <t>Wooden benches:</t>
    </r>
    <r>
      <rPr>
        <sz val="12"/>
        <rFont val="Calibri"/>
        <family val="2"/>
        <scheme val="minor"/>
      </rPr>
      <t xml:space="preserve">
Supplying and install a wooden benches with an Iron structure, the wood should be from Zan wood and the dimentions (L=150, W=60, Height=45), the work including installation works and it should be of one level and uniform straightness with all requirements to complete the items and according to the instructions of the supervisory committee</t>
    </r>
  </si>
  <si>
    <r>
      <rPr>
        <b/>
        <sz val="12"/>
        <rFont val="Calibri"/>
        <family val="2"/>
        <scheme val="minor"/>
      </rPr>
      <t>Garbage bins:</t>
    </r>
    <r>
      <rPr>
        <sz val="12"/>
        <rFont val="Calibri"/>
        <family val="2"/>
        <scheme val="minor"/>
      </rPr>
      <t xml:space="preserve">
Supplying and install a garbage bins of 30 litter, the brand and shape should be approved by committee with all requirements to complete the items and according to the instructions of the supervisory committee</t>
    </r>
  </si>
  <si>
    <r>
      <rPr>
        <b/>
        <sz val="12"/>
        <rFont val="Calibri"/>
        <family val="2"/>
        <scheme val="minor"/>
      </rPr>
      <t>Iron Garbage containers:</t>
    </r>
    <r>
      <rPr>
        <sz val="12"/>
        <rFont val="Calibri"/>
        <family val="2"/>
        <scheme val="minor"/>
      </rPr>
      <t xml:space="preserve">
Supplying and install Iron garbage bins of 600 litter, the brand should be approved by committee, the price include casting a base under the container (1X1 m and 10 cm thickness) if needed, with all requirements to complete the items and according to the instructions of the supervisory committee</t>
    </r>
  </si>
  <si>
    <r>
      <t>Excavation Works:</t>
    </r>
    <r>
      <rPr>
        <sz val="11"/>
        <color theme="1"/>
        <rFont val="Calibri"/>
        <family val="2"/>
        <scheme val="minor"/>
      </rPr>
      <t xml:space="preserve">
Excavation in all types of soil (even rock layers, existing asphalt, concrete foundations, etc..) for the project area starting at the existing ground level down to the required depth around (25 cm) to be approved by the engineering committee, removal of all material to a site approved by local authorities and dewatering the underground water if the groundwater level is high on a daily basis using water tank truck until the completion of all the required works to complete the Job. All needed work to complete the job will be included within the price.</t>
    </r>
  </si>
  <si>
    <t>6.00</t>
  </si>
  <si>
    <t>Playground Works</t>
  </si>
  <si>
    <r>
      <rPr>
        <b/>
        <sz val="11"/>
        <color theme="1"/>
        <rFont val="Calibri"/>
        <family val="2"/>
        <scheme val="minor"/>
      </rPr>
      <t>Sub-base class B</t>
    </r>
    <r>
      <rPr>
        <sz val="11"/>
        <color theme="1"/>
        <rFont val="Calibri"/>
        <family val="2"/>
        <scheme val="minor"/>
      </rPr>
      <t xml:space="preserve">
Providing materials, equipment and manpower for filling works of sub-base class B , and the thickness of the single layer shall not be less than (20) cm in case of needing more than one layer, the price includes, compacting the soil to 95% and curing the soil till it reachs the final settlement, with all requirements to complete the job and in accordance to the supervisory committee instructions</t>
    </r>
  </si>
  <si>
    <r>
      <rPr>
        <b/>
        <sz val="11"/>
        <color theme="1"/>
        <rFont val="Calibri"/>
        <family val="2"/>
        <scheme val="minor"/>
      </rPr>
      <t>Clean Soil</t>
    </r>
    <r>
      <rPr>
        <sz val="11"/>
        <color theme="1"/>
        <rFont val="Calibri"/>
        <family val="2"/>
        <scheme val="minor"/>
      </rPr>
      <t xml:space="preserve">
Providing materials, equipment and manpower for filling works of clean soil, and the thickness of the single layer shall not be less than (20) cm in case of needing more than one layer, the price includes, compacting the soil to 90% and curing the soil till it reachs the final settlement, with all requirements to complete the job and in accordance to the supervisory committee instructions</t>
    </r>
  </si>
  <si>
    <r>
      <t>Concrete Floor:</t>
    </r>
    <r>
      <rPr>
        <sz val="11"/>
        <rFont val="Calibri"/>
        <family val="2"/>
        <scheme val="minor"/>
      </rPr>
      <t xml:space="preserve">
Preparing the materials and equipment's to cast a reinforced concrete floor by using resistant cement with thickness of (15) cm, the casting works should be completed by using a wooden plywood framework, also the work includes, a layer of Thick agricultural nylon under the floor, as well as usuing one layer of BRC Dia. 6@15 mm/CC, also making joints every 3X3 m2, usuing mastic or styero bor for filling the joints, the face of casting shall be smooth and leveled and all directions, the concrete shall be tasked and reaching 25Mps at 28 day test, finally completing all plastering and painting works with all  necessary and according to the instructions of the supervising committee to complete the job</t>
    </r>
  </si>
  <si>
    <r>
      <rPr>
        <b/>
        <sz val="11"/>
        <rFont val="Calibri"/>
        <family val="2"/>
        <scheme val="minor"/>
      </rPr>
      <t>Tartan Layer</t>
    </r>
    <r>
      <rPr>
        <sz val="11"/>
        <rFont val="Calibri"/>
        <family val="2"/>
        <scheme val="minor"/>
      </rPr>
      <t xml:space="preserve">
Providing materials, equipment and manpower to apply Tartan layer (2 cm thickness) over the concrete floor for the playground, the work includes cleaning the floor, using the required adhesive materials and and other requirments, all materials shall be from European origin with all requirements to complete the job and in accordance to the supervisory committee instructions</t>
    </r>
  </si>
  <si>
    <r>
      <rPr>
        <b/>
        <sz val="11"/>
        <color theme="1"/>
        <rFont val="Calibri"/>
        <family val="2"/>
      </rPr>
      <t>PPR pipe works:</t>
    </r>
    <r>
      <rPr>
        <sz val="11"/>
        <color theme="1"/>
        <rFont val="Calibri"/>
        <family val="2"/>
      </rPr>
      <t xml:space="preserve">
Supplying materials and equipment to lay a reinforced PPR pipe of 1 inch from perfect manufacture, including the price of excavation, backfilling, connection works, as well as linking to the source with supply and connect to water taps, all connectors, control locksand everything that requires to complete the work and according to the instructions of the supervisory committee</t>
    </r>
  </si>
  <si>
    <t>Sub Total playground Works</t>
  </si>
  <si>
    <t>3.11</t>
  </si>
  <si>
    <r>
      <rPr>
        <b/>
        <sz val="11"/>
        <color theme="1"/>
        <rFont val="Calibri"/>
        <family val="2"/>
        <scheme val="minor"/>
      </rPr>
      <t>Electrical board works:</t>
    </r>
    <r>
      <rPr>
        <sz val="11"/>
        <color theme="1"/>
        <rFont val="Calibri"/>
        <family val="2"/>
        <scheme val="minor"/>
      </rPr>
      <t xml:space="preserve">
Preparing the materials and equipment to implement and install an electric board with a dimension of 60 * 60 cm, containing a main circuit breaker of 150 amps, 3 sub-circuit breaker of 60 amps, 4 circuit breaker 32 amps, starter and 32 amp, phase filler and an overloaded with making four holes in different directions and installing the board on a concrete base with dimensions of 1 * 1 meter and over it an iron base consisting of square iron 3 inch and the height of the board shall be 1 meter above the concrete base, with all needed works to complete the item and according to the instructions of the supervisory committee</t>
    </r>
  </si>
  <si>
    <r>
      <rPr>
        <b/>
        <sz val="11"/>
        <color theme="1"/>
        <rFont val="Calibri"/>
        <family val="2"/>
        <scheme val="minor"/>
      </rPr>
      <t>Main cable works:</t>
    </r>
    <r>
      <rPr>
        <sz val="11"/>
        <color theme="1"/>
        <rFont val="Calibri"/>
        <family val="2"/>
        <scheme val="minor"/>
      </rPr>
      <t xml:space="preserve">
Preparing the materials and equipment and manpower for laying and connecting a three-phase electrical cable 4 * 16 mm2 waterproof rubber, the price includes all connections, terminals, electrical tape in addition to all requirements to complete the items and according to the instructions of the supervisory committee</t>
    </r>
  </si>
  <si>
    <r>
      <t xml:space="preserve">Electrical twisted cable with electrical pole
</t>
    </r>
    <r>
      <rPr>
        <sz val="11"/>
        <color theme="1"/>
        <rFont val="Calibri"/>
        <family val="2"/>
        <scheme val="minor"/>
      </rPr>
      <t xml:space="preserve">Supply, Install, test and commission electrical pole (9 m height, 4.5 mm thickness, with all accessories and with concrete baes of (60*60*180)) and cable of (4 x 10 mm2) to connect between control board and the power source, with the aluminium conductor , the price should includes all the connection and installation accessories , cable terminals and metal parallel groove connectors  (Aluminium-Copper) according to the wire size needed , with all the required works to complete the job . 
</t>
    </r>
  </si>
  <si>
    <r>
      <rPr>
        <b/>
        <sz val="11"/>
        <color theme="1"/>
        <rFont val="Calibri"/>
        <family val="2"/>
        <scheme val="minor"/>
      </rPr>
      <t>Toy 1: Slides with double swings (Castle)</t>
    </r>
    <r>
      <rPr>
        <sz val="11"/>
        <color theme="1"/>
        <rFont val="Calibri"/>
        <family val="2"/>
        <scheme val="minor"/>
      </rPr>
      <t xml:space="preserve">
Supply and install the toy with all needed materials, inculde drilling the bolts holes, the work includes assympling the pieses of the toy and fix it all togother  and accoding to the instruction of  the supervisor enginner.
</t>
    </r>
    <r>
      <rPr>
        <b/>
        <sz val="11"/>
        <color theme="1"/>
        <rFont val="Calibri"/>
        <family val="2"/>
        <scheme val="minor"/>
      </rPr>
      <t>Toy features:</t>
    </r>
    <r>
      <rPr>
        <sz val="11"/>
        <color theme="1"/>
        <rFont val="Calibri"/>
        <family val="2"/>
        <scheme val="minor"/>
      </rPr>
      <t xml:space="preserve">
Carrier construction 114 * 2.5 mm
2 Polyethylene drop roof
1 Double slide 100 cm
1 Spiral slide 150 cm
1 Polyethylene tube slide 100 cm
1 Set, double swing (Polyethylene seats and railing)
1 Climbing platform
4 Board figure
1 Polyethylene sun figure
1 Polyethylene daisy figure
1 Polyethylene palm figure
1 Fish figured bridge 200 cm
2 Intermediate rubber ladder, 4 steps
2 Main rubber ladder, 5 steps
</t>
    </r>
    <r>
      <rPr>
        <sz val="11"/>
        <color theme="8" tint="-0.249977111117893"/>
        <rFont val="Calibri"/>
        <family val="2"/>
        <scheme val="minor"/>
      </rPr>
      <t xml:space="preserve">
Setting area 0.95 * 0.95 m
Safty area 10.5 * 10.5 m
Platform hight 1.1 - 1.5 m</t>
    </r>
  </si>
  <si>
    <r>
      <t xml:space="preserve">Toy 2: Seesaw
</t>
    </r>
    <r>
      <rPr>
        <sz val="11"/>
        <rFont val="Calibri"/>
        <family val="2"/>
        <scheme val="minor"/>
      </rPr>
      <t xml:space="preserve">Supply and install the toy with all needed materials, inculde drilling the bolts holes, the work includes assympling the pieses of the toy and fix it all togother  and accoding to the instruction of  the supervisor enginner.
</t>
    </r>
    <r>
      <rPr>
        <b/>
        <sz val="11"/>
        <rFont val="Calibri"/>
        <family val="2"/>
        <scheme val="minor"/>
      </rPr>
      <t>Toy features:</t>
    </r>
    <r>
      <rPr>
        <sz val="11"/>
        <rFont val="Calibri"/>
        <family val="2"/>
        <scheme val="minor"/>
      </rPr>
      <t xml:space="preserve">
Dimension 7.25 * 3.80 m and the hight is 0.85 m</t>
    </r>
  </si>
  <si>
    <r>
      <t xml:space="preserve">Toy 3: Double Swing
</t>
    </r>
    <r>
      <rPr>
        <sz val="11"/>
        <rFont val="Calibri"/>
        <family val="2"/>
        <scheme val="minor"/>
      </rPr>
      <t xml:space="preserve">Supply and install the toy with all needed materials, inculde drilling the bolts holes, the work includes assympling the pieses of the toy (shown below) and fix it all togother  and accoding to the instruction of  the supervisor enginner.
</t>
    </r>
    <r>
      <rPr>
        <b/>
        <sz val="11"/>
        <rFont val="Calibri"/>
        <family val="2"/>
        <scheme val="minor"/>
      </rPr>
      <t xml:space="preserve">
Toy features:
</t>
    </r>
    <r>
      <rPr>
        <sz val="11"/>
        <rFont val="Calibri"/>
        <family val="2"/>
        <scheme val="minor"/>
      </rPr>
      <t>Dimension 6.15 * 6.4 m and the hight is 2.4 m</t>
    </r>
  </si>
  <si>
    <r>
      <rPr>
        <b/>
        <sz val="11"/>
        <color theme="1"/>
        <rFont val="Calibri"/>
        <family val="2"/>
        <scheme val="minor"/>
      </rPr>
      <t>Iron Gates Works:</t>
    </r>
    <r>
      <rPr>
        <sz val="11"/>
        <color theme="1"/>
        <rFont val="Calibri"/>
        <family val="2"/>
        <scheme val="minor"/>
      </rPr>
      <t xml:space="preserve">
Preparing the materials and equipment's to implement Iron gates with 2mm CNC, the columns should be 4 inch 2 mm  a height of not less than 100 cm, the gate containes four coloums, two at the corners and two at the middle with slide base, including the work of installation and welding work above the foundation and making locks with handles, the CNC engrave should bye determined by the supervision committee in addition to use a square iron section (1.5) inch heavy type in transverse  direction with paint work with anti-rust and oil paint and according to the instructions of the supervisory committee to complete the job</t>
    </r>
  </si>
  <si>
    <r>
      <rPr>
        <b/>
        <sz val="11"/>
        <color theme="1"/>
        <rFont val="Calibri"/>
        <family val="2"/>
        <scheme val="minor"/>
      </rPr>
      <t>Iron rail Works:</t>
    </r>
    <r>
      <rPr>
        <sz val="11"/>
        <color theme="1"/>
        <rFont val="Calibri"/>
        <family val="2"/>
        <scheme val="minor"/>
      </rPr>
      <t xml:space="preserve">
Preparing the materials and equipment's to implement Iron rail with 2mm CNC, the columns should be 4 inch 2 mm or any other required type by supervision committee with a height of not less than 80 cm, the columns should be every 3 meters, including the work of installation and welding work above the foundation, the CNC engrave should bye determined by the supervision committee in addition to use a square iron section (1.5) inch heavy typeهى transverse direction with paint work with anti-rust and oil paint and according to the instructions of the supervisory committee to complete the job</t>
    </r>
  </si>
  <si>
    <r>
      <rPr>
        <b/>
        <sz val="11"/>
        <color theme="1"/>
        <rFont val="Calibri"/>
        <family val="2"/>
      </rPr>
      <t>PPR pipe works:</t>
    </r>
    <r>
      <rPr>
        <sz val="11"/>
        <color theme="1"/>
        <rFont val="Calibri"/>
        <family val="2"/>
      </rPr>
      <t xml:space="preserve">
Supplying materials and equipment to lay a reinforced PPR pipe of 2 inch from perfect manufacture, including the price of excavation, backfilling, connection works, as well as linking to the source with supply and connect to water taps, all connectors, control locksand everything that requires to complete the work and according to the instructions of the supervisory committee</t>
    </r>
  </si>
  <si>
    <r>
      <rPr>
        <b/>
        <sz val="11"/>
        <color theme="1"/>
        <rFont val="Calibri"/>
        <family val="2"/>
      </rPr>
      <t>PPR pipe works:</t>
    </r>
    <r>
      <rPr>
        <sz val="11"/>
        <color theme="1"/>
        <rFont val="Calibri"/>
        <family val="2"/>
      </rPr>
      <t xml:space="preserve">
Supplying materials and equipment to lay a reinforced PPR pipe of 2.5 inch from perfect manufacture, including the price of excavation, backfilling, connection works, as well as linking to the source with supply and connect to water taps, all connectors, control locksand everything that requires to complete the work and according to the instructions of the supervisory committee</t>
    </r>
  </si>
  <si>
    <r>
      <rPr>
        <b/>
        <sz val="11"/>
        <rFont val="Calibri"/>
        <family val="2"/>
        <scheme val="minor"/>
      </rPr>
      <t>Iron cage works:</t>
    </r>
    <r>
      <rPr>
        <sz val="11"/>
        <rFont val="Calibri"/>
        <family val="2"/>
        <scheme val="minor"/>
      </rPr>
      <t xml:space="preserve">
Preparing the materials and equipment to implement and install an iron cate enclosed by pallet, dimensions of the cage (2 * 2) meters, with height of 1.5 meters, the strucure of the cage shall be fron 1.5 in X 2mm each 25 cm in coth directions and adding BRC of 5cm opening, painting of anti-rust paint and oil paint three layers, including the work of casting concrete bases by using a resistant cement and tested sand and gravel, Dimensions of the base (2 * 2) meter, thickness 15 cm, with a mesh of BRC of 6 mm diameter and  15 * 15 cm dimensions of the opening, and installation of both pumps on the base of the cage, also making a of sides of the cage as a gate with lock, with all needed works to complete the item and according to the instructions of the supervisory committee</t>
    </r>
  </si>
  <si>
    <r>
      <rPr>
        <b/>
        <sz val="11"/>
        <color theme="1"/>
        <rFont val="Calibri"/>
        <family val="2"/>
        <scheme val="minor"/>
      </rPr>
      <t>Horizontal pump:</t>
    </r>
    <r>
      <rPr>
        <sz val="11"/>
        <color theme="1"/>
        <rFont val="Calibri"/>
        <family val="2"/>
        <scheme val="minor"/>
      </rPr>
      <t xml:space="preserve">
Supplying, installing and connect an electric water Horizontal pump with a diameter of 2.5 inch inner and 2 inch outer, a capacity of 10 hp (Q=40 m3/hr, H=35 m), three phases, The required brands are  Grundfos, Wilo, caprari, KSB, Pentax or equivalent which should be approved by the supervisory committee before starting supplying process, including all electrical connection accessories, valves and necessary water installations for operation and connection, and according to the instructions of the supervising engineer.</t>
    </r>
  </si>
  <si>
    <t>BoQ - Rehabilitation of Center-Ahkhadraa__Recreational Park</t>
  </si>
  <si>
    <r>
      <rPr>
        <b/>
        <sz val="11"/>
        <color theme="1"/>
        <rFont val="Calibri"/>
        <family val="2"/>
        <scheme val="minor"/>
      </rPr>
      <t>Solar Lighting System: Poles</t>
    </r>
    <r>
      <rPr>
        <sz val="11"/>
        <color theme="1"/>
        <rFont val="Calibri"/>
        <family val="2"/>
        <scheme val="minor"/>
      </rPr>
      <t xml:space="preserve">
Supply, materials equipment's and manpower to install a Solar lighting system for the park as below items:
1- Cast a concrete base of 60*60*80 cm 
2- Supply and fixing an Iron pole of 3 Inch, 2mm with hight 4m to be fixed on the concrete base by using bolts and wilding for the upper part of the pole to fix the double arms and the 100 watt lamp (next item) on each arm.
3- With all steel fittings, clamps and bolts, and all the required connection fittings needed to install the two arms properly on the poles according to the supervisory committee directions, and all the required items to complete the Job. </t>
    </r>
  </si>
  <si>
    <r>
      <rPr>
        <b/>
        <sz val="11"/>
        <color theme="1"/>
        <rFont val="Calibri"/>
        <family val="2"/>
      </rPr>
      <t>Earthing System:</t>
    </r>
    <r>
      <rPr>
        <sz val="11"/>
        <color theme="1"/>
        <rFont val="Calibri"/>
        <family val="2"/>
      </rPr>
      <t xml:space="preserve">
Provide materials, manpower and equipment to prepare the network earthing system ( Every 4 poles by one earthing rod). The work includes installing a 16 mm copper rod (1200mm long) connected to the 4mm2 wire by a clamp. The work also includes installation of a concrete precast pit with a concrete cover tested and certified by the manufacturer for similar purposes. The copper rod is to be covered by bentonite for 150 mm. The contractor must provide tests of all materials included in this system including the resistance test. All the work should be according to the instruction by the supervisor engineer.</t>
    </r>
  </si>
  <si>
    <t>Establishing of Center-Ahkhadraa__Recreational Park</t>
  </si>
  <si>
    <t>2.05</t>
  </si>
  <si>
    <t>2.06</t>
  </si>
  <si>
    <t>2.07</t>
  </si>
  <si>
    <t>2.08</t>
  </si>
  <si>
    <t>2.09</t>
  </si>
  <si>
    <t>2.10</t>
  </si>
  <si>
    <t>2.11</t>
  </si>
  <si>
    <t>2.12</t>
  </si>
  <si>
    <t>3.12</t>
  </si>
  <si>
    <t>3.13</t>
  </si>
  <si>
    <t>3.14</t>
  </si>
  <si>
    <t>4.04</t>
  </si>
  <si>
    <t>4.05</t>
  </si>
  <si>
    <t>4.06</t>
  </si>
  <si>
    <t>4.07</t>
  </si>
  <si>
    <t>4.08</t>
  </si>
  <si>
    <t>4.09</t>
  </si>
  <si>
    <t>eventual Position</t>
  </si>
  <si>
    <t>6.01</t>
  </si>
  <si>
    <t>6.02</t>
  </si>
  <si>
    <t>6.03</t>
  </si>
  <si>
    <t>6.04</t>
  </si>
  <si>
    <t>6.05</t>
  </si>
  <si>
    <t>6.06</t>
  </si>
  <si>
    <t>6.07</t>
  </si>
  <si>
    <t xml:space="preserve">Lot: </t>
  </si>
  <si>
    <t>001</t>
  </si>
  <si>
    <r>
      <rPr>
        <b/>
        <sz val="11"/>
        <color theme="1"/>
        <rFont val="Calibri"/>
        <family val="2"/>
        <scheme val="minor"/>
      </rPr>
      <t>Main Pump:</t>
    </r>
    <r>
      <rPr>
        <sz val="11"/>
        <color theme="1"/>
        <rFont val="Calibri"/>
        <family val="2"/>
        <scheme val="minor"/>
      </rPr>
      <t xml:space="preserve">
Supply and install an electric pump of 2 inch, 3 hp (Q= 36 m3/hr and H=30m) The required brands are  Grundfos, Wilo, caprari, KSB " Germany Origin" or equivalent which should be approved by the supervisory committee before starting supplying process, the price includes. Installing a Stream control device and connecting to the main source using plastic pipes 2.5'' in and  2'' out  and other connections and valves, this pump should be connected to both of gound water tanks and the water well by using two direction pipes and control valves, also the work inculdes tranching and paving works for joining the pump with the main city water network by using 2'' plastic pipe, with all needed works to complete the item and according to the instructions of the supervisory committee</t>
    </r>
  </si>
  <si>
    <r>
      <t xml:space="preserve">Water well drilling:
</t>
    </r>
    <r>
      <rPr>
        <sz val="11"/>
        <color theme="1"/>
        <rFont val="Calibri"/>
        <family val="2"/>
        <scheme val="minor"/>
      </rPr>
      <t>Supply a drilling car, tools, materials and manpower to drill a water well by using the modren way of drilling well, the drilling shall contains two satges, first stage is doing assessment by using three devices, (sensor device, geophysical device, Earth layer imaging device) and the depth of the well shall be according to the assessment results reaching to better level of water,second syage the drilling works, drilling diameter 8 inch and by using PVC pipe 6 inch, the work includes the work of filters (intermittent cracks with a length of 10 cm along the tube) with the work of a gravel filter around the tube and along the depth of the drill, the price includes cleaning the well from the mud, and the price also includes making a 1X1 iron cover, the frame of the cover shall be fixed of the ground and the cover all be movable and lock, and according to the instruction of the supervisor engineer.</t>
    </r>
    <r>
      <rPr>
        <b/>
        <sz val="11"/>
        <color theme="1"/>
        <rFont val="Calibri"/>
        <family val="2"/>
        <scheme val="minor"/>
      </rPr>
      <t xml:space="preserve"> Maximum depth expected about 30 m</t>
    </r>
  </si>
  <si>
    <t>3.15</t>
  </si>
  <si>
    <r>
      <t xml:space="preserve">Testing the well </t>
    </r>
    <r>
      <rPr>
        <sz val="11"/>
        <color theme="1"/>
        <rFont val="Calibri"/>
        <family val="2"/>
        <scheme val="minor"/>
      </rPr>
      <t>by using air compressor, giving all information regarding static and dynamic water levels, production of the well and geological log of the well. (test should be done over 12 hours in a row) according to the instruction of DWOD). Additional testing of biology of the water, salinity and dyslexia</t>
    </r>
  </si>
  <si>
    <r>
      <rPr>
        <b/>
        <sz val="11"/>
        <color theme="1"/>
        <rFont val="Calibri"/>
        <family val="2"/>
        <scheme val="minor"/>
      </rPr>
      <t>Foundation works:</t>
    </r>
    <r>
      <rPr>
        <sz val="11"/>
        <color theme="1"/>
        <rFont val="Calibri"/>
        <family val="2"/>
        <scheme val="minor"/>
      </rPr>
      <t xml:space="preserve">
Preparing the materials and equipment's to cast a reinforced concrete foundation by using resistant cement with dimensions of (0,4 * 0,4) m, the casting works should be completed by using a wooden plywood framework, also the work includes, spreading a layer of sub-base under the foundation with a thickness of 15 cm and a layer of Thick agricultural nylon under the foundation, as well as for the parts in contact with the soil before casting in addition to reinforcement of (4 </t>
    </r>
    <r>
      <rPr>
        <sz val="11"/>
        <color theme="1"/>
        <rFont val="Calibri"/>
        <family val="2"/>
      </rPr>
      <t>Ꝋ12 for main reinforcement and Ꝋ 10 @ 25 cm for strips) Please see drawing D5</t>
    </r>
    <r>
      <rPr>
        <sz val="11"/>
        <color theme="1"/>
        <rFont val="Calibri"/>
        <family val="2"/>
        <scheme val="minor"/>
      </rPr>
      <t>, finally completing all plastering and painting works with all  necessary and according to the instructions of the supervising committee to complete the job</t>
    </r>
  </si>
  <si>
    <r>
      <rPr>
        <b/>
        <sz val="11"/>
        <color theme="1"/>
        <rFont val="Calibri"/>
        <family val="2"/>
        <scheme val="minor"/>
      </rPr>
      <t>Under ground water tank works:</t>
    </r>
    <r>
      <rPr>
        <sz val="11"/>
        <color theme="1"/>
        <rFont val="Calibri"/>
        <family val="2"/>
        <scheme val="minor"/>
      </rPr>
      <t xml:space="preserve">
Preparing the materials and equipment needed to dig and cast the concrete earth water tank with dimensions of 6 * 3 and a depth of 2 meters, with a concrete base thickness of 30 cm with slope, and the thickness of the walls 20 cm. Preparing the materials and work to do the casting of reinforced concrete for the bases and the wall using reinforcement bars as shown in drawing - D3, the required compressive resistance is not less than 25 Mpa, including work, putting a water stop between the base and the walls with bitumen coating from the outside and epoxy from the inside and making an iron gate (60X60)CM, With a heavy chuker plate 6 mm, the work includes makings holes for water  installations  and spreading a layer of boulder with a thickness of 20 cm under the concrete base with casting a blinding layer of 10 cm thickness and coating it with bitumen and installation of iron stairs with width of 40 cm and hight of 240 Cm, also the whole tank shall be 50 cm under the ground with all requirements to complete the items and according to the instructions of the supervisory committee</t>
    </r>
  </si>
  <si>
    <r>
      <rPr>
        <b/>
        <sz val="12"/>
        <color theme="1"/>
        <rFont val="Calibri"/>
        <family val="2"/>
        <scheme val="minor"/>
      </rPr>
      <t>Wooden shade and Tables:</t>
    </r>
    <r>
      <rPr>
        <sz val="12"/>
        <color theme="1"/>
        <rFont val="Calibri"/>
        <family val="2"/>
        <scheme val="minor"/>
      </rPr>
      <t xml:space="preserve">
Supplying and install a round wooden tables with a wood structure, the wood should be from Zan wood and the dimentions (Ridus 1 m for table) with 2.4 meter hight shading to be constructing by usuing 5X3'' wood section with 11.5m2 cover of wood and according to the committee instruction and drawings in D3 and D4, the work including implementing seats to be constructed from wood base and wood over it with 45 cm width of the seat and 55 cm height als installation works by diging the round and casting a base for all coloums of the table with (30X30X60 Cm) on each corner of the polygon, and it should be of one level and uniform straightness, in addition to spread a layer of stone for the area of 24 m2 with all requirements to complete the items and according to the instructions of the supervisory committee</t>
    </r>
  </si>
  <si>
    <r>
      <rPr>
        <b/>
        <sz val="11"/>
        <color theme="1"/>
        <rFont val="Calibri"/>
        <family val="2"/>
        <scheme val="minor"/>
      </rPr>
      <t>Solar Lighting System: Lamp Package</t>
    </r>
    <r>
      <rPr>
        <b/>
        <sz val="11"/>
        <color rgb="FF0070C0"/>
        <rFont val="Calibri"/>
        <family val="2"/>
        <scheme val="minor"/>
      </rPr>
      <t xml:space="preserve"> </t>
    </r>
    <r>
      <rPr>
        <sz val="11"/>
        <color theme="1"/>
        <rFont val="Calibri"/>
        <family val="2"/>
        <scheme val="minor"/>
      </rPr>
      <t xml:space="preserve">
Supply and install a solar lamp backage from a good quality and origin with features:
1- Average life 50,000 Hrs.
2- Battery 3* 3.2V 5Ah Lithium Iron Phosphate.
3- Charge &amp; Discharge &gt; 1500 times.
4- Charging time 4-6 hours (Cloudy 1 day, Rainy 2 days).
5- Color Black or Silver.
6- Detail solar, remote control (12m),light operated.
7- Duration time 12-15 hours.
8- Installation hight 3-4 meters.
9- LED Pcs/Type 120 pcs 57*30 SMD LED.
10- Light color 6400K
11- Lumen 1300 Lm
12- Package LED Street Lamp + Solar Panel with 1.2 m cable + U shaped bracket + Lamp arm + Remote Control.
13- Solar Panel Polysilicon, 6V/16W, 350*350*17 mm, 1.12 Kg
14- Watt 100 W
</t>
    </r>
  </si>
  <si>
    <r>
      <rPr>
        <b/>
        <sz val="11"/>
        <color theme="1"/>
        <rFont val="Calibri"/>
        <family val="2"/>
        <scheme val="minor"/>
      </rPr>
      <t>lamp 200W</t>
    </r>
    <r>
      <rPr>
        <b/>
        <sz val="14"/>
        <color rgb="FFFF0000"/>
        <rFont val="Calibri"/>
        <family val="2"/>
        <scheme val="minor"/>
      </rPr>
      <t xml:space="preserve"> </t>
    </r>
    <r>
      <rPr>
        <b/>
        <sz val="14"/>
        <color rgb="FF0070C0"/>
        <rFont val="Calibri"/>
        <family val="2"/>
        <scheme val="minor"/>
      </rPr>
      <t>(Eventual Position)</t>
    </r>
    <r>
      <rPr>
        <sz val="11"/>
        <color theme="1"/>
        <rFont val="Calibri"/>
        <family val="2"/>
        <scheme val="minor"/>
      </rPr>
      <t xml:space="preserve">
Supply, install and connect 200 watt outdoor LED Street lamp(excellent type and economic); Aluminum, IP66, Waterproof</t>
    </r>
  </si>
  <si>
    <r>
      <t xml:space="preserve">Electrical Flex Cable to Feeding lights </t>
    </r>
    <r>
      <rPr>
        <b/>
        <sz val="11"/>
        <color rgb="FFFF0000"/>
        <rFont val="Calibri"/>
        <family val="2"/>
        <scheme val="minor"/>
      </rPr>
      <t xml:space="preserve"> </t>
    </r>
    <r>
      <rPr>
        <b/>
        <sz val="14"/>
        <color rgb="FF0070C0"/>
        <rFont val="Calibri"/>
        <family val="2"/>
        <scheme val="minor"/>
      </rPr>
      <t>(Eventual Position)</t>
    </r>
    <r>
      <rPr>
        <b/>
        <sz val="14"/>
        <color rgb="FFFF0000"/>
        <rFont val="Calibri"/>
        <family val="2"/>
        <scheme val="minor"/>
      </rPr>
      <t xml:space="preserve"> </t>
    </r>
    <r>
      <rPr>
        <b/>
        <sz val="14"/>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Supply, Install, test and commission flex cable of (2x1.5) mm² to connect between the lighting and the main distribution cable, the price should include all the connection and installation accessories , cable terminals and metal parallel groove connectors, according to the wire size needed , with all the required works to complete the job . </t>
    </r>
    <r>
      <rPr>
        <b/>
        <sz val="11"/>
        <color theme="1"/>
        <rFont val="Calibri"/>
        <family val="2"/>
        <scheme val="minor"/>
      </rPr>
      <t xml:space="preserve">
</t>
    </r>
  </si>
  <si>
    <r>
      <t xml:space="preserve">Electrical twisted cable to connect the poles and other needed feeds </t>
    </r>
    <r>
      <rPr>
        <b/>
        <sz val="14"/>
        <color rgb="FF0070C0"/>
        <rFont val="Calibri"/>
        <family val="2"/>
        <scheme val="minor"/>
      </rPr>
      <t>(Eventual Position)</t>
    </r>
    <r>
      <rPr>
        <b/>
        <sz val="11"/>
        <color theme="1"/>
        <rFont val="Calibri"/>
        <family val="2"/>
        <scheme val="minor"/>
      </rPr>
      <t xml:space="preserve">
</t>
    </r>
    <r>
      <rPr>
        <sz val="11"/>
        <color theme="1"/>
        <rFont val="Calibri"/>
        <family val="2"/>
        <scheme val="minor"/>
      </rPr>
      <t xml:space="preserve">Supply, Install, test and commission cable of (4x 10 mm2) to connect between the lighting poles, to be layed in a plastic pipes of 2", with the aluminium conductor , the price should includes all the connection and installation accessories , manholes and its work, cable terminals, connectors according to the wire size needed , with all the required works to complete the job and according to the supervisory committee instructions
</t>
    </r>
  </si>
  <si>
    <t>BoQ - Rehabilitation of Ta'meem_Recreational Park</t>
  </si>
  <si>
    <t>Establishing of Ta'meem_Recreational Park</t>
  </si>
  <si>
    <t>002</t>
  </si>
  <si>
    <r>
      <rPr>
        <b/>
        <sz val="11"/>
        <color theme="1"/>
        <rFont val="Calibri"/>
        <family val="2"/>
        <scheme val="minor"/>
      </rPr>
      <t>Under ground water tank works:</t>
    </r>
    <r>
      <rPr>
        <sz val="11"/>
        <color theme="1"/>
        <rFont val="Calibri"/>
        <family val="2"/>
        <scheme val="minor"/>
      </rPr>
      <t xml:space="preserve">
Preparing the materials and equipment needed to dig and cast the concrete earth water tank with dimensions of 5 * 3 and a depth of 2 meters, with a concrete base thickness of 30 cm with slope, and the thickness of the walls 20 cm. Preparing the materials and work to do the casting of reinforced concrete for the bases and the wall using reinforcement bars as shown in drawing - D3, the required compressive resistance is not less than 25 Mpa, including work, putting a water stop between the base and the walls with bitumen coating from the outside and epoxy from the inside and making an iron gate (60X60)CM, With a heavy chuker plate 6 mm, the work includes makings holes for water  installations  and spreading a layer of boulder with a thickness of 20 cm under the concrete base with casting a blinding layer of 10 cm thickness and coating it with bitumen and installation of iron stairs with width of 40 cm and hight of 240 Cm, also the whole tank shall be 50 cm under the ground with all requirements to complete the items and according to the instructions of the supervisory committee</t>
    </r>
  </si>
  <si>
    <r>
      <rPr>
        <b/>
        <sz val="11"/>
        <color theme="1"/>
        <rFont val="Calibri"/>
        <family val="2"/>
        <scheme val="minor"/>
      </rPr>
      <t>Main Pump:</t>
    </r>
    <r>
      <rPr>
        <sz val="11"/>
        <color theme="1"/>
        <rFont val="Calibri"/>
        <family val="2"/>
        <scheme val="minor"/>
      </rPr>
      <t xml:space="preserve">
Supply and install an electric pump of 2 inch, 3 hp (Q= 36 m3/hr and H=30m) The required brands are  Grundfos, Wilo, caprari, KSB " Germany Origin" or equivalent which should be approved by the supervisory committee before starting supplying process, the price includes. Installing a Stream control device and connecting to the main source using plastic pipes 2.5'' in and  2'' out  and other connections and valves, this pump should be connected to both of gound water tanks and the water well by using two direction pipes and control valves, also the work inculdes tranching and paving works for joining the pump with the main city water network by using 2'' plastic pipe,  with all needed works to complete the item and according to the instructions of the supervisory committee</t>
    </r>
  </si>
  <si>
    <t>BoQ - Rehabilitation of 6-Kilo_Recreational Park</t>
  </si>
  <si>
    <t>Establishing of 6-Kilo_Recreational Park</t>
  </si>
  <si>
    <t>003</t>
  </si>
  <si>
    <r>
      <rPr>
        <b/>
        <sz val="11"/>
        <color theme="1"/>
        <rFont val="Calibri"/>
        <family val="2"/>
        <scheme val="minor"/>
      </rPr>
      <t>Under ground water tank works:</t>
    </r>
    <r>
      <rPr>
        <sz val="11"/>
        <color theme="1"/>
        <rFont val="Calibri"/>
        <family val="2"/>
        <scheme val="minor"/>
      </rPr>
      <t xml:space="preserve">
Preparing the materials and equipment needed to dig and cast the concrete earth water tank with dimensions of 5 * 3 and a depth of 2 meters, with a concrete base thickness of 30 cm with slope, and the thickness of the walls 20 cm. Preparing the materials and work to do the casting of reinforced concrete for the bases and the wall using reinforcement bars as shown in drawing - D3, the required compressive resistance is not less than 25 Mpa, including work, putting a water stop between the base and the walls with bitumen coating from the outside and epoxy from the inside and making an iron gate (60X60)CM, With a heavy chuker plate 6 mm, the work includes makings holes for water  installations  and spreading a layer of boulder with a thickness of 20 cm under the concrete base with casting a blinding layer of 10 cm thickness and coating it with bitumen and installation of iron stairs with width of 40 cm and hight of 240 Cm, also the whole tank shall be 50 cm under the ground with all requirements to complete the items and according to the instructions of the supervisory committee</t>
    </r>
  </si>
  <si>
    <r>
      <rPr>
        <b/>
        <sz val="12"/>
        <rFont val="Calibri"/>
        <family val="2"/>
        <scheme val="minor"/>
      </rPr>
      <t>Wooden benches:</t>
    </r>
    <r>
      <rPr>
        <sz val="12"/>
        <rFont val="Calibri"/>
        <family val="2"/>
        <scheme val="minor"/>
      </rPr>
      <t xml:space="preserve">
Supplying and install a wooden benches with an Iron structure, the wood should be from Zan wood and the dimentions (L=200, W=60, Height=45), the work including installation works and it should be of one level and uniform straightness with all requirements to complete the items and according to the instructions of the supervisory committee</t>
    </r>
  </si>
  <si>
    <r>
      <rPr>
        <b/>
        <sz val="11"/>
        <color theme="1"/>
        <rFont val="Calibri"/>
        <family val="2"/>
      </rPr>
      <t>Normal water hose:</t>
    </r>
    <r>
      <rPr>
        <sz val="11"/>
        <color theme="1"/>
        <rFont val="Calibri"/>
        <family val="2"/>
      </rPr>
      <t xml:space="preserve">
Supplying and connect normal water hose to be used for water spray and irrigation of 3/4 inch and 50 m, the brand should be approved by the supervisory committee before supply. the work including all needed accessories to complete the job, according to the instructions of the supervisory committee.</t>
    </r>
  </si>
  <si>
    <t>Establishing of 3__Recreational Parks Ramadi City</t>
  </si>
  <si>
    <t>Name of the Park</t>
  </si>
  <si>
    <t>Ahkhadraa Recreational Park</t>
  </si>
  <si>
    <t>Ta'meen Recreational Park</t>
  </si>
  <si>
    <t>Kilo 6 Recreational Park</t>
  </si>
  <si>
    <t>Total Sum over All Parks</t>
  </si>
  <si>
    <t>Summary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</si>
</sst>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_-;\-* #,##0.00_-;_-* &quot;-&quot;??_-;_-@_-"/>
  </numFmts>
  <fonts count="39"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4"/>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0"/>
      <color theme="1"/>
      <name val="Calibri"/>
      <family val="2"/>
      <scheme val="minor"/>
    </font>
    <font>
      <b/>
      <sz val="10"/>
      <color theme="1"/>
      <name val="Calibri"/>
      <family val="2"/>
      <scheme val="minor"/>
    </font>
    <font>
      <sz val="11"/>
      <name val="Calibri"/>
      <family val="2"/>
      <scheme val="minor"/>
    </font>
    <font>
      <b/>
      <sz val="11"/>
      <name val="Calibri"/>
      <family val="2"/>
      <scheme val="minor"/>
    </font>
    <font>
      <sz val="11"/>
      <color theme="1"/>
      <name val="Calibri"/>
      <family val="2"/>
    </font>
    <font>
      <b/>
      <sz val="11"/>
      <color theme="1"/>
      <name val="Calibri"/>
      <family val="2"/>
    </font>
    <font>
      <sz val="11"/>
      <color rgb="FFFF0000"/>
      <name val="Calibri"/>
      <family val="2"/>
      <scheme val="minor"/>
    </font>
    <font>
      <sz val="12"/>
      <color rgb="FFFF0000"/>
      <name val="Calibri"/>
      <family val="2"/>
      <scheme val="minor"/>
    </font>
    <font>
      <sz val="10"/>
      <color rgb="FFFF0000"/>
      <name val="Arial"/>
      <family val="2"/>
    </font>
    <font>
      <b/>
      <sz val="12"/>
      <color indexed="8"/>
      <name val="Calibri"/>
      <family val="2"/>
      <scheme val="minor"/>
    </font>
    <font>
      <sz val="12"/>
      <name val="Calibri"/>
      <family val="2"/>
      <scheme val="minor"/>
    </font>
    <font>
      <b/>
      <sz val="12"/>
      <name val="Calibri"/>
      <family val="2"/>
      <scheme val="minor"/>
    </font>
    <font>
      <sz val="11"/>
      <color theme="8" tint="-0.249977111117893"/>
      <name val="Calibri"/>
      <family val="2"/>
      <scheme val="minor"/>
    </font>
    <font>
      <b/>
      <sz val="11"/>
      <color rgb="FF0070C0"/>
      <name val="Calibri"/>
      <family val="2"/>
      <scheme val="minor"/>
    </font>
    <font>
      <b/>
      <sz val="14"/>
      <color rgb="FF0070C0"/>
      <name val="Calibri"/>
      <family val="2"/>
      <scheme val="minor"/>
    </font>
    <font>
      <b/>
      <sz val="14"/>
      <color rgb="FFFF0000"/>
      <name val="Calibri"/>
      <family val="2"/>
      <scheme val="minor"/>
    </font>
    <font>
      <b/>
      <sz val="11"/>
      <color rgb="FFFF0000"/>
      <name val="Calibri"/>
      <family val="2"/>
      <scheme val="minor"/>
    </font>
  </fonts>
  <fills count="11">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45">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5">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cellStyleXfs>
  <cellXfs count="263">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2" fillId="0" borderId="0" xfId="4" applyNumberFormat="1" applyFont="1" applyAlignment="1">
      <alignment vertical="center"/>
    </xf>
    <xf numFmtId="2" fontId="13" fillId="0" borderId="0" xfId="4" applyNumberFormat="1"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2" fontId="10" fillId="0" borderId="0" xfId="4" applyNumberFormat="1" applyFont="1" applyAlignment="1">
      <alignment horizontal="left" vertical="center"/>
    </xf>
    <xf numFmtId="0" fontId="0" fillId="0" borderId="0" xfId="0" applyAlignment="1">
      <alignment horizontal="center" vertical="center"/>
    </xf>
    <xf numFmtId="3" fontId="8" fillId="0" borderId="0" xfId="4" applyNumberFormat="1" applyFont="1" applyAlignment="1">
      <alignment horizontal="left" vertical="center" indent="1"/>
    </xf>
    <xf numFmtId="3" fontId="12" fillId="0" borderId="0" xfId="4" applyNumberFormat="1" applyFont="1" applyAlignment="1">
      <alignment horizontal="left" vertical="top" indent="1"/>
    </xf>
    <xf numFmtId="0" fontId="0" fillId="0" borderId="0" xfId="0" applyAlignment="1">
      <alignment vertical="center"/>
    </xf>
    <xf numFmtId="2" fontId="8" fillId="0" borderId="0" xfId="4" applyNumberFormat="1" applyFont="1" applyAlignment="1">
      <alignment horizontal="left" vertical="center"/>
    </xf>
    <xf numFmtId="0" fontId="10" fillId="0" borderId="0" xfId="0" applyFont="1" applyAlignment="1">
      <alignment horizontal="lef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8" fillId="0" borderId="0" xfId="14" applyFont="1" applyAlignment="1">
      <alignment horizontal="center" vertical="center"/>
    </xf>
    <xf numFmtId="164" fontId="8" fillId="3" borderId="5" xfId="14" applyFont="1" applyFill="1" applyBorder="1" applyAlignment="1">
      <alignment horizontal="center" vertical="center" wrapText="1"/>
    </xf>
    <xf numFmtId="164" fontId="8" fillId="3" borderId="5" xfId="14" applyFont="1" applyFill="1" applyBorder="1" applyAlignment="1">
      <alignment horizontal="center" vertical="center"/>
    </xf>
    <xf numFmtId="164" fontId="8" fillId="3" borderId="6" xfId="14" applyFont="1" applyFill="1" applyBorder="1" applyAlignment="1">
      <alignment horizontal="center" vertical="center"/>
    </xf>
    <xf numFmtId="164" fontId="8" fillId="0" borderId="0" xfId="14" applyFont="1" applyAlignment="1">
      <alignment horizontal="left" vertical="center"/>
    </xf>
    <xf numFmtId="164" fontId="10" fillId="0" borderId="0" xfId="14" applyFont="1" applyAlignment="1">
      <alignment horizontal="left" vertical="center"/>
    </xf>
    <xf numFmtId="0" fontId="8" fillId="3" borderId="10" xfId="4" applyFont="1" applyFill="1" applyBorder="1" applyAlignment="1">
      <alignment horizontal="left" vertical="center"/>
    </xf>
    <xf numFmtId="164" fontId="0" fillId="0" borderId="11" xfId="14" applyFont="1" applyBorder="1" applyAlignment="1">
      <alignment horizontal="center" vertical="center"/>
    </xf>
    <xf numFmtId="2" fontId="12" fillId="3" borderId="7" xfId="4" applyNumberFormat="1" applyFont="1" applyFill="1" applyBorder="1" applyAlignment="1">
      <alignment horizontal="center" vertical="center" wrapText="1"/>
    </xf>
    <xf numFmtId="0" fontId="12" fillId="3" borderId="19" xfId="4" applyFont="1" applyFill="1" applyBorder="1" applyAlignment="1">
      <alignment horizontal="left" vertical="center"/>
    </xf>
    <xf numFmtId="164" fontId="12" fillId="3" borderId="20" xfId="14" applyFont="1" applyFill="1" applyBorder="1" applyAlignment="1">
      <alignment horizontal="center" vertical="center" wrapText="1"/>
    </xf>
    <xf numFmtId="164" fontId="12" fillId="3" borderId="20" xfId="14"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vertical="center"/>
    </xf>
    <xf numFmtId="164" fontId="0" fillId="5" borderId="9" xfId="14" applyFont="1" applyFill="1" applyBorder="1" applyAlignment="1">
      <alignment horizontal="center" vertical="center"/>
    </xf>
    <xf numFmtId="164" fontId="0" fillId="5" borderId="18" xfId="14" applyFont="1" applyFill="1" applyBorder="1" applyAlignment="1">
      <alignment horizontal="center" vertical="center"/>
    </xf>
    <xf numFmtId="0" fontId="18" fillId="4" borderId="8" xfId="0" applyFont="1" applyFill="1" applyBorder="1" applyAlignment="1">
      <alignment horizontal="center" vertical="center"/>
    </xf>
    <xf numFmtId="0" fontId="18" fillId="4" borderId="9" xfId="0" applyFont="1" applyFill="1" applyBorder="1" applyAlignment="1">
      <alignment vertical="center"/>
    </xf>
    <xf numFmtId="164" fontId="18" fillId="4" borderId="9" xfId="14" applyFont="1" applyFill="1" applyBorder="1" applyAlignment="1">
      <alignment horizontal="center" vertical="center"/>
    </xf>
    <xf numFmtId="0" fontId="0" fillId="0" borderId="11" xfId="0" applyBorder="1" applyAlignment="1">
      <alignment horizontal="center" vertical="center"/>
    </xf>
    <xf numFmtId="0" fontId="18" fillId="6" borderId="9" xfId="0" applyFont="1" applyFill="1" applyBorder="1" applyAlignment="1">
      <alignment vertical="center"/>
    </xf>
    <xf numFmtId="164" fontId="0" fillId="6" borderId="9" xfId="14" applyFont="1" applyFill="1" applyBorder="1" applyAlignment="1">
      <alignment horizontal="center" vertical="center"/>
    </xf>
    <xf numFmtId="164" fontId="0" fillId="6" borderId="18" xfId="14" applyFont="1" applyFill="1" applyBorder="1" applyAlignment="1">
      <alignment horizontal="center" vertical="center"/>
    </xf>
    <xf numFmtId="0" fontId="0" fillId="0" borderId="11" xfId="0" applyBorder="1" applyAlignment="1">
      <alignment vertical="center" wrapText="1"/>
    </xf>
    <xf numFmtId="0" fontId="19" fillId="0" borderId="0" xfId="0" applyFont="1"/>
    <xf numFmtId="0" fontId="17" fillId="0" borderId="11" xfId="0" applyFont="1" applyBorder="1" applyAlignment="1">
      <alignment horizontal="center" vertical="center"/>
    </xf>
    <xf numFmtId="164" fontId="17" fillId="9" borderId="11" xfId="14" applyFont="1" applyFill="1" applyBorder="1" applyAlignment="1">
      <alignment horizontal="center" vertical="center"/>
    </xf>
    <xf numFmtId="0" fontId="0" fillId="0" borderId="0" xfId="0" applyAlignment="1">
      <alignment wrapText="1"/>
    </xf>
    <xf numFmtId="0" fontId="8" fillId="3" borderId="21" xfId="4" applyFont="1" applyFill="1" applyBorder="1" applyAlignment="1">
      <alignment horizontal="center" vertical="center" wrapText="1"/>
    </xf>
    <xf numFmtId="2" fontId="12" fillId="3" borderId="22" xfId="4" applyNumberFormat="1" applyFont="1" applyFill="1" applyBorder="1" applyAlignment="1">
      <alignment horizontal="center" vertical="top" wrapText="1"/>
    </xf>
    <xf numFmtId="164" fontId="0" fillId="0" borderId="23" xfId="14" applyFont="1" applyBorder="1" applyAlignment="1">
      <alignment horizontal="center" vertical="center"/>
    </xf>
    <xf numFmtId="0" fontId="17" fillId="0" borderId="23" xfId="0" applyFont="1" applyBorder="1" applyAlignment="1">
      <alignment horizontal="center" vertical="center"/>
    </xf>
    <xf numFmtId="164" fontId="17" fillId="0" borderId="23" xfId="14" applyFont="1" applyBorder="1" applyAlignment="1">
      <alignment horizontal="center" vertical="center"/>
    </xf>
    <xf numFmtId="0" fontId="18" fillId="0" borderId="0" xfId="0" applyFont="1"/>
    <xf numFmtId="0" fontId="18" fillId="0" borderId="0" xfId="0" applyFont="1" applyAlignment="1">
      <alignment wrapText="1"/>
    </xf>
    <xf numFmtId="164" fontId="18" fillId="0" borderId="0" xfId="14" applyFont="1"/>
    <xf numFmtId="164" fontId="0" fillId="0" borderId="0" xfId="14" applyFont="1"/>
    <xf numFmtId="0" fontId="0" fillId="0" borderId="23" xfId="0" applyBorder="1" applyAlignment="1">
      <alignment horizontal="center" vertical="center"/>
    </xf>
    <xf numFmtId="164" fontId="1" fillId="0" borderId="23" xfId="14" applyFont="1" applyBorder="1" applyAlignment="1">
      <alignment horizontal="center" vertical="center"/>
    </xf>
    <xf numFmtId="0" fontId="15" fillId="0" borderId="0" xfId="0" applyFont="1" applyAlignment="1">
      <alignment vertical="center"/>
    </xf>
    <xf numFmtId="164" fontId="0" fillId="0" borderId="24" xfId="14" applyFont="1" applyBorder="1" applyAlignment="1">
      <alignment horizontal="center" vertical="center"/>
    </xf>
    <xf numFmtId="0" fontId="22" fillId="0" borderId="11" xfId="0" applyFont="1" applyBorder="1" applyAlignment="1">
      <alignment vertical="center" wrapText="1"/>
    </xf>
    <xf numFmtId="0" fontId="0" fillId="0" borderId="24" xfId="0" applyBorder="1" applyAlignment="1">
      <alignment horizontal="left" vertical="top" wrapText="1"/>
    </xf>
    <xf numFmtId="0" fontId="18" fillId="0" borderId="25" xfId="0" applyFont="1" applyBorder="1" applyAlignment="1">
      <alignment horizontal="left" vertical="top" wrapText="1"/>
    </xf>
    <xf numFmtId="0" fontId="0" fillId="0" borderId="24" xfId="0" applyBorder="1" applyAlignment="1">
      <alignment horizontal="left" vertical="center" wrapText="1"/>
    </xf>
    <xf numFmtId="0" fontId="26" fillId="10" borderId="24" xfId="0" applyFont="1" applyFill="1" applyBorder="1" applyAlignment="1">
      <alignment horizontal="left" vertical="center" wrapText="1"/>
    </xf>
    <xf numFmtId="0" fontId="18" fillId="7" borderId="9" xfId="0" applyFont="1" applyFill="1" applyBorder="1" applyAlignment="1">
      <alignment vertical="center"/>
    </xf>
    <xf numFmtId="164" fontId="0" fillId="7" borderId="9" xfId="14" applyFont="1" applyFill="1" applyBorder="1" applyAlignment="1">
      <alignment horizontal="center" vertical="center"/>
    </xf>
    <xf numFmtId="164" fontId="18" fillId="7" borderId="9" xfId="14" applyFont="1" applyFill="1" applyBorder="1" applyAlignment="1">
      <alignment horizontal="center" vertical="center"/>
    </xf>
    <xf numFmtId="164" fontId="0" fillId="0" borderId="27" xfId="14" applyFont="1" applyBorder="1" applyAlignment="1">
      <alignment horizontal="center" vertical="center"/>
    </xf>
    <xf numFmtId="10" fontId="14" fillId="0" borderId="11" xfId="4" applyNumberFormat="1" applyFont="1" applyBorder="1" applyAlignment="1">
      <alignment horizontal="center" vertical="center" readingOrder="1"/>
    </xf>
    <xf numFmtId="10" fontId="20" fillId="4" borderId="18" xfId="4" applyNumberFormat="1" applyFont="1" applyFill="1" applyBorder="1" applyAlignment="1">
      <alignment horizontal="center" vertical="center" readingOrder="1"/>
    </xf>
    <xf numFmtId="10" fontId="20" fillId="7" borderId="18" xfId="4" applyNumberFormat="1" applyFont="1" applyFill="1" applyBorder="1" applyAlignment="1">
      <alignment horizontal="center" vertical="center" readingOrder="1"/>
    </xf>
    <xf numFmtId="0" fontId="17" fillId="8" borderId="18" xfId="0" applyFont="1" applyFill="1" applyBorder="1" applyAlignment="1">
      <alignment horizontal="center" vertical="center"/>
    </xf>
    <xf numFmtId="164" fontId="0" fillId="0" borderId="28" xfId="14" applyFont="1" applyBorder="1" applyAlignment="1">
      <alignment horizontal="center" vertical="center"/>
    </xf>
    <xf numFmtId="164" fontId="0" fillId="0" borderId="29" xfId="14" applyFont="1" applyBorder="1" applyAlignment="1">
      <alignment horizontal="center" vertical="center"/>
    </xf>
    <xf numFmtId="164" fontId="0" fillId="0" borderId="0" xfId="14" applyFont="1" applyBorder="1" applyAlignment="1">
      <alignment horizontal="center" vertical="center"/>
    </xf>
    <xf numFmtId="164" fontId="0" fillId="0" borderId="30" xfId="14" applyFont="1" applyBorder="1" applyAlignment="1">
      <alignment horizontal="center" vertical="center"/>
    </xf>
    <xf numFmtId="0" fontId="0" fillId="0" borderId="31" xfId="0" applyBorder="1" applyAlignment="1">
      <alignment horizontal="left" vertical="top" wrapText="1"/>
    </xf>
    <xf numFmtId="0" fontId="0" fillId="0" borderId="30" xfId="0" applyBorder="1" applyAlignment="1">
      <alignment horizontal="left" vertical="top" wrapText="1"/>
    </xf>
    <xf numFmtId="0" fontId="24" fillId="0" borderId="30" xfId="0" applyFont="1" applyBorder="1" applyAlignment="1">
      <alignment horizontal="left" vertical="top" wrapText="1"/>
    </xf>
    <xf numFmtId="0" fontId="19" fillId="0" borderId="30" xfId="0" applyFont="1" applyBorder="1" applyAlignment="1">
      <alignment horizontal="left" vertical="top" wrapText="1"/>
    </xf>
    <xf numFmtId="0" fontId="0" fillId="0" borderId="30" xfId="0" applyBorder="1" applyAlignment="1">
      <alignment horizontal="center" vertical="center"/>
    </xf>
    <xf numFmtId="3" fontId="0" fillId="0" borderId="30" xfId="0" applyNumberFormat="1" applyBorder="1" applyAlignment="1">
      <alignment horizontal="center" vertical="center"/>
    </xf>
    <xf numFmtId="0" fontId="17" fillId="0" borderId="30" xfId="0" applyFont="1" applyBorder="1" applyAlignment="1">
      <alignment horizontal="left" vertical="top" wrapText="1"/>
    </xf>
    <xf numFmtId="49" fontId="18" fillId="6" borderId="8" xfId="0" applyNumberFormat="1" applyFont="1" applyFill="1" applyBorder="1" applyAlignment="1">
      <alignment horizontal="center" vertical="center"/>
    </xf>
    <xf numFmtId="49" fontId="18" fillId="4" borderId="8" xfId="0" applyNumberFormat="1" applyFont="1" applyFill="1" applyBorder="1" applyAlignment="1">
      <alignment horizontal="center" vertical="center"/>
    </xf>
    <xf numFmtId="49" fontId="17" fillId="0" borderId="30" xfId="0" applyNumberFormat="1" applyFont="1" applyBorder="1" applyAlignment="1">
      <alignment horizontal="center" vertical="center"/>
    </xf>
    <xf numFmtId="164" fontId="17" fillId="0" borderId="23" xfId="14" applyFont="1" applyBorder="1" applyAlignment="1">
      <alignment vertical="center"/>
    </xf>
    <xf numFmtId="49" fontId="18" fillId="7" borderId="8" xfId="0" applyNumberFormat="1" applyFont="1" applyFill="1" applyBorder="1" applyAlignment="1">
      <alignment horizontal="center" vertical="center"/>
    </xf>
    <xf numFmtId="10" fontId="14" fillId="0" borderId="30" xfId="4" applyNumberFormat="1" applyFont="1" applyBorder="1" applyAlignment="1">
      <alignment horizontal="center" vertical="center" readingOrder="1"/>
    </xf>
    <xf numFmtId="10" fontId="31" fillId="9" borderId="23" xfId="4" applyNumberFormat="1" applyFont="1" applyFill="1" applyBorder="1" applyAlignment="1">
      <alignment horizontal="center" vertical="center" readingOrder="1"/>
    </xf>
    <xf numFmtId="10" fontId="31" fillId="0" borderId="23" xfId="4" applyNumberFormat="1" applyFont="1" applyBorder="1" applyAlignment="1">
      <alignment horizontal="center" vertical="center" readingOrder="1"/>
    </xf>
    <xf numFmtId="0" fontId="32" fillId="0" borderId="30" xfId="0" applyFont="1" applyBorder="1" applyAlignment="1">
      <alignment horizontal="left" vertical="top" wrapText="1"/>
    </xf>
    <xf numFmtId="0" fontId="24" fillId="0" borderId="30" xfId="0" applyFont="1" applyBorder="1" applyAlignment="1">
      <alignment horizontal="center" vertical="center"/>
    </xf>
    <xf numFmtId="164" fontId="24" fillId="0" borderId="11" xfId="14" applyFont="1" applyBorder="1" applyAlignment="1">
      <alignment horizontal="center" vertical="center"/>
    </xf>
    <xf numFmtId="10" fontId="2" fillId="0" borderId="11" xfId="4" applyNumberFormat="1" applyFont="1" applyBorder="1" applyAlignment="1">
      <alignment horizontal="center" vertical="center" readingOrder="1"/>
    </xf>
    <xf numFmtId="0" fontId="28" fillId="0" borderId="32" xfId="0" applyFont="1" applyBorder="1" applyAlignment="1">
      <alignment horizontal="center" vertical="center"/>
    </xf>
    <xf numFmtId="0" fontId="29" fillId="0" borderId="33" xfId="0" applyFont="1" applyBorder="1" applyAlignment="1">
      <alignment horizontal="left" vertical="top" wrapText="1"/>
    </xf>
    <xf numFmtId="3" fontId="28" fillId="0" borderId="33" xfId="0" applyNumberFormat="1" applyFont="1" applyBorder="1" applyAlignment="1">
      <alignment horizontal="center" vertical="center"/>
    </xf>
    <xf numFmtId="0" fontId="28" fillId="0" borderId="33" xfId="0" applyFont="1" applyBorder="1" applyAlignment="1">
      <alignment horizontal="center" vertical="center"/>
    </xf>
    <xf numFmtId="164" fontId="28" fillId="0" borderId="33" xfId="14" applyFont="1" applyBorder="1" applyAlignment="1">
      <alignment horizontal="center" vertical="center"/>
    </xf>
    <xf numFmtId="10" fontId="30" fillId="0" borderId="34" xfId="4" applyNumberFormat="1" applyFont="1" applyBorder="1" applyAlignment="1">
      <alignment horizontal="center" vertical="center" readingOrder="1"/>
    </xf>
    <xf numFmtId="0" fontId="0" fillId="0" borderId="35" xfId="0" applyBorder="1" applyAlignment="1">
      <alignment horizontal="left" vertical="top" wrapText="1"/>
    </xf>
    <xf numFmtId="0" fontId="0" fillId="0" borderId="35" xfId="0" applyBorder="1" applyAlignment="1">
      <alignment horizontal="left" vertical="center" wrapText="1"/>
    </xf>
    <xf numFmtId="164" fontId="24" fillId="0" borderId="30" xfId="14" applyFont="1" applyBorder="1" applyAlignment="1">
      <alignment horizontal="center" vertical="center"/>
    </xf>
    <xf numFmtId="0" fontId="24" fillId="0" borderId="26" xfId="0" applyFont="1" applyBorder="1" applyAlignment="1">
      <alignment horizontal="center" vertical="center"/>
    </xf>
    <xf numFmtId="164" fontId="24" fillId="0" borderId="35" xfId="14" applyFont="1" applyBorder="1" applyAlignment="1">
      <alignment horizontal="center" vertical="center"/>
    </xf>
    <xf numFmtId="10" fontId="2" fillId="0" borderId="35" xfId="4" applyNumberFormat="1" applyFont="1" applyBorder="1" applyAlignment="1">
      <alignment horizontal="center" vertical="center" readingOrder="1"/>
    </xf>
    <xf numFmtId="0" fontId="24" fillId="0" borderId="35" xfId="0" applyFont="1" applyBorder="1" applyAlignment="1">
      <alignment horizontal="center" vertical="center"/>
    </xf>
    <xf numFmtId="164" fontId="24" fillId="0" borderId="24" xfId="14" applyFont="1" applyBorder="1" applyAlignment="1">
      <alignment horizontal="center" vertical="center"/>
    </xf>
    <xf numFmtId="164" fontId="24" fillId="0" borderId="17" xfId="14" applyFont="1" applyBorder="1" applyAlignment="1">
      <alignment horizontal="center" vertical="center"/>
    </xf>
    <xf numFmtId="0" fontId="25" fillId="0" borderId="35" xfId="0" applyFont="1" applyBorder="1" applyAlignment="1">
      <alignment vertical="center" wrapText="1"/>
    </xf>
    <xf numFmtId="164" fontId="0" fillId="0" borderId="35" xfId="14" applyFont="1" applyFill="1" applyBorder="1" applyAlignment="1">
      <alignment horizontal="center" vertical="center"/>
    </xf>
    <xf numFmtId="0" fontId="0" fillId="0" borderId="35" xfId="0" applyBorder="1" applyAlignment="1">
      <alignment vertical="center" wrapText="1"/>
    </xf>
    <xf numFmtId="164" fontId="1" fillId="0" borderId="30" xfId="14" applyFont="1" applyBorder="1" applyAlignment="1">
      <alignment horizontal="center" vertical="center"/>
    </xf>
    <xf numFmtId="164" fontId="1" fillId="0" borderId="11" xfId="14" applyFont="1" applyBorder="1" applyAlignment="1">
      <alignment horizontal="center" vertical="center"/>
    </xf>
    <xf numFmtId="10" fontId="13" fillId="0" borderId="11" xfId="4" applyNumberFormat="1" applyFont="1" applyBorder="1" applyAlignment="1">
      <alignment horizontal="center" vertical="center" readingOrder="1"/>
    </xf>
    <xf numFmtId="164" fontId="0" fillId="0" borderId="37" xfId="14" applyFont="1" applyBorder="1" applyAlignment="1">
      <alignment horizontal="center" vertical="center"/>
    </xf>
    <xf numFmtId="164" fontId="1" fillId="0" borderId="11" xfId="14" applyFont="1" applyFill="1" applyBorder="1" applyAlignment="1">
      <alignment horizontal="center" vertical="center"/>
    </xf>
    <xf numFmtId="164" fontId="0" fillId="0" borderId="30" xfId="14" applyFont="1" applyFill="1" applyBorder="1" applyAlignment="1">
      <alignment horizontal="center" vertical="center"/>
    </xf>
    <xf numFmtId="164" fontId="24" fillId="0" borderId="35" xfId="14" applyFont="1" applyFill="1" applyBorder="1" applyAlignment="1">
      <alignment horizontal="center" vertical="center"/>
    </xf>
    <xf numFmtId="0" fontId="0" fillId="0" borderId="15" xfId="0" applyFill="1" applyBorder="1" applyAlignment="1">
      <alignment horizontal="left" vertical="top" wrapText="1"/>
    </xf>
    <xf numFmtId="0" fontId="25" fillId="0" borderId="35" xfId="0" applyFont="1" applyFill="1" applyBorder="1" applyAlignment="1">
      <alignment vertical="top" wrapText="1"/>
    </xf>
    <xf numFmtId="0" fontId="0" fillId="0" borderId="38" xfId="0" applyFill="1" applyBorder="1" applyAlignment="1">
      <alignment horizontal="left" vertical="top" wrapText="1"/>
    </xf>
    <xf numFmtId="164" fontId="24" fillId="0" borderId="39" xfId="14" applyFont="1" applyBorder="1" applyAlignment="1">
      <alignment horizontal="center" vertical="center"/>
    </xf>
    <xf numFmtId="10" fontId="2" fillId="0" borderId="39" xfId="4" applyNumberFormat="1" applyFont="1" applyBorder="1" applyAlignment="1">
      <alignment horizontal="center" vertical="center" readingOrder="1"/>
    </xf>
    <xf numFmtId="0" fontId="0" fillId="0" borderId="0" xfId="0" applyAlignment="1">
      <alignment horizontal="left" vertical="top" wrapText="1"/>
    </xf>
    <xf numFmtId="0" fontId="18" fillId="0" borderId="39" xfId="0" applyFont="1" applyBorder="1" applyAlignment="1">
      <alignment horizontal="left" vertical="top" wrapText="1"/>
    </xf>
    <xf numFmtId="0" fontId="24" fillId="0" borderId="39" xfId="0" applyFont="1" applyBorder="1" applyAlignment="1">
      <alignment horizontal="center" vertical="center"/>
    </xf>
    <xf numFmtId="0" fontId="0" fillId="0" borderId="39" xfId="0" applyBorder="1" applyAlignment="1">
      <alignment horizontal="center" vertical="center"/>
    </xf>
    <xf numFmtId="0" fontId="25" fillId="0" borderId="39" xfId="0" applyFont="1" applyBorder="1" applyAlignment="1">
      <alignment horizontal="left" vertical="center" wrapText="1"/>
    </xf>
    <xf numFmtId="164" fontId="0" fillId="0" borderId="39" xfId="14" applyFont="1" applyFill="1" applyBorder="1" applyAlignment="1">
      <alignment horizontal="center" vertical="center"/>
    </xf>
    <xf numFmtId="164" fontId="1" fillId="0" borderId="39" xfId="14" applyFont="1" applyBorder="1" applyAlignment="1">
      <alignment horizontal="center" vertical="center"/>
    </xf>
    <xf numFmtId="10" fontId="14" fillId="0" borderId="39" xfId="4" applyNumberFormat="1" applyFont="1" applyBorder="1" applyAlignment="1">
      <alignment horizontal="center" vertical="center" readingOrder="1"/>
    </xf>
    <xf numFmtId="164" fontId="18" fillId="0" borderId="39" xfId="14" applyFont="1" applyFill="1" applyBorder="1" applyAlignment="1">
      <alignment horizontal="center" vertical="center"/>
    </xf>
    <xf numFmtId="10" fontId="20" fillId="0" borderId="39" xfId="4" applyNumberFormat="1" applyFont="1" applyBorder="1" applyAlignment="1">
      <alignment horizontal="center" vertical="center" readingOrder="1"/>
    </xf>
    <xf numFmtId="164" fontId="1" fillId="0" borderId="39" xfId="14" applyFont="1" applyFill="1" applyBorder="1" applyAlignment="1">
      <alignment horizontal="center" vertical="center"/>
    </xf>
    <xf numFmtId="164" fontId="1" fillId="0" borderId="35" xfId="14" applyFont="1" applyFill="1" applyBorder="1" applyAlignment="1">
      <alignment horizontal="center" vertical="center"/>
    </xf>
    <xf numFmtId="10" fontId="14" fillId="0" borderId="18" xfId="4" applyNumberFormat="1" applyFont="1" applyBorder="1" applyAlignment="1">
      <alignment horizontal="center" vertical="center" readingOrder="1"/>
    </xf>
    <xf numFmtId="10" fontId="14" fillId="0" borderId="35" xfId="4" applyNumberFormat="1" applyFont="1" applyBorder="1" applyAlignment="1">
      <alignment horizontal="center" vertical="center" readingOrder="1"/>
    </xf>
    <xf numFmtId="0" fontId="25" fillId="0" borderId="39" xfId="0" applyFont="1" applyFill="1" applyBorder="1" applyAlignment="1">
      <alignment vertical="top" wrapText="1"/>
    </xf>
    <xf numFmtId="2" fontId="0" fillId="0" borderId="30" xfId="0" applyNumberFormat="1" applyBorder="1" applyAlignment="1">
      <alignment horizontal="center" vertical="center"/>
    </xf>
    <xf numFmtId="49" fontId="10" fillId="0" borderId="0" xfId="14" applyNumberFormat="1" applyFont="1" applyAlignment="1">
      <alignment horizontal="left" vertical="center" indent="1"/>
    </xf>
    <xf numFmtId="0" fontId="0" fillId="0" borderId="30" xfId="0" applyFont="1" applyBorder="1" applyAlignment="1">
      <alignment horizontal="left" vertical="top" wrapText="1"/>
    </xf>
    <xf numFmtId="0" fontId="18" fillId="0" borderId="42" xfId="0" applyFont="1" applyBorder="1" applyAlignment="1">
      <alignment horizontal="left" vertical="center" wrapText="1"/>
    </xf>
    <xf numFmtId="164" fontId="0" fillId="0" borderId="42" xfId="14" applyFont="1" applyFill="1" applyBorder="1" applyAlignment="1">
      <alignment horizontal="center" vertical="center"/>
    </xf>
    <xf numFmtId="164" fontId="1" fillId="0" borderId="42" xfId="14" applyFont="1" applyBorder="1" applyAlignment="1">
      <alignment horizontal="center" vertical="center"/>
    </xf>
    <xf numFmtId="0" fontId="0" fillId="0" borderId="43" xfId="0" applyBorder="1" applyAlignment="1">
      <alignment horizontal="left" vertical="top" wrapText="1"/>
    </xf>
    <xf numFmtId="0" fontId="0" fillId="0" borderId="43" xfId="0" applyBorder="1" applyAlignment="1">
      <alignment horizontal="left" vertical="center" wrapText="1"/>
    </xf>
    <xf numFmtId="0" fontId="19" fillId="0" borderId="43" xfId="0" applyFont="1" applyBorder="1" applyAlignment="1">
      <alignment horizontal="left" vertical="top" wrapText="1"/>
    </xf>
    <xf numFmtId="0" fontId="0" fillId="0" borderId="44" xfId="0" applyBorder="1" applyAlignment="1">
      <alignment horizontal="left" vertical="top" wrapText="1"/>
    </xf>
    <xf numFmtId="0" fontId="26" fillId="0" borderId="36" xfId="0" applyFont="1" applyBorder="1" applyAlignment="1">
      <alignment horizontal="left" vertical="top" wrapText="1" readingOrder="1"/>
    </xf>
    <xf numFmtId="0" fontId="18" fillId="0" borderId="44" xfId="0" applyFont="1" applyBorder="1" applyAlignment="1">
      <alignment horizontal="left" vertical="top" wrapText="1"/>
    </xf>
    <xf numFmtId="49" fontId="10" fillId="0" borderId="0" xfId="14" applyNumberFormat="1" applyFont="1" applyAlignment="1">
      <alignment horizontal="center" vertical="center"/>
    </xf>
    <xf numFmtId="0" fontId="18" fillId="5" borderId="32" xfId="0" applyFont="1" applyFill="1" applyBorder="1" applyAlignment="1">
      <alignment horizontal="center" vertical="center"/>
    </xf>
    <xf numFmtId="0" fontId="18" fillId="5" borderId="40" xfId="0" applyFont="1" applyFill="1" applyBorder="1" applyAlignment="1">
      <alignment vertical="center"/>
    </xf>
    <xf numFmtId="164" fontId="0" fillId="5" borderId="40" xfId="14" applyFont="1" applyFill="1" applyBorder="1" applyAlignment="1">
      <alignment horizontal="center" vertical="center"/>
    </xf>
    <xf numFmtId="164" fontId="0" fillId="5" borderId="41" xfId="14" applyFont="1" applyFill="1" applyBorder="1" applyAlignment="1">
      <alignment horizontal="center" vertical="center"/>
    </xf>
    <xf numFmtId="0" fontId="0" fillId="0" borderId="44" xfId="0" applyBorder="1" applyAlignment="1">
      <alignment horizontal="center" vertical="center"/>
    </xf>
    <xf numFmtId="0" fontId="22" fillId="0" borderId="44" xfId="0" applyFont="1" applyBorder="1" applyAlignment="1">
      <alignment vertical="center" wrapText="1"/>
    </xf>
    <xf numFmtId="164" fontId="0" fillId="0" borderId="44" xfId="14" applyFont="1" applyBorder="1" applyAlignment="1">
      <alignment horizontal="center" vertical="center"/>
    </xf>
    <xf numFmtId="10" fontId="14" fillId="0" borderId="44" xfId="4" applyNumberFormat="1" applyFont="1" applyBorder="1" applyAlignment="1">
      <alignment horizontal="center" vertical="center" readingOrder="1"/>
    </xf>
    <xf numFmtId="0" fontId="0" fillId="0" borderId="44" xfId="0" applyBorder="1" applyAlignment="1">
      <alignment vertical="center" wrapText="1"/>
    </xf>
    <xf numFmtId="0" fontId="18" fillId="4" borderId="32" xfId="0" applyFont="1" applyFill="1" applyBorder="1" applyAlignment="1">
      <alignment horizontal="center" vertical="center"/>
    </xf>
    <xf numFmtId="0" fontId="18" fillId="4" borderId="40" xfId="0" applyFont="1" applyFill="1" applyBorder="1" applyAlignment="1">
      <alignment vertical="center"/>
    </xf>
    <xf numFmtId="164" fontId="18" fillId="4" borderId="40" xfId="14" applyFont="1" applyFill="1" applyBorder="1" applyAlignment="1">
      <alignment horizontal="center" vertical="center"/>
    </xf>
    <xf numFmtId="10" fontId="20" fillId="4" borderId="41" xfId="4" applyNumberFormat="1" applyFont="1" applyFill="1" applyBorder="1" applyAlignment="1">
      <alignment horizontal="center" vertical="center" readingOrder="1"/>
    </xf>
    <xf numFmtId="49" fontId="18" fillId="6" borderId="32" xfId="0" applyNumberFormat="1" applyFont="1" applyFill="1" applyBorder="1" applyAlignment="1">
      <alignment horizontal="center" vertical="center"/>
    </xf>
    <xf numFmtId="0" fontId="18" fillId="6" borderId="40" xfId="0" applyFont="1" applyFill="1" applyBorder="1" applyAlignment="1">
      <alignment vertical="center"/>
    </xf>
    <xf numFmtId="164" fontId="0" fillId="6" borderId="40" xfId="14" applyFont="1" applyFill="1" applyBorder="1" applyAlignment="1">
      <alignment horizontal="center" vertical="center"/>
    </xf>
    <xf numFmtId="164" fontId="0" fillId="6" borderId="41" xfId="14" applyFont="1" applyFill="1" applyBorder="1" applyAlignment="1">
      <alignment horizontal="center" vertical="center"/>
    </xf>
    <xf numFmtId="0" fontId="18" fillId="0" borderId="31" xfId="0" applyFont="1" applyBorder="1" applyAlignment="1">
      <alignment horizontal="left" vertical="top" wrapText="1"/>
    </xf>
    <xf numFmtId="0" fontId="0" fillId="0" borderId="44" xfId="0" applyBorder="1" applyAlignment="1">
      <alignment horizontal="left" vertical="center" wrapText="1"/>
    </xf>
    <xf numFmtId="0" fontId="24" fillId="0" borderId="44" xfId="0" applyFont="1" applyBorder="1" applyAlignment="1">
      <alignment horizontal="left" vertical="top" wrapText="1"/>
    </xf>
    <xf numFmtId="0" fontId="19" fillId="0" borderId="44" xfId="0" applyFont="1" applyBorder="1" applyAlignment="1">
      <alignment horizontal="left" vertical="top" wrapText="1"/>
    </xf>
    <xf numFmtId="0" fontId="32" fillId="0" borderId="44" xfId="0" applyFont="1" applyBorder="1" applyAlignment="1">
      <alignment horizontal="left" vertical="top" wrapText="1"/>
    </xf>
    <xf numFmtId="0" fontId="24" fillId="0" borderId="44" xfId="0" applyFont="1" applyBorder="1" applyAlignment="1">
      <alignment horizontal="center" vertical="center"/>
    </xf>
    <xf numFmtId="164" fontId="24" fillId="0" borderId="44" xfId="14" applyFont="1" applyBorder="1" applyAlignment="1">
      <alignment horizontal="center" vertical="center"/>
    </xf>
    <xf numFmtId="10" fontId="2" fillId="0" borderId="44" xfId="4" applyNumberFormat="1" applyFont="1" applyBorder="1" applyAlignment="1">
      <alignment horizontal="center" vertical="center" readingOrder="1"/>
    </xf>
    <xf numFmtId="0" fontId="29" fillId="0" borderId="40" xfId="0" applyFont="1" applyBorder="1" applyAlignment="1">
      <alignment horizontal="left" vertical="top" wrapText="1"/>
    </xf>
    <xf numFmtId="3" fontId="28" fillId="0" borderId="40" xfId="0" applyNumberFormat="1" applyFont="1" applyBorder="1" applyAlignment="1">
      <alignment horizontal="center" vertical="center"/>
    </xf>
    <xf numFmtId="0" fontId="28" fillId="0" borderId="40" xfId="0" applyFont="1" applyBorder="1" applyAlignment="1">
      <alignment horizontal="center" vertical="center"/>
    </xf>
    <xf numFmtId="164" fontId="28" fillId="0" borderId="40" xfId="14" applyFont="1" applyBorder="1" applyAlignment="1">
      <alignment horizontal="center" vertical="center"/>
    </xf>
    <xf numFmtId="10" fontId="30" fillId="0" borderId="41" xfId="4" applyNumberFormat="1" applyFont="1" applyBorder="1" applyAlignment="1">
      <alignment horizontal="center" vertical="center" readingOrder="1"/>
    </xf>
    <xf numFmtId="49" fontId="18" fillId="4" borderId="32" xfId="0" applyNumberFormat="1" applyFont="1" applyFill="1" applyBorder="1" applyAlignment="1">
      <alignment horizontal="center" vertical="center"/>
    </xf>
    <xf numFmtId="0" fontId="26" fillId="10" borderId="44" xfId="0" applyFont="1" applyFill="1" applyBorder="1" applyAlignment="1">
      <alignment horizontal="left" vertical="center" wrapText="1"/>
    </xf>
    <xf numFmtId="164" fontId="1" fillId="0" borderId="44" xfId="14" applyFont="1" applyBorder="1" applyAlignment="1">
      <alignment horizontal="center" vertical="center"/>
    </xf>
    <xf numFmtId="164" fontId="1" fillId="0" borderId="44" xfId="14" applyFont="1" applyFill="1" applyBorder="1" applyAlignment="1">
      <alignment horizontal="center" vertical="center"/>
    </xf>
    <xf numFmtId="10" fontId="13" fillId="0" borderId="44" xfId="4" applyNumberFormat="1" applyFont="1" applyBorder="1" applyAlignment="1">
      <alignment horizontal="center" vertical="center" readingOrder="1"/>
    </xf>
    <xf numFmtId="0" fontId="18" fillId="0" borderId="44" xfId="0" applyFont="1" applyBorder="1" applyAlignment="1">
      <alignment horizontal="left" vertical="center" wrapText="1"/>
    </xf>
    <xf numFmtId="164" fontId="0" fillId="0" borderId="44" xfId="14" applyFont="1" applyFill="1" applyBorder="1" applyAlignment="1">
      <alignment horizontal="center" vertical="center"/>
    </xf>
    <xf numFmtId="164" fontId="24" fillId="0" borderId="44" xfId="14" applyFont="1" applyFill="1" applyBorder="1" applyAlignment="1">
      <alignment horizontal="center" vertical="center"/>
    </xf>
    <xf numFmtId="164" fontId="24" fillId="0" borderId="31" xfId="14" applyFont="1" applyBorder="1" applyAlignment="1">
      <alignment horizontal="center" vertical="center"/>
    </xf>
    <xf numFmtId="2" fontId="0" fillId="0" borderId="44" xfId="0" applyNumberFormat="1" applyBorder="1" applyAlignment="1">
      <alignment horizontal="center" vertical="center"/>
    </xf>
    <xf numFmtId="3" fontId="0" fillId="0" borderId="44" xfId="0" applyNumberFormat="1" applyBorder="1" applyAlignment="1">
      <alignment horizontal="center" vertical="center"/>
    </xf>
    <xf numFmtId="0" fontId="17" fillId="0" borderId="44" xfId="0" applyFont="1" applyBorder="1" applyAlignment="1">
      <alignment horizontal="left" vertical="top" wrapText="1"/>
    </xf>
    <xf numFmtId="49" fontId="18" fillId="7" borderId="32" xfId="0" applyNumberFormat="1" applyFont="1" applyFill="1" applyBorder="1" applyAlignment="1">
      <alignment horizontal="center" vertical="center"/>
    </xf>
    <xf numFmtId="0" fontId="18" fillId="7" borderId="40" xfId="0" applyFont="1" applyFill="1" applyBorder="1" applyAlignment="1">
      <alignment vertical="center"/>
    </xf>
    <xf numFmtId="164" fontId="0" fillId="7" borderId="40" xfId="14" applyFont="1" applyFill="1" applyBorder="1" applyAlignment="1">
      <alignment horizontal="center" vertical="center"/>
    </xf>
    <xf numFmtId="164" fontId="18" fillId="7" borderId="40" xfId="14" applyFont="1" applyFill="1" applyBorder="1" applyAlignment="1">
      <alignment horizontal="center" vertical="center"/>
    </xf>
    <xf numFmtId="10" fontId="20" fillId="7" borderId="41" xfId="4" applyNumberFormat="1" applyFont="1" applyFill="1" applyBorder="1" applyAlignment="1">
      <alignment horizontal="center" vertical="center" readingOrder="1"/>
    </xf>
    <xf numFmtId="0" fontId="25" fillId="0" borderId="44" xfId="0" applyFont="1" applyBorder="1" applyAlignment="1">
      <alignment vertical="center" wrapText="1"/>
    </xf>
    <xf numFmtId="10" fontId="14" fillId="0" borderId="41" xfId="4" applyNumberFormat="1" applyFont="1" applyBorder="1" applyAlignment="1">
      <alignment horizontal="center" vertical="center" readingOrder="1"/>
    </xf>
    <xf numFmtId="0" fontId="0" fillId="0" borderId="15" xfId="0" applyBorder="1" applyAlignment="1">
      <alignment horizontal="left" vertical="top" wrapText="1"/>
    </xf>
    <xf numFmtId="0" fontId="25" fillId="0" borderId="44" xfId="0" applyFont="1" applyBorder="1" applyAlignment="1">
      <alignment vertical="top" wrapText="1"/>
    </xf>
    <xf numFmtId="164" fontId="18" fillId="0" borderId="44" xfId="14" applyFont="1" applyFill="1" applyBorder="1" applyAlignment="1">
      <alignment horizontal="center" vertical="center"/>
    </xf>
    <xf numFmtId="10" fontId="20" fillId="0" borderId="44" xfId="4" applyNumberFormat="1" applyFont="1" applyBorder="1" applyAlignment="1">
      <alignment horizontal="center" vertical="center" readingOrder="1"/>
    </xf>
    <xf numFmtId="0" fontId="17" fillId="8" borderId="41" xfId="0" applyFont="1" applyFill="1" applyBorder="1" applyAlignment="1">
      <alignment horizontal="center" vertical="center"/>
    </xf>
    <xf numFmtId="0" fontId="17" fillId="0" borderId="44" xfId="0" applyFont="1" applyBorder="1" applyAlignment="1">
      <alignment horizontal="center" vertical="center"/>
    </xf>
    <xf numFmtId="49" fontId="17" fillId="0" borderId="44" xfId="0" applyNumberFormat="1" applyFont="1" applyBorder="1" applyAlignment="1">
      <alignment horizontal="center" vertical="center"/>
    </xf>
    <xf numFmtId="164" fontId="17" fillId="9" borderId="44" xfId="14" applyFont="1" applyFill="1" applyBorder="1" applyAlignment="1">
      <alignment horizontal="center" vertical="center"/>
    </xf>
    <xf numFmtId="0" fontId="28" fillId="0" borderId="44" xfId="0" applyFont="1" applyBorder="1" applyAlignment="1">
      <alignment horizontal="center" vertical="center"/>
    </xf>
    <xf numFmtId="0" fontId="29" fillId="0" borderId="44" xfId="0" applyFont="1" applyBorder="1" applyAlignment="1">
      <alignment horizontal="left" vertical="top" wrapText="1"/>
    </xf>
    <xf numFmtId="3" fontId="28" fillId="0" borderId="44" xfId="0" applyNumberFormat="1" applyFont="1" applyBorder="1" applyAlignment="1">
      <alignment horizontal="center" vertical="center"/>
    </xf>
    <xf numFmtId="164" fontId="28" fillId="0" borderId="44" xfId="14" applyFont="1" applyBorder="1" applyAlignment="1">
      <alignment horizontal="center" vertical="center"/>
    </xf>
    <xf numFmtId="10" fontId="30" fillId="0" borderId="44" xfId="4" applyNumberFormat="1" applyFont="1" applyBorder="1" applyAlignment="1">
      <alignment horizontal="center" vertical="center" readingOrder="1"/>
    </xf>
    <xf numFmtId="0" fontId="0" fillId="0" borderId="31" xfId="0" applyBorder="1" applyAlignment="1">
      <alignment horizontal="left" vertical="center" wrapText="1"/>
    </xf>
    <xf numFmtId="0" fontId="25" fillId="0" borderId="44" xfId="0" applyFont="1" applyBorder="1" applyAlignment="1">
      <alignment horizontal="left" vertical="top" wrapText="1"/>
    </xf>
    <xf numFmtId="0" fontId="25" fillId="0" borderId="44" xfId="0" applyFont="1" applyBorder="1" applyAlignment="1">
      <alignment horizontal="left" vertical="center" wrapText="1"/>
    </xf>
    <xf numFmtId="164" fontId="0" fillId="0" borderId="11" xfId="14" applyFont="1" applyBorder="1" applyAlignment="1" applyProtection="1">
      <alignment horizontal="center" vertical="center"/>
      <protection locked="0"/>
    </xf>
    <xf numFmtId="164" fontId="0" fillId="0" borderId="30" xfId="14" applyFont="1" applyBorder="1" applyAlignment="1" applyProtection="1">
      <alignment horizontal="center" vertical="center"/>
      <protection locked="0"/>
    </xf>
    <xf numFmtId="164" fontId="24" fillId="0" borderId="11" xfId="14" applyFont="1" applyBorder="1" applyAlignment="1" applyProtection="1">
      <alignment horizontal="center" vertical="center"/>
      <protection locked="0"/>
    </xf>
    <xf numFmtId="164" fontId="0" fillId="0" borderId="37" xfId="14" applyFont="1" applyBorder="1" applyAlignment="1" applyProtection="1">
      <alignment horizontal="center" vertical="center"/>
      <protection locked="0"/>
    </xf>
    <xf numFmtId="164" fontId="1" fillId="0" borderId="11" xfId="14" applyFont="1" applyFill="1" applyBorder="1" applyAlignment="1" applyProtection="1">
      <alignment horizontal="center" vertical="center"/>
      <protection locked="0"/>
    </xf>
    <xf numFmtId="164" fontId="0" fillId="0" borderId="42" xfId="14" applyFont="1" applyFill="1" applyBorder="1" applyAlignment="1" applyProtection="1">
      <alignment horizontal="center" vertical="center"/>
      <protection locked="0"/>
    </xf>
    <xf numFmtId="164" fontId="24" fillId="0" borderId="35" xfId="14" applyFont="1" applyBorder="1" applyAlignment="1" applyProtection="1">
      <alignment horizontal="center" vertical="center"/>
      <protection locked="0"/>
    </xf>
    <xf numFmtId="164" fontId="24" fillId="0" borderId="39" xfId="14" applyFont="1" applyBorder="1" applyAlignment="1" applyProtection="1">
      <alignment horizontal="center" vertical="center"/>
      <protection locked="0"/>
    </xf>
    <xf numFmtId="164" fontId="24" fillId="0" borderId="35" xfId="14" applyFont="1" applyFill="1" applyBorder="1" applyAlignment="1" applyProtection="1">
      <alignment horizontal="center" vertical="center"/>
      <protection locked="0"/>
    </xf>
    <xf numFmtId="164" fontId="0" fillId="0" borderId="39" xfId="14" applyFont="1" applyFill="1" applyBorder="1" applyAlignment="1" applyProtection="1">
      <alignment horizontal="center" vertical="center"/>
      <protection locked="0"/>
    </xf>
    <xf numFmtId="164" fontId="0" fillId="0" borderId="35" xfId="14" applyFont="1" applyFill="1" applyBorder="1" applyAlignment="1" applyProtection="1">
      <alignment horizontal="center" vertical="center"/>
      <protection locked="0"/>
    </xf>
    <xf numFmtId="164" fontId="0" fillId="0" borderId="44" xfId="14" applyFont="1" applyBorder="1" applyAlignment="1" applyProtection="1">
      <alignment horizontal="center" vertical="center"/>
      <protection locked="0"/>
    </xf>
    <xf numFmtId="164" fontId="24" fillId="0" borderId="44" xfId="14" applyFont="1" applyBorder="1" applyAlignment="1" applyProtection="1">
      <alignment horizontal="center" vertical="center"/>
      <protection locked="0"/>
    </xf>
    <xf numFmtId="164" fontId="1" fillId="0" borderId="44" xfId="14" applyFont="1" applyFill="1" applyBorder="1" applyAlignment="1" applyProtection="1">
      <alignment horizontal="center" vertical="center"/>
      <protection locked="0"/>
    </xf>
    <xf numFmtId="164" fontId="0" fillId="0" borderId="44" xfId="14" applyFont="1" applyFill="1" applyBorder="1" applyAlignment="1" applyProtection="1">
      <alignment horizontal="center" vertical="center"/>
      <protection locked="0"/>
    </xf>
    <xf numFmtId="164" fontId="18" fillId="4" borderId="40" xfId="14" applyFont="1" applyFill="1" applyBorder="1" applyAlignment="1" applyProtection="1">
      <alignment horizontal="center" vertical="center"/>
      <protection locked="0"/>
    </xf>
    <xf numFmtId="164" fontId="0" fillId="6" borderId="40" xfId="14" applyFont="1" applyFill="1" applyBorder="1" applyAlignment="1" applyProtection="1">
      <alignment horizontal="center" vertical="center"/>
      <protection locked="0"/>
    </xf>
    <xf numFmtId="164" fontId="24" fillId="0" borderId="44" xfId="14" applyFont="1" applyFill="1" applyBorder="1" applyAlignment="1" applyProtection="1">
      <alignment horizontal="center" vertical="center"/>
      <protection locked="0"/>
    </xf>
    <xf numFmtId="0" fontId="15" fillId="0" borderId="0" xfId="0" applyFont="1" applyAlignment="1">
      <alignment horizontal="center" vertical="center"/>
    </xf>
    <xf numFmtId="0" fontId="17" fillId="9" borderId="11" xfId="0" applyFont="1" applyFill="1" applyBorder="1" applyAlignment="1">
      <alignment horizontal="left" vertical="center" wrapText="1"/>
    </xf>
    <xf numFmtId="0" fontId="17" fillId="0" borderId="23" xfId="0" applyFont="1" applyBorder="1" applyAlignment="1">
      <alignment horizontal="left" vertical="center"/>
    </xf>
    <xf numFmtId="49" fontId="8" fillId="0" borderId="0" xfId="14" applyNumberFormat="1" applyFont="1" applyAlignment="1">
      <alignment horizontal="left" vertical="center"/>
    </xf>
    <xf numFmtId="164" fontId="16" fillId="0" borderId="12" xfId="14" applyFont="1" applyBorder="1" applyAlignment="1">
      <alignment horizontal="center" vertical="center"/>
    </xf>
    <xf numFmtId="164" fontId="16" fillId="0" borderId="13" xfId="14" applyFont="1" applyBorder="1" applyAlignment="1">
      <alignment horizontal="center" vertical="center"/>
    </xf>
    <xf numFmtId="164" fontId="16" fillId="0" borderId="14" xfId="14" applyFont="1" applyBorder="1" applyAlignment="1">
      <alignment horizontal="center" vertical="center"/>
    </xf>
    <xf numFmtId="164" fontId="16" fillId="0" borderId="15" xfId="14" applyFont="1" applyBorder="1" applyAlignment="1">
      <alignment horizontal="center" vertical="center"/>
    </xf>
    <xf numFmtId="164" fontId="16" fillId="0" borderId="3" xfId="14" applyFont="1" applyBorder="1" applyAlignment="1">
      <alignment horizontal="center" vertical="center"/>
    </xf>
    <xf numFmtId="164" fontId="16" fillId="0" borderId="16" xfId="14" applyFont="1" applyBorder="1" applyAlignment="1">
      <alignment horizontal="center" vertical="center"/>
    </xf>
    <xf numFmtId="0" fontId="17" fillId="8" borderId="8" xfId="0" applyFont="1" applyFill="1" applyBorder="1" applyAlignment="1">
      <alignment horizontal="left" vertical="center"/>
    </xf>
    <xf numFmtId="0" fontId="17" fillId="8" borderId="9" xfId="0" applyFont="1" applyFill="1" applyBorder="1" applyAlignment="1">
      <alignment horizontal="left" vertical="center"/>
    </xf>
    <xf numFmtId="0" fontId="17" fillId="0" borderId="11" xfId="0" applyFont="1" applyBorder="1" applyAlignment="1">
      <alignment horizontal="left" vertical="center"/>
    </xf>
    <xf numFmtId="0" fontId="17" fillId="0" borderId="32" xfId="0" applyFont="1" applyBorder="1" applyAlignment="1">
      <alignment horizontal="left" vertical="center"/>
    </xf>
    <xf numFmtId="0" fontId="17" fillId="0" borderId="40" xfId="0" applyFont="1" applyBorder="1" applyAlignment="1">
      <alignment horizontal="left" vertical="center"/>
    </xf>
    <xf numFmtId="0" fontId="17" fillId="0" borderId="41" xfId="0" applyFont="1" applyBorder="1" applyAlignment="1">
      <alignment horizontal="left" vertical="center"/>
    </xf>
    <xf numFmtId="0" fontId="17" fillId="9" borderId="44" xfId="0" applyFont="1" applyFill="1" applyBorder="1" applyAlignment="1">
      <alignment horizontal="left" vertical="center" wrapText="1"/>
    </xf>
    <xf numFmtId="0" fontId="17" fillId="8" borderId="32" xfId="0" applyFont="1" applyFill="1" applyBorder="1" applyAlignment="1">
      <alignment horizontal="left" vertical="center"/>
    </xf>
    <xf numFmtId="0" fontId="17" fillId="8" borderId="40" xfId="0" applyFont="1" applyFill="1" applyBorder="1" applyAlignment="1">
      <alignment horizontal="left" vertical="center"/>
    </xf>
    <xf numFmtId="0" fontId="17" fillId="0" borderId="44" xfId="0" applyFont="1" applyBorder="1" applyAlignment="1">
      <alignment horizontal="left" vertical="center"/>
    </xf>
    <xf numFmtId="0" fontId="17" fillId="0" borderId="15" xfId="0" applyFont="1" applyBorder="1" applyAlignment="1">
      <alignment horizontal="left" vertical="center"/>
    </xf>
    <xf numFmtId="0" fontId="17" fillId="0" borderId="3" xfId="0" applyFont="1" applyBorder="1" applyAlignment="1">
      <alignment horizontal="left" vertical="center"/>
    </xf>
    <xf numFmtId="0" fontId="17" fillId="0" borderId="16" xfId="0" applyFont="1" applyBorder="1" applyAlignment="1">
      <alignment horizontal="left" vertical="center"/>
    </xf>
    <xf numFmtId="164" fontId="8" fillId="0" borderId="12" xfId="14" applyFont="1" applyBorder="1" applyAlignment="1">
      <alignment horizontal="center" vertical="center"/>
    </xf>
    <xf numFmtId="164" fontId="8" fillId="0" borderId="14" xfId="14" applyFont="1" applyBorder="1" applyAlignment="1">
      <alignment horizontal="center" vertical="center"/>
    </xf>
    <xf numFmtId="164" fontId="8" fillId="0" borderId="15" xfId="14" applyFont="1" applyBorder="1" applyAlignment="1">
      <alignment horizontal="center" vertical="center"/>
    </xf>
    <xf numFmtId="164" fontId="8" fillId="0" borderId="16" xfId="14" applyFont="1" applyBorder="1" applyAlignment="1">
      <alignment horizontal="center" vertical="center"/>
    </xf>
    <xf numFmtId="164" fontId="8" fillId="0" borderId="0" xfId="14" applyFont="1" applyAlignment="1">
      <alignment horizontal="center" vertical="center" wrapText="1"/>
    </xf>
  </cellXfs>
  <cellStyles count="15">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R96"/>
  <sheetViews>
    <sheetView view="pageBreakPreview" zoomScale="60" zoomScaleNormal="100" workbookViewId="0">
      <selection activeCell="E24" sqref="E24"/>
    </sheetView>
  </sheetViews>
  <sheetFormatPr defaultRowHeight="15" x14ac:dyDescent="0.25"/>
  <cols>
    <col min="1" max="1" width="11.42578125" style="9" customWidth="1"/>
    <col min="2" max="2" width="74.5703125" style="12" customWidth="1"/>
    <col min="3" max="4" width="10.5703125" style="15" customWidth="1"/>
    <col min="5" max="5" width="15" style="15" customWidth="1"/>
    <col min="6" max="6" width="18.7109375" style="15" customWidth="1"/>
    <col min="7" max="7" width="13.28515625" style="15" customWidth="1"/>
    <col min="8" max="8" width="0.85546875" customWidth="1"/>
    <col min="10" max="11" width="9" customWidth="1"/>
    <col min="12" max="12" width="13.85546875" customWidth="1"/>
    <col min="13" max="13" width="62.85546875" customWidth="1"/>
    <col min="16" max="17" width="12.7109375" customWidth="1"/>
  </cols>
  <sheetData>
    <row r="1" spans="1:17" ht="7.15" customHeight="1" x14ac:dyDescent="0.25"/>
    <row r="2" spans="1:17" ht="25.5" customHeight="1" x14ac:dyDescent="0.25">
      <c r="A2" s="235" t="s">
        <v>114</v>
      </c>
      <c r="B2" s="235"/>
      <c r="C2" s="235"/>
      <c r="D2" s="235"/>
      <c r="E2" s="235"/>
      <c r="F2" s="235"/>
      <c r="G2" s="235"/>
      <c r="H2" s="56"/>
    </row>
    <row r="3" spans="1:17" ht="28.5" customHeight="1" x14ac:dyDescent="0.25">
      <c r="A3" s="235" t="s">
        <v>32</v>
      </c>
      <c r="B3" s="235"/>
      <c r="C3" s="235"/>
      <c r="D3" s="235"/>
      <c r="E3" s="235"/>
      <c r="F3" s="235"/>
      <c r="G3" s="235"/>
    </row>
    <row r="4" spans="1:17" ht="12.75" customHeight="1" x14ac:dyDescent="0.25"/>
    <row r="5" spans="1:17" x14ac:dyDescent="0.25">
      <c r="A5" s="8" t="s">
        <v>10</v>
      </c>
      <c r="B5" s="1"/>
      <c r="C5" s="21" t="s">
        <v>27</v>
      </c>
      <c r="D5" s="16"/>
      <c r="E5" s="17"/>
      <c r="F5" s="17"/>
      <c r="G5" s="17"/>
      <c r="H5" s="6"/>
      <c r="J5" s="50"/>
      <c r="K5" s="50"/>
      <c r="L5" s="50"/>
      <c r="M5" s="51"/>
      <c r="N5" s="50"/>
      <c r="O5" s="50"/>
      <c r="P5" s="52"/>
      <c r="Q5" s="52"/>
    </row>
    <row r="6" spans="1:17" x14ac:dyDescent="0.25">
      <c r="A6" s="8" t="s">
        <v>11</v>
      </c>
      <c r="B6" s="5"/>
      <c r="C6" s="21" t="s">
        <v>28</v>
      </c>
      <c r="D6" s="16"/>
      <c r="E6" s="17"/>
      <c r="F6" s="17"/>
      <c r="G6" s="17"/>
      <c r="H6" s="6"/>
      <c r="M6" s="44"/>
      <c r="P6" s="53"/>
      <c r="Q6" s="53"/>
    </row>
    <row r="7" spans="1:17" x14ac:dyDescent="0.25">
      <c r="A7" s="8" t="s">
        <v>12</v>
      </c>
      <c r="B7" s="5"/>
      <c r="C7" s="22" t="s">
        <v>117</v>
      </c>
      <c r="D7" s="16"/>
      <c r="E7" s="16"/>
      <c r="F7" s="16"/>
      <c r="G7" s="16"/>
      <c r="H7" s="7"/>
      <c r="M7" s="44"/>
      <c r="P7" s="53"/>
      <c r="Q7" s="53"/>
    </row>
    <row r="8" spans="1:17" x14ac:dyDescent="0.25">
      <c r="A8" s="13" t="s">
        <v>0</v>
      </c>
      <c r="B8" s="4"/>
      <c r="C8" s="238"/>
      <c r="D8" s="238"/>
      <c r="E8" s="16"/>
      <c r="F8" s="16"/>
      <c r="G8" s="16"/>
      <c r="H8" s="7"/>
      <c r="M8" s="44"/>
      <c r="P8" s="53"/>
      <c r="Q8" s="53"/>
    </row>
    <row r="9" spans="1:17" x14ac:dyDescent="0.25">
      <c r="A9" s="14" t="s">
        <v>14</v>
      </c>
      <c r="B9" s="2"/>
      <c r="C9" s="22" t="s">
        <v>17</v>
      </c>
      <c r="D9" s="16"/>
      <c r="E9" s="16"/>
      <c r="F9" s="16"/>
      <c r="G9" s="16"/>
      <c r="H9" s="7"/>
      <c r="M9" s="44"/>
      <c r="P9" s="53"/>
      <c r="Q9" s="53"/>
    </row>
    <row r="10" spans="1:17" ht="20.25" customHeight="1" x14ac:dyDescent="0.25">
      <c r="A10" s="8" t="s">
        <v>13</v>
      </c>
      <c r="B10" s="5"/>
      <c r="C10" s="21" t="s">
        <v>33</v>
      </c>
      <c r="D10" s="16"/>
      <c r="E10" s="16"/>
      <c r="F10" s="16"/>
      <c r="G10" s="16"/>
      <c r="H10" s="7"/>
      <c r="M10" s="44"/>
      <c r="P10" s="53"/>
      <c r="Q10" s="53"/>
    </row>
    <row r="11" spans="1:17" x14ac:dyDescent="0.25">
      <c r="A11" s="14" t="s">
        <v>143</v>
      </c>
      <c r="B11" s="2"/>
      <c r="C11" s="140" t="s">
        <v>144</v>
      </c>
      <c r="D11" s="16"/>
      <c r="E11" s="16"/>
      <c r="F11" s="16"/>
      <c r="G11" s="16"/>
      <c r="H11" s="7"/>
      <c r="M11" s="44"/>
      <c r="P11" s="53"/>
      <c r="Q11" s="53"/>
    </row>
    <row r="12" spans="1:17" ht="13.5" customHeight="1" x14ac:dyDescent="0.25">
      <c r="A12" s="14"/>
      <c r="B12" s="2"/>
      <c r="C12" s="22"/>
      <c r="D12" s="16"/>
      <c r="E12" s="16"/>
      <c r="F12" s="16"/>
      <c r="G12" s="16"/>
      <c r="H12" s="7"/>
      <c r="M12" s="44"/>
      <c r="P12" s="53"/>
      <c r="Q12" s="53"/>
    </row>
    <row r="13" spans="1:17" ht="20.25" customHeight="1" x14ac:dyDescent="0.25">
      <c r="C13" s="239" t="s">
        <v>24</v>
      </c>
      <c r="D13" s="240"/>
      <c r="E13" s="240"/>
      <c r="F13" s="240"/>
      <c r="G13" s="241"/>
      <c r="H13" s="7"/>
      <c r="M13" s="44"/>
      <c r="P13" s="53"/>
      <c r="Q13" s="53"/>
    </row>
    <row r="14" spans="1:17" ht="20.25" customHeight="1" x14ac:dyDescent="0.25">
      <c r="C14" s="242"/>
      <c r="D14" s="243"/>
      <c r="E14" s="243"/>
      <c r="F14" s="243"/>
      <c r="G14" s="244"/>
      <c r="M14" s="44"/>
      <c r="P14" s="53"/>
      <c r="Q14" s="53"/>
    </row>
    <row r="15" spans="1:17" x14ac:dyDescent="0.25">
      <c r="M15" s="44"/>
      <c r="P15" s="53"/>
      <c r="Q15" s="53"/>
    </row>
    <row r="16" spans="1:17" x14ac:dyDescent="0.25">
      <c r="A16" s="3" t="s">
        <v>2</v>
      </c>
      <c r="B16" s="23" t="s">
        <v>3</v>
      </c>
      <c r="C16" s="18" t="s">
        <v>4</v>
      </c>
      <c r="D16" s="18" t="s">
        <v>5</v>
      </c>
      <c r="E16" s="19" t="s">
        <v>6</v>
      </c>
      <c r="F16" s="20" t="s">
        <v>20</v>
      </c>
      <c r="G16" s="45" t="s">
        <v>25</v>
      </c>
      <c r="H16" s="10"/>
      <c r="M16" s="44"/>
      <c r="P16" s="53"/>
      <c r="Q16" s="53"/>
    </row>
    <row r="17" spans="1:17" ht="16.5" customHeight="1" x14ac:dyDescent="0.25">
      <c r="A17" s="25" t="s">
        <v>1</v>
      </c>
      <c r="B17" s="26" t="s">
        <v>1</v>
      </c>
      <c r="C17" s="27" t="s">
        <v>1</v>
      </c>
      <c r="D17" s="27" t="s">
        <v>1</v>
      </c>
      <c r="E17" s="28" t="s">
        <v>29</v>
      </c>
      <c r="F17" s="28" t="s">
        <v>29</v>
      </c>
      <c r="G17" s="46" t="s">
        <v>18</v>
      </c>
      <c r="H17" s="11"/>
      <c r="M17" s="44"/>
      <c r="P17" s="53"/>
      <c r="Q17" s="53"/>
    </row>
    <row r="18" spans="1:17" ht="20.25" customHeight="1" x14ac:dyDescent="0.25">
      <c r="A18" s="29">
        <v>1</v>
      </c>
      <c r="B18" s="30" t="s">
        <v>19</v>
      </c>
      <c r="C18" s="31"/>
      <c r="D18" s="31"/>
      <c r="E18" s="31"/>
      <c r="F18" s="31"/>
      <c r="G18" s="32"/>
      <c r="M18" s="44"/>
      <c r="P18" s="53"/>
      <c r="Q18" s="53"/>
    </row>
    <row r="19" spans="1:17" ht="162.75" customHeight="1" x14ac:dyDescent="0.25">
      <c r="A19" s="36" t="s">
        <v>8</v>
      </c>
      <c r="B19" s="58" t="s">
        <v>48</v>
      </c>
      <c r="C19" s="24">
        <v>1</v>
      </c>
      <c r="D19" s="24" t="s">
        <v>26</v>
      </c>
      <c r="E19" s="217"/>
      <c r="F19" s="24">
        <f>SUM(C19*E19)</f>
        <v>0</v>
      </c>
      <c r="G19" s="67" t="e">
        <f>F19/F$21</f>
        <v>#DIV/0!</v>
      </c>
      <c r="M19" s="44"/>
      <c r="P19" s="53"/>
      <c r="Q19" s="53"/>
    </row>
    <row r="20" spans="1:17" ht="18" customHeight="1" x14ac:dyDescent="0.25">
      <c r="A20" s="36"/>
      <c r="B20" s="40"/>
      <c r="C20" s="24"/>
      <c r="D20" s="24"/>
      <c r="E20" s="24"/>
      <c r="F20" s="24"/>
      <c r="G20" s="67"/>
      <c r="M20" s="44"/>
      <c r="P20" s="53"/>
      <c r="Q20" s="53"/>
    </row>
    <row r="21" spans="1:17" ht="20.100000000000001" customHeight="1" x14ac:dyDescent="0.25">
      <c r="A21" s="33" t="s">
        <v>7</v>
      </c>
      <c r="B21" s="34" t="s">
        <v>21</v>
      </c>
      <c r="C21" s="35"/>
      <c r="D21" s="35"/>
      <c r="E21" s="35"/>
      <c r="F21" s="35">
        <f>SUM(F19)</f>
        <v>0</v>
      </c>
      <c r="G21" s="68" t="e">
        <f>F21/F$21</f>
        <v>#DIV/0!</v>
      </c>
      <c r="P21" s="53"/>
      <c r="Q21" s="53"/>
    </row>
    <row r="22" spans="1:17" ht="20.100000000000001" customHeight="1" x14ac:dyDescent="0.25">
      <c r="A22" s="82" t="s">
        <v>9</v>
      </c>
      <c r="B22" s="37" t="s">
        <v>31</v>
      </c>
      <c r="C22" s="38"/>
      <c r="D22" s="38"/>
      <c r="E22" s="38"/>
      <c r="F22" s="38"/>
      <c r="G22" s="39"/>
      <c r="M22" s="44"/>
      <c r="P22" s="53"/>
      <c r="Q22" s="53"/>
    </row>
    <row r="23" spans="1:17" ht="136.5" customHeight="1" x14ac:dyDescent="0.25">
      <c r="A23" s="54" t="s">
        <v>84</v>
      </c>
      <c r="B23" s="60" t="s">
        <v>92</v>
      </c>
      <c r="C23" s="47">
        <v>820</v>
      </c>
      <c r="D23" s="47" t="s">
        <v>16</v>
      </c>
      <c r="E23" s="217">
        <v>0</v>
      </c>
      <c r="F23" s="55">
        <f t="shared" ref="F23:F29" si="0">SUM(C23*E23)</f>
        <v>0</v>
      </c>
      <c r="G23" s="67" t="e">
        <f>F23/F$36</f>
        <v>#DIV/0!</v>
      </c>
      <c r="M23" s="44"/>
      <c r="P23" s="53"/>
      <c r="Q23" s="53"/>
    </row>
    <row r="24" spans="1:17" ht="105" customHeight="1" x14ac:dyDescent="0.25">
      <c r="A24" s="54" t="s">
        <v>85</v>
      </c>
      <c r="B24" s="59" t="s">
        <v>58</v>
      </c>
      <c r="C24" s="47">
        <v>840</v>
      </c>
      <c r="D24" s="24" t="s">
        <v>16</v>
      </c>
      <c r="E24" s="217">
        <v>0</v>
      </c>
      <c r="F24" s="24">
        <f t="shared" si="0"/>
        <v>0</v>
      </c>
      <c r="G24" s="67" t="e">
        <f t="shared" ref="G24:G31" si="1">F24/F$36</f>
        <v>#DIV/0!</v>
      </c>
      <c r="M24" s="44"/>
      <c r="P24" s="53"/>
      <c r="Q24" s="53"/>
    </row>
    <row r="25" spans="1:17" ht="159.4" customHeight="1" x14ac:dyDescent="0.25">
      <c r="A25" s="54" t="s">
        <v>86</v>
      </c>
      <c r="B25" s="145" t="s">
        <v>149</v>
      </c>
      <c r="C25" s="24">
        <v>27</v>
      </c>
      <c r="D25" s="24" t="s">
        <v>16</v>
      </c>
      <c r="E25" s="217">
        <v>0</v>
      </c>
      <c r="F25" s="24">
        <f t="shared" si="0"/>
        <v>0</v>
      </c>
      <c r="G25" s="67" t="e">
        <f t="shared" si="1"/>
        <v>#DIV/0!</v>
      </c>
      <c r="M25" s="44"/>
      <c r="P25" s="53"/>
      <c r="Q25" s="53"/>
    </row>
    <row r="26" spans="1:17" ht="135" customHeight="1" x14ac:dyDescent="0.25">
      <c r="A26" s="54" t="s">
        <v>87</v>
      </c>
      <c r="B26" s="61" t="s">
        <v>109</v>
      </c>
      <c r="C26" s="24">
        <v>160</v>
      </c>
      <c r="D26" s="24" t="s">
        <v>64</v>
      </c>
      <c r="E26" s="217">
        <v>0</v>
      </c>
      <c r="F26" s="24">
        <f t="shared" si="0"/>
        <v>0</v>
      </c>
      <c r="G26" s="67" t="e">
        <f t="shared" si="1"/>
        <v>#DIV/0!</v>
      </c>
      <c r="M26" s="44"/>
      <c r="P26" s="53"/>
      <c r="Q26" s="53"/>
    </row>
    <row r="27" spans="1:17" ht="141.6" customHeight="1" x14ac:dyDescent="0.25">
      <c r="A27" s="54" t="s">
        <v>118</v>
      </c>
      <c r="B27" s="61" t="s">
        <v>108</v>
      </c>
      <c r="C27" s="74">
        <v>3</v>
      </c>
      <c r="D27" s="74" t="s">
        <v>64</v>
      </c>
      <c r="E27" s="218">
        <v>0</v>
      </c>
      <c r="F27" s="74">
        <f t="shared" si="0"/>
        <v>0</v>
      </c>
      <c r="G27" s="87" t="e">
        <f t="shared" si="1"/>
        <v>#DIV/0!</v>
      </c>
      <c r="M27" s="44"/>
      <c r="P27" s="53"/>
      <c r="Q27" s="53"/>
    </row>
    <row r="28" spans="1:17" ht="206.65" customHeight="1" x14ac:dyDescent="0.25">
      <c r="A28" s="54" t="s">
        <v>119</v>
      </c>
      <c r="B28" s="146" t="s">
        <v>150</v>
      </c>
      <c r="C28" s="74">
        <v>1</v>
      </c>
      <c r="D28" s="24" t="s">
        <v>26</v>
      </c>
      <c r="E28" s="217">
        <v>0</v>
      </c>
      <c r="F28" s="71">
        <f t="shared" si="0"/>
        <v>0</v>
      </c>
      <c r="G28" s="67" t="e">
        <f t="shared" si="1"/>
        <v>#DIV/0!</v>
      </c>
      <c r="M28" s="44"/>
      <c r="P28" s="53"/>
      <c r="Q28" s="53"/>
    </row>
    <row r="29" spans="1:17" ht="109.5" customHeight="1" x14ac:dyDescent="0.25">
      <c r="A29" s="54" t="s">
        <v>120</v>
      </c>
      <c r="B29" s="77" t="s">
        <v>59</v>
      </c>
      <c r="C29" s="74">
        <v>75</v>
      </c>
      <c r="D29" s="72" t="s">
        <v>30</v>
      </c>
      <c r="E29" s="217">
        <v>0</v>
      </c>
      <c r="F29" s="72">
        <f t="shared" si="0"/>
        <v>0</v>
      </c>
      <c r="G29" s="67" t="e">
        <f t="shared" si="1"/>
        <v>#DIV/0!</v>
      </c>
      <c r="M29" s="44"/>
      <c r="P29" s="53"/>
      <c r="Q29" s="53"/>
    </row>
    <row r="30" spans="1:17" ht="104.25" customHeight="1" x14ac:dyDescent="0.25">
      <c r="A30" s="54" t="s">
        <v>121</v>
      </c>
      <c r="B30" s="78" t="s">
        <v>60</v>
      </c>
      <c r="C30" s="74">
        <v>70</v>
      </c>
      <c r="D30" s="79" t="s">
        <v>64</v>
      </c>
      <c r="E30" s="217">
        <v>0</v>
      </c>
      <c r="F30" s="24">
        <f>C30*E30</f>
        <v>0</v>
      </c>
      <c r="G30" s="67" t="e">
        <f t="shared" si="1"/>
        <v>#DIV/0!</v>
      </c>
      <c r="M30" s="44"/>
      <c r="P30" s="53"/>
      <c r="Q30" s="53"/>
    </row>
    <row r="31" spans="1:17" ht="96" customHeight="1" x14ac:dyDescent="0.25">
      <c r="A31" s="54" t="s">
        <v>122</v>
      </c>
      <c r="B31" s="90" t="s">
        <v>89</v>
      </c>
      <c r="C31" s="74">
        <v>14</v>
      </c>
      <c r="D31" s="91" t="s">
        <v>30</v>
      </c>
      <c r="E31" s="219">
        <v>0</v>
      </c>
      <c r="F31" s="92">
        <f>C31*E31</f>
        <v>0</v>
      </c>
      <c r="G31" s="93" t="e">
        <f t="shared" si="1"/>
        <v>#DIV/0!</v>
      </c>
      <c r="M31" s="44"/>
      <c r="P31" s="53"/>
      <c r="Q31" s="53"/>
    </row>
    <row r="32" spans="1:17" ht="183" customHeight="1" x14ac:dyDescent="0.25">
      <c r="A32" s="54" t="s">
        <v>123</v>
      </c>
      <c r="B32" s="147" t="s">
        <v>151</v>
      </c>
      <c r="C32" s="74">
        <v>4</v>
      </c>
      <c r="D32" s="91" t="s">
        <v>30</v>
      </c>
      <c r="E32" s="219">
        <v>0</v>
      </c>
      <c r="F32" s="92">
        <f>C32*E32</f>
        <v>0</v>
      </c>
      <c r="G32" s="93" t="e">
        <f t="shared" ref="G32" si="2">F32/F$36</f>
        <v>#DIV/0!</v>
      </c>
      <c r="M32" s="44"/>
      <c r="P32" s="53"/>
      <c r="Q32" s="53"/>
    </row>
    <row r="33" spans="1:17" ht="70.5" customHeight="1" x14ac:dyDescent="0.25">
      <c r="A33" s="54" t="s">
        <v>124</v>
      </c>
      <c r="B33" s="90" t="s">
        <v>90</v>
      </c>
      <c r="C33" s="74">
        <v>8</v>
      </c>
      <c r="D33" s="91" t="s">
        <v>30</v>
      </c>
      <c r="E33" s="219">
        <v>0</v>
      </c>
      <c r="F33" s="92">
        <f t="shared" ref="F33" si="3">C33*E33</f>
        <v>0</v>
      </c>
      <c r="G33" s="93" t="e">
        <f t="shared" ref="G33:G34" si="4">F33/F$36</f>
        <v>#DIV/0!</v>
      </c>
      <c r="M33" s="44"/>
      <c r="P33" s="53"/>
      <c r="Q33" s="53"/>
    </row>
    <row r="34" spans="1:17" ht="82.5" customHeight="1" x14ac:dyDescent="0.25">
      <c r="A34" s="54" t="s">
        <v>125</v>
      </c>
      <c r="B34" s="90" t="s">
        <v>91</v>
      </c>
      <c r="C34" s="74">
        <v>2</v>
      </c>
      <c r="D34" s="91" t="s">
        <v>30</v>
      </c>
      <c r="E34" s="219">
        <v>0</v>
      </c>
      <c r="F34" s="92">
        <f>C34*E34</f>
        <v>0</v>
      </c>
      <c r="G34" s="93" t="e">
        <f t="shared" si="4"/>
        <v>#DIV/0!</v>
      </c>
      <c r="M34" s="44"/>
      <c r="P34" s="53"/>
      <c r="Q34" s="53"/>
    </row>
    <row r="35" spans="1:17" ht="18.95" customHeight="1" x14ac:dyDescent="0.25">
      <c r="A35" s="94"/>
      <c r="B35" s="95"/>
      <c r="C35" s="96"/>
      <c r="D35" s="97"/>
      <c r="E35" s="98"/>
      <c r="F35" s="98"/>
      <c r="G35" s="99"/>
      <c r="M35" s="44"/>
      <c r="P35" s="53"/>
      <c r="Q35" s="53"/>
    </row>
    <row r="36" spans="1:17" ht="20.100000000000001" customHeight="1" x14ac:dyDescent="0.25">
      <c r="A36" s="83" t="s">
        <v>9</v>
      </c>
      <c r="B36" s="34" t="s">
        <v>39</v>
      </c>
      <c r="C36" s="35"/>
      <c r="D36" s="35"/>
      <c r="E36" s="35"/>
      <c r="F36" s="35">
        <f>SUM(F23:F34)</f>
        <v>0</v>
      </c>
      <c r="G36" s="68" t="e">
        <f>F36/F$36</f>
        <v>#DIV/0!</v>
      </c>
      <c r="M36" s="44"/>
      <c r="P36" s="53"/>
      <c r="Q36" s="53"/>
    </row>
    <row r="37" spans="1:17" ht="20.100000000000001" customHeight="1" x14ac:dyDescent="0.25">
      <c r="A37" s="82" t="s">
        <v>42</v>
      </c>
      <c r="B37" s="37" t="s">
        <v>38</v>
      </c>
      <c r="C37" s="38"/>
      <c r="D37" s="38"/>
      <c r="E37" s="38"/>
      <c r="F37" s="38"/>
      <c r="G37" s="39"/>
      <c r="M37" s="44"/>
      <c r="P37" s="53"/>
      <c r="Q37" s="53"/>
    </row>
    <row r="38" spans="1:17" ht="115.15" customHeight="1" x14ac:dyDescent="0.25">
      <c r="A38" s="54" t="s">
        <v>75</v>
      </c>
      <c r="B38" s="61" t="s">
        <v>61</v>
      </c>
      <c r="C38" s="24">
        <v>40</v>
      </c>
      <c r="D38" s="24" t="s">
        <v>64</v>
      </c>
      <c r="E38" s="217">
        <v>0</v>
      </c>
      <c r="F38" s="24">
        <f>SUM(C38*E38)</f>
        <v>0</v>
      </c>
      <c r="G38" s="67" t="e">
        <f>F38/F$54</f>
        <v>#DIV/0!</v>
      </c>
      <c r="M38" s="44"/>
      <c r="P38" s="53"/>
      <c r="Q38" s="53"/>
    </row>
    <row r="39" spans="1:17" ht="100.5" customHeight="1" x14ac:dyDescent="0.25">
      <c r="A39" s="54" t="s">
        <v>76</v>
      </c>
      <c r="B39" s="62" t="s">
        <v>49</v>
      </c>
      <c r="C39" s="74">
        <v>152</v>
      </c>
      <c r="D39" s="24" t="s">
        <v>64</v>
      </c>
      <c r="E39" s="217">
        <v>0</v>
      </c>
      <c r="F39" s="24">
        <f>SUM(C39*E39)</f>
        <v>0</v>
      </c>
      <c r="G39" s="67" t="e">
        <f t="shared" ref="G39:G50" si="5">F39/F$54</f>
        <v>#DIV/0!</v>
      </c>
      <c r="M39" s="44"/>
      <c r="P39" s="53"/>
      <c r="Q39" s="53"/>
    </row>
    <row r="40" spans="1:17" ht="100.5" customHeight="1" x14ac:dyDescent="0.25">
      <c r="A40" s="54" t="s">
        <v>77</v>
      </c>
      <c r="B40" s="62" t="s">
        <v>99</v>
      </c>
      <c r="C40" s="74">
        <v>100</v>
      </c>
      <c r="D40" s="74" t="s">
        <v>64</v>
      </c>
      <c r="E40" s="218">
        <v>0</v>
      </c>
      <c r="F40" s="24">
        <f>SUM(C40*E40)</f>
        <v>0</v>
      </c>
      <c r="G40" s="67" t="e">
        <f t="shared" ref="G40" si="6">F40/F$54</f>
        <v>#DIV/0!</v>
      </c>
      <c r="M40" s="44"/>
      <c r="P40" s="53"/>
      <c r="Q40" s="53"/>
    </row>
    <row r="41" spans="1:17" ht="100.5" customHeight="1" x14ac:dyDescent="0.25">
      <c r="A41" s="54" t="s">
        <v>78</v>
      </c>
      <c r="B41" s="62" t="s">
        <v>110</v>
      </c>
      <c r="C41" s="24">
        <v>70</v>
      </c>
      <c r="D41" s="115" t="s">
        <v>64</v>
      </c>
      <c r="E41" s="220">
        <v>0</v>
      </c>
      <c r="F41" s="24">
        <f t="shared" ref="F41:F42" si="7">SUM(C41*E41)</f>
        <v>0</v>
      </c>
      <c r="G41" s="67" t="e">
        <f t="shared" ref="G41:G42" si="8">F41/F$54</f>
        <v>#DIV/0!</v>
      </c>
      <c r="M41" s="44"/>
      <c r="P41" s="53"/>
      <c r="Q41" s="53"/>
    </row>
    <row r="42" spans="1:17" ht="100.5" customHeight="1" x14ac:dyDescent="0.25">
      <c r="A42" s="54" t="s">
        <v>79</v>
      </c>
      <c r="B42" s="62" t="s">
        <v>111</v>
      </c>
      <c r="C42" s="74">
        <v>10</v>
      </c>
      <c r="D42" s="115" t="s">
        <v>64</v>
      </c>
      <c r="E42" s="220">
        <v>0</v>
      </c>
      <c r="F42" s="24">
        <f t="shared" si="7"/>
        <v>0</v>
      </c>
      <c r="G42" s="67" t="e">
        <f t="shared" si="8"/>
        <v>#DIV/0!</v>
      </c>
      <c r="M42" s="44"/>
      <c r="P42" s="53"/>
      <c r="Q42" s="53"/>
    </row>
    <row r="43" spans="1:17" ht="76.150000000000006" customHeight="1" x14ac:dyDescent="0.25">
      <c r="A43" s="54" t="s">
        <v>80</v>
      </c>
      <c r="B43" s="62" t="s">
        <v>50</v>
      </c>
      <c r="C43" s="74">
        <v>2</v>
      </c>
      <c r="D43" s="57" t="s">
        <v>30</v>
      </c>
      <c r="E43" s="217">
        <v>0</v>
      </c>
      <c r="F43" s="24">
        <f>SUM(C43*E43)</f>
        <v>0</v>
      </c>
      <c r="G43" s="67" t="e">
        <f t="shared" si="5"/>
        <v>#DIV/0!</v>
      </c>
      <c r="M43" s="44"/>
      <c r="P43" s="53"/>
      <c r="Q43" s="53"/>
    </row>
    <row r="44" spans="1:17" ht="59.65" customHeight="1" x14ac:dyDescent="0.25">
      <c r="A44" s="54" t="s">
        <v>81</v>
      </c>
      <c r="B44" s="75" t="s">
        <v>36</v>
      </c>
      <c r="C44" s="73">
        <v>10</v>
      </c>
      <c r="D44" s="57" t="s">
        <v>30</v>
      </c>
      <c r="E44" s="217">
        <v>0</v>
      </c>
      <c r="F44" s="24">
        <f t="shared" ref="F44:F47" si="9">SUM(C44*E44)</f>
        <v>0</v>
      </c>
      <c r="G44" s="67" t="e">
        <f t="shared" si="5"/>
        <v>#DIV/0!</v>
      </c>
      <c r="M44" s="44"/>
      <c r="P44" s="53"/>
      <c r="Q44" s="53"/>
    </row>
    <row r="45" spans="1:17" ht="76.150000000000006" customHeight="1" x14ac:dyDescent="0.25">
      <c r="A45" s="54" t="s">
        <v>82</v>
      </c>
      <c r="B45" s="76" t="s">
        <v>88</v>
      </c>
      <c r="C45" s="74">
        <v>7</v>
      </c>
      <c r="D45" s="57" t="s">
        <v>30</v>
      </c>
      <c r="E45" s="217">
        <v>0</v>
      </c>
      <c r="F45" s="24">
        <f t="shared" si="9"/>
        <v>0</v>
      </c>
      <c r="G45" s="67" t="e">
        <f t="shared" si="5"/>
        <v>#DIV/0!</v>
      </c>
      <c r="M45" s="44"/>
      <c r="P45" s="53"/>
      <c r="Q45" s="53"/>
    </row>
    <row r="46" spans="1:17" ht="63.6" customHeight="1" x14ac:dyDescent="0.25">
      <c r="A46" s="54" t="s">
        <v>83</v>
      </c>
      <c r="B46" s="76" t="s">
        <v>37</v>
      </c>
      <c r="C46" s="74">
        <v>6</v>
      </c>
      <c r="D46" s="57" t="s">
        <v>30</v>
      </c>
      <c r="E46" s="217">
        <v>0</v>
      </c>
      <c r="F46" s="24">
        <f t="shared" si="9"/>
        <v>0</v>
      </c>
      <c r="G46" s="67" t="e">
        <f t="shared" si="5"/>
        <v>#DIV/0!</v>
      </c>
      <c r="M46" s="44"/>
      <c r="P46" s="53"/>
      <c r="Q46" s="53"/>
    </row>
    <row r="47" spans="1:17" ht="90.6" customHeight="1" x14ac:dyDescent="0.25">
      <c r="A47" s="54" t="s">
        <v>43</v>
      </c>
      <c r="B47" s="76" t="s">
        <v>35</v>
      </c>
      <c r="C47" s="74">
        <v>24</v>
      </c>
      <c r="D47" s="57" t="s">
        <v>30</v>
      </c>
      <c r="E47" s="217">
        <v>0</v>
      </c>
      <c r="F47" s="24">
        <f t="shared" si="9"/>
        <v>0</v>
      </c>
      <c r="G47" s="67" t="e">
        <f t="shared" si="5"/>
        <v>#DIV/0!</v>
      </c>
      <c r="M47" s="44"/>
      <c r="P47" s="53"/>
      <c r="Q47" s="53"/>
    </row>
    <row r="48" spans="1:17" ht="162" customHeight="1" x14ac:dyDescent="0.25">
      <c r="A48" s="54" t="s">
        <v>101</v>
      </c>
      <c r="B48" s="141" t="s">
        <v>145</v>
      </c>
      <c r="C48" s="74">
        <v>1</v>
      </c>
      <c r="D48" s="57" t="s">
        <v>30</v>
      </c>
      <c r="E48" s="217">
        <v>0</v>
      </c>
      <c r="F48" s="24">
        <f>SUM(C48*E48)</f>
        <v>0</v>
      </c>
      <c r="G48" s="67" t="e">
        <f t="shared" si="5"/>
        <v>#DIV/0!</v>
      </c>
      <c r="M48" s="44"/>
      <c r="P48" s="53"/>
      <c r="Q48" s="53"/>
    </row>
    <row r="49" spans="1:17" ht="162.6" customHeight="1" x14ac:dyDescent="0.25">
      <c r="A49" s="54" t="s">
        <v>126</v>
      </c>
      <c r="B49" s="77" t="s">
        <v>112</v>
      </c>
      <c r="C49" s="74">
        <v>1</v>
      </c>
      <c r="D49" s="57" t="s">
        <v>30</v>
      </c>
      <c r="E49" s="217">
        <v>0</v>
      </c>
      <c r="F49" s="66">
        <f>SUM(C49*E49)</f>
        <v>0</v>
      </c>
      <c r="G49" s="67" t="e">
        <f t="shared" si="5"/>
        <v>#DIV/0!</v>
      </c>
      <c r="M49" s="44"/>
      <c r="P49" s="53"/>
      <c r="Q49" s="53"/>
    </row>
    <row r="50" spans="1:17" ht="121.5" customHeight="1" x14ac:dyDescent="0.25">
      <c r="A50" s="54" t="s">
        <v>127</v>
      </c>
      <c r="B50" s="100" t="s">
        <v>113</v>
      </c>
      <c r="C50" s="112">
        <v>1</v>
      </c>
      <c r="D50" s="113" t="s">
        <v>30</v>
      </c>
      <c r="E50" s="221">
        <v>0</v>
      </c>
      <c r="F50" s="116">
        <f>SUM(C50*E50)</f>
        <v>0</v>
      </c>
      <c r="G50" s="114" t="e">
        <f t="shared" si="5"/>
        <v>#DIV/0!</v>
      </c>
      <c r="M50" s="44"/>
      <c r="P50" s="53"/>
      <c r="Q50" s="53"/>
    </row>
    <row r="51" spans="1:17" ht="180" customHeight="1" x14ac:dyDescent="0.25">
      <c r="A51" s="54" t="s">
        <v>128</v>
      </c>
      <c r="B51" s="142" t="s">
        <v>146</v>
      </c>
      <c r="C51" s="143">
        <v>35</v>
      </c>
      <c r="D51" s="144" t="s">
        <v>64</v>
      </c>
      <c r="E51" s="222">
        <v>0</v>
      </c>
      <c r="F51" s="117">
        <f>SUM(C51*E51)</f>
        <v>0</v>
      </c>
      <c r="G51" s="87" t="e">
        <f>F51/F$54</f>
        <v>#DIV/0!</v>
      </c>
      <c r="M51" s="44"/>
      <c r="P51" s="53"/>
      <c r="Q51" s="53"/>
    </row>
    <row r="52" spans="1:17" ht="80.25" customHeight="1" x14ac:dyDescent="0.25">
      <c r="A52" s="54" t="s">
        <v>147</v>
      </c>
      <c r="B52" s="142" t="s">
        <v>148</v>
      </c>
      <c r="C52" s="143">
        <v>1</v>
      </c>
      <c r="D52" s="144" t="s">
        <v>26</v>
      </c>
      <c r="E52" s="222">
        <v>0</v>
      </c>
      <c r="F52" s="117">
        <f>SUM(C52*E52)</f>
        <v>0</v>
      </c>
      <c r="G52" s="87" t="e">
        <f>F52/F$54</f>
        <v>#DIV/0!</v>
      </c>
      <c r="M52" s="44"/>
      <c r="P52" s="53"/>
      <c r="Q52" s="53"/>
    </row>
    <row r="53" spans="1:17" ht="18" customHeight="1" x14ac:dyDescent="0.25">
      <c r="A53" s="127"/>
      <c r="B53" s="128"/>
      <c r="C53" s="129"/>
      <c r="D53" s="130"/>
      <c r="E53" s="129"/>
      <c r="F53" s="129"/>
      <c r="G53" s="131"/>
      <c r="M53" s="44"/>
      <c r="P53" s="53"/>
      <c r="Q53" s="53"/>
    </row>
    <row r="54" spans="1:17" ht="20.100000000000001" customHeight="1" x14ac:dyDescent="0.25">
      <c r="A54" s="83" t="s">
        <v>42</v>
      </c>
      <c r="B54" s="34" t="s">
        <v>40</v>
      </c>
      <c r="C54" s="35"/>
      <c r="D54" s="35"/>
      <c r="E54" s="35"/>
      <c r="F54" s="35">
        <f>SUM(F38:F53)</f>
        <v>0</v>
      </c>
      <c r="G54" s="68" t="e">
        <f>F54/F$54</f>
        <v>#DIV/0!</v>
      </c>
      <c r="M54" s="44"/>
      <c r="P54" s="53"/>
      <c r="Q54" s="53"/>
    </row>
    <row r="55" spans="1:17" ht="20.100000000000001" customHeight="1" x14ac:dyDescent="0.25">
      <c r="A55" s="82" t="s">
        <v>44</v>
      </c>
      <c r="B55" s="37" t="s">
        <v>41</v>
      </c>
      <c r="C55" s="38"/>
      <c r="D55" s="38"/>
      <c r="E55" s="38"/>
      <c r="F55" s="38"/>
      <c r="G55" s="39"/>
      <c r="M55" s="44"/>
      <c r="P55" s="53"/>
      <c r="Q55" s="53"/>
    </row>
    <row r="56" spans="1:17" ht="135.75" customHeight="1" x14ac:dyDescent="0.25">
      <c r="A56" s="54" t="s">
        <v>72</v>
      </c>
      <c r="B56" s="100" t="s">
        <v>102</v>
      </c>
      <c r="C56" s="102">
        <v>1</v>
      </c>
      <c r="D56" s="92" t="s">
        <v>26</v>
      </c>
      <c r="E56" s="219">
        <v>0</v>
      </c>
      <c r="F56" s="92">
        <f t="shared" ref="F56:F69" si="10">SUM(C56*E56)</f>
        <v>0</v>
      </c>
      <c r="G56" s="93" t="e">
        <f t="shared" ref="G56:G66" si="11">F56/F$66</f>
        <v>#DIV/0!</v>
      </c>
      <c r="M56" s="44"/>
      <c r="P56" s="53"/>
      <c r="Q56" s="53"/>
    </row>
    <row r="57" spans="1:17" ht="83.65" customHeight="1" x14ac:dyDescent="0.25">
      <c r="A57" s="54" t="s">
        <v>73</v>
      </c>
      <c r="B57" s="101" t="s">
        <v>103</v>
      </c>
      <c r="C57" s="102">
        <v>50</v>
      </c>
      <c r="D57" s="92" t="s">
        <v>64</v>
      </c>
      <c r="E57" s="219">
        <v>0</v>
      </c>
      <c r="F57" s="92">
        <f t="shared" si="10"/>
        <v>0</v>
      </c>
      <c r="G57" s="93" t="e">
        <f t="shared" si="11"/>
        <v>#DIV/0!</v>
      </c>
      <c r="M57" s="44"/>
      <c r="P57" s="53"/>
      <c r="Q57" s="53"/>
    </row>
    <row r="58" spans="1:17" ht="142.9" customHeight="1" x14ac:dyDescent="0.25">
      <c r="A58" s="54" t="s">
        <v>74</v>
      </c>
      <c r="B58" s="121" t="s">
        <v>115</v>
      </c>
      <c r="C58" s="102">
        <v>20</v>
      </c>
      <c r="D58" s="106" t="s">
        <v>30</v>
      </c>
      <c r="E58" s="219">
        <v>0</v>
      </c>
      <c r="F58" s="92">
        <f t="shared" si="10"/>
        <v>0</v>
      </c>
      <c r="G58" s="93" t="e">
        <f t="shared" si="11"/>
        <v>#DIV/0!</v>
      </c>
      <c r="M58" s="44"/>
      <c r="P58" s="53"/>
      <c r="Q58" s="53"/>
    </row>
    <row r="59" spans="1:17" ht="253.15" customHeight="1" x14ac:dyDescent="0.25">
      <c r="A59" s="54" t="s">
        <v>129</v>
      </c>
      <c r="B59" s="148" t="s">
        <v>152</v>
      </c>
      <c r="C59" s="102">
        <v>40</v>
      </c>
      <c r="D59" s="103" t="s">
        <v>30</v>
      </c>
      <c r="E59" s="223">
        <v>0</v>
      </c>
      <c r="F59" s="104">
        <f>C59*E59</f>
        <v>0</v>
      </c>
      <c r="G59" s="105" t="e">
        <f t="shared" si="11"/>
        <v>#DIV/0!</v>
      </c>
      <c r="M59" s="44"/>
      <c r="P59" s="53"/>
      <c r="Q59" s="53"/>
    </row>
    <row r="60" spans="1:17" ht="52.5" customHeight="1" x14ac:dyDescent="0.25">
      <c r="A60" s="54" t="s">
        <v>130</v>
      </c>
      <c r="B60" s="124" t="s">
        <v>153</v>
      </c>
      <c r="C60" s="102">
        <v>38</v>
      </c>
      <c r="D60" s="126" t="s">
        <v>30</v>
      </c>
      <c r="E60" s="224">
        <v>0</v>
      </c>
      <c r="F60" s="122" t="s">
        <v>135</v>
      </c>
      <c r="G60" s="123" t="e">
        <f>F60/F$66</f>
        <v>#VALUE!</v>
      </c>
      <c r="M60" s="44"/>
      <c r="P60" s="53"/>
      <c r="Q60" s="53"/>
    </row>
    <row r="61" spans="1:17" ht="137.65" customHeight="1" x14ac:dyDescent="0.25">
      <c r="A61" s="54" t="s">
        <v>131</v>
      </c>
      <c r="B61" s="149" t="s">
        <v>116</v>
      </c>
      <c r="C61" s="102">
        <v>5</v>
      </c>
      <c r="D61" s="106" t="s">
        <v>30</v>
      </c>
      <c r="E61" s="225">
        <v>0</v>
      </c>
      <c r="F61" s="118">
        <f>C61*E61</f>
        <v>0</v>
      </c>
      <c r="G61" s="105" t="e">
        <f t="shared" si="11"/>
        <v>#DIV/0!</v>
      </c>
      <c r="M61" s="44"/>
      <c r="P61" s="53"/>
      <c r="Q61" s="53"/>
    </row>
    <row r="62" spans="1:17" ht="93.6" customHeight="1" x14ac:dyDescent="0.25">
      <c r="A62" s="54" t="s">
        <v>132</v>
      </c>
      <c r="B62" s="150" t="s">
        <v>154</v>
      </c>
      <c r="C62" s="107">
        <v>100</v>
      </c>
      <c r="D62" s="107" t="s">
        <v>64</v>
      </c>
      <c r="E62" s="219">
        <v>0</v>
      </c>
      <c r="F62" s="122" t="s">
        <v>135</v>
      </c>
      <c r="G62" s="93" t="e">
        <f t="shared" si="11"/>
        <v>#VALUE!</v>
      </c>
      <c r="M62" s="44"/>
      <c r="P62" s="53"/>
      <c r="Q62" s="53"/>
    </row>
    <row r="63" spans="1:17" ht="105" customHeight="1" x14ac:dyDescent="0.25">
      <c r="A63" s="54" t="s">
        <v>133</v>
      </c>
      <c r="B63" s="150" t="s">
        <v>104</v>
      </c>
      <c r="C63" s="107">
        <v>50</v>
      </c>
      <c r="D63" s="107" t="s">
        <v>64</v>
      </c>
      <c r="E63" s="219">
        <v>0</v>
      </c>
      <c r="F63" s="92">
        <f>SUM(C63*E63)</f>
        <v>0</v>
      </c>
      <c r="G63" s="93" t="e">
        <f t="shared" si="11"/>
        <v>#DIV/0!</v>
      </c>
      <c r="M63" s="44"/>
      <c r="P63" s="53"/>
      <c r="Q63" s="53"/>
    </row>
    <row r="64" spans="1:17" ht="120" customHeight="1" x14ac:dyDescent="0.25">
      <c r="A64" s="54" t="s">
        <v>134</v>
      </c>
      <c r="B64" s="150" t="s">
        <v>155</v>
      </c>
      <c r="C64" s="108">
        <v>148</v>
      </c>
      <c r="D64" s="108" t="s">
        <v>64</v>
      </c>
      <c r="E64" s="219">
        <v>0</v>
      </c>
      <c r="F64" s="122" t="s">
        <v>135</v>
      </c>
      <c r="G64" s="93" t="e">
        <f t="shared" si="11"/>
        <v>#VALUE!</v>
      </c>
      <c r="M64" s="44"/>
      <c r="P64" s="53"/>
      <c r="Q64" s="53"/>
    </row>
    <row r="65" spans="1:17" ht="18" customHeight="1" x14ac:dyDescent="0.25">
      <c r="A65" s="127"/>
      <c r="B65" s="125"/>
      <c r="C65" s="122"/>
      <c r="D65" s="122"/>
      <c r="E65" s="122"/>
      <c r="F65" s="122"/>
      <c r="G65" s="123"/>
      <c r="M65" s="44"/>
      <c r="P65" s="53"/>
      <c r="Q65" s="53"/>
    </row>
    <row r="66" spans="1:17" ht="20.100000000000001" customHeight="1" x14ac:dyDescent="0.25">
      <c r="A66" s="83" t="s">
        <v>44</v>
      </c>
      <c r="B66" s="34" t="s">
        <v>62</v>
      </c>
      <c r="C66" s="35"/>
      <c r="D66" s="35"/>
      <c r="E66" s="35"/>
      <c r="F66" s="35">
        <f>SUM(F56:F64)</f>
        <v>0</v>
      </c>
      <c r="G66" s="68" t="e">
        <f t="shared" si="11"/>
        <v>#DIV/0!</v>
      </c>
      <c r="M66" s="44"/>
      <c r="P66" s="53"/>
      <c r="Q66" s="53"/>
    </row>
    <row r="67" spans="1:17" ht="20.100000000000001" customHeight="1" x14ac:dyDescent="0.25">
      <c r="A67" s="82" t="s">
        <v>45</v>
      </c>
      <c r="B67" s="37" t="s">
        <v>47</v>
      </c>
      <c r="C67" s="38"/>
      <c r="D67" s="38"/>
      <c r="E67" s="38"/>
      <c r="F67" s="38"/>
      <c r="G67" s="39"/>
      <c r="M67" s="44"/>
      <c r="P67" s="53"/>
      <c r="Q67" s="53"/>
    </row>
    <row r="68" spans="1:17" ht="75.75" customHeight="1" x14ac:dyDescent="0.25">
      <c r="A68" s="54" t="s">
        <v>65</v>
      </c>
      <c r="B68" s="76" t="s">
        <v>51</v>
      </c>
      <c r="C68" s="74">
        <v>1100</v>
      </c>
      <c r="D68" s="24" t="s">
        <v>15</v>
      </c>
      <c r="E68" s="217">
        <v>0</v>
      </c>
      <c r="F68" s="24">
        <f t="shared" si="10"/>
        <v>0</v>
      </c>
      <c r="G68" s="67" t="e">
        <f t="shared" ref="G68:G76" si="12">F68/F$76</f>
        <v>#DIV/0!</v>
      </c>
      <c r="M68" s="44"/>
      <c r="P68" s="53"/>
      <c r="Q68" s="53"/>
    </row>
    <row r="69" spans="1:17" ht="104.25" customHeight="1" x14ac:dyDescent="0.25">
      <c r="A69" s="54" t="s">
        <v>66</v>
      </c>
      <c r="B69" s="78" t="s">
        <v>52</v>
      </c>
      <c r="C69" s="139">
        <v>20</v>
      </c>
      <c r="D69" s="80" t="s">
        <v>30</v>
      </c>
      <c r="E69" s="217">
        <v>0</v>
      </c>
      <c r="F69" s="24">
        <f t="shared" si="10"/>
        <v>0</v>
      </c>
      <c r="G69" s="67" t="e">
        <f t="shared" si="12"/>
        <v>#DIV/0!</v>
      </c>
      <c r="M69" s="44"/>
      <c r="P69" s="53"/>
      <c r="Q69" s="53"/>
    </row>
    <row r="70" spans="1:17" ht="82.15" customHeight="1" x14ac:dyDescent="0.25">
      <c r="A70" s="54" t="s">
        <v>67</v>
      </c>
      <c r="B70" s="78" t="s">
        <v>53</v>
      </c>
      <c r="C70" s="139">
        <v>20</v>
      </c>
      <c r="D70" s="79" t="s">
        <v>30</v>
      </c>
      <c r="E70" s="217">
        <v>0</v>
      </c>
      <c r="F70" s="24">
        <f>C70*E70</f>
        <v>0</v>
      </c>
      <c r="G70" s="67" t="e">
        <f t="shared" si="12"/>
        <v>#DIV/0!</v>
      </c>
      <c r="L70" s="53"/>
    </row>
    <row r="71" spans="1:17" ht="93.6" customHeight="1" x14ac:dyDescent="0.25">
      <c r="A71" s="54" t="s">
        <v>68</v>
      </c>
      <c r="B71" s="78" t="s">
        <v>54</v>
      </c>
      <c r="C71" s="139">
        <v>15</v>
      </c>
      <c r="D71" s="79" t="s">
        <v>30</v>
      </c>
      <c r="E71" s="217">
        <v>0</v>
      </c>
      <c r="F71" s="24">
        <f t="shared" ref="F71:F73" si="13">C71*E71</f>
        <v>0</v>
      </c>
      <c r="G71" s="67" t="e">
        <f t="shared" si="12"/>
        <v>#DIV/0!</v>
      </c>
      <c r="L71" s="53"/>
    </row>
    <row r="72" spans="1:17" ht="97.15" customHeight="1" x14ac:dyDescent="0.25">
      <c r="A72" s="54" t="s">
        <v>69</v>
      </c>
      <c r="B72" s="78" t="s">
        <v>55</v>
      </c>
      <c r="C72" s="139">
        <v>15</v>
      </c>
      <c r="D72" s="79" t="s">
        <v>30</v>
      </c>
      <c r="E72" s="217">
        <v>0</v>
      </c>
      <c r="F72" s="24">
        <f t="shared" si="13"/>
        <v>0</v>
      </c>
      <c r="G72" s="67" t="e">
        <f t="shared" si="12"/>
        <v>#DIV/0!</v>
      </c>
      <c r="L72" s="53"/>
    </row>
    <row r="73" spans="1:17" ht="66.599999999999994" customHeight="1" x14ac:dyDescent="0.25">
      <c r="A73" s="54" t="s">
        <v>70</v>
      </c>
      <c r="B73" s="81" t="s">
        <v>56</v>
      </c>
      <c r="C73" s="139">
        <v>800</v>
      </c>
      <c r="D73" s="79" t="s">
        <v>30</v>
      </c>
      <c r="E73" s="217">
        <v>0</v>
      </c>
      <c r="F73" s="24">
        <f t="shared" si="13"/>
        <v>0</v>
      </c>
      <c r="G73" s="67" t="e">
        <f t="shared" si="12"/>
        <v>#DIV/0!</v>
      </c>
      <c r="L73" s="53"/>
    </row>
    <row r="74" spans="1:17" ht="66.599999999999994" customHeight="1" x14ac:dyDescent="0.25">
      <c r="A74" s="54" t="s">
        <v>71</v>
      </c>
      <c r="B74" s="81" t="s">
        <v>63</v>
      </c>
      <c r="C74" s="139">
        <v>300</v>
      </c>
      <c r="D74" s="79" t="s">
        <v>30</v>
      </c>
      <c r="E74" s="217">
        <v>0</v>
      </c>
      <c r="F74" s="24">
        <f t="shared" ref="F74" si="14">C74*E74</f>
        <v>0</v>
      </c>
      <c r="G74" s="67" t="e">
        <f t="shared" si="12"/>
        <v>#DIV/0!</v>
      </c>
      <c r="L74" s="53"/>
    </row>
    <row r="75" spans="1:17" ht="18.399999999999999" customHeight="1" x14ac:dyDescent="0.25">
      <c r="A75" s="79"/>
      <c r="B75" s="81"/>
      <c r="C75" s="80"/>
      <c r="D75" s="79"/>
      <c r="E75" s="74"/>
      <c r="F75" s="74"/>
      <c r="G75" s="87"/>
      <c r="L75" s="53"/>
    </row>
    <row r="76" spans="1:17" ht="20.25" customHeight="1" x14ac:dyDescent="0.25">
      <c r="A76" s="86" t="s">
        <v>45</v>
      </c>
      <c r="B76" s="63" t="s">
        <v>46</v>
      </c>
      <c r="C76" s="64"/>
      <c r="D76" s="64"/>
      <c r="E76" s="64"/>
      <c r="F76" s="65">
        <f>SUM(F68:F74)</f>
        <v>0</v>
      </c>
      <c r="G76" s="69" t="e">
        <f t="shared" si="12"/>
        <v>#DIV/0!</v>
      </c>
      <c r="M76" s="44"/>
      <c r="P76" s="53"/>
      <c r="Q76" s="53"/>
    </row>
    <row r="77" spans="1:17" ht="20.25" customHeight="1" x14ac:dyDescent="0.25">
      <c r="A77" s="82" t="s">
        <v>93</v>
      </c>
      <c r="B77" s="37" t="s">
        <v>94</v>
      </c>
      <c r="C77" s="38"/>
      <c r="D77" s="38"/>
      <c r="E77" s="38"/>
      <c r="F77" s="38"/>
      <c r="G77" s="39"/>
      <c r="M77" s="44"/>
      <c r="P77" s="53"/>
      <c r="Q77" s="53"/>
    </row>
    <row r="78" spans="1:17" ht="93" customHeight="1" x14ac:dyDescent="0.25">
      <c r="A78" s="54" t="s">
        <v>136</v>
      </c>
      <c r="B78" s="111" t="s">
        <v>96</v>
      </c>
      <c r="C78" s="110">
        <v>101</v>
      </c>
      <c r="D78" s="47" t="s">
        <v>16</v>
      </c>
      <c r="E78" s="226">
        <v>0</v>
      </c>
      <c r="F78" s="134">
        <f t="shared" ref="F78" si="15">C78*E78</f>
        <v>0</v>
      </c>
      <c r="G78" s="131" t="e">
        <f t="shared" ref="G78:G84" si="16">F78/F$86</f>
        <v>#DIV/0!</v>
      </c>
      <c r="M78" s="44"/>
      <c r="P78" s="53"/>
      <c r="Q78" s="53"/>
    </row>
    <row r="79" spans="1:17" ht="90" customHeight="1" x14ac:dyDescent="0.25">
      <c r="A79" s="54" t="s">
        <v>137</v>
      </c>
      <c r="B79" s="111" t="s">
        <v>95</v>
      </c>
      <c r="C79" s="110">
        <v>75</v>
      </c>
      <c r="D79" s="47" t="s">
        <v>16</v>
      </c>
      <c r="E79" s="226">
        <v>0</v>
      </c>
      <c r="F79" s="134">
        <f t="shared" ref="F79" si="17">C79*E79</f>
        <v>0</v>
      </c>
      <c r="G79" s="131" t="e">
        <f t="shared" si="16"/>
        <v>#DIV/0!</v>
      </c>
      <c r="M79" s="44"/>
      <c r="P79" s="53"/>
      <c r="Q79" s="53"/>
    </row>
    <row r="80" spans="1:17" ht="149.65" customHeight="1" x14ac:dyDescent="0.25">
      <c r="A80" s="54" t="s">
        <v>138</v>
      </c>
      <c r="B80" s="109" t="s">
        <v>97</v>
      </c>
      <c r="C80" s="110">
        <v>101</v>
      </c>
      <c r="D80" s="47" t="s">
        <v>16</v>
      </c>
      <c r="E80" s="226">
        <v>0</v>
      </c>
      <c r="F80" s="134">
        <f>C80*E80</f>
        <v>0</v>
      </c>
      <c r="G80" s="131" t="e">
        <f t="shared" si="16"/>
        <v>#DIV/0!</v>
      </c>
      <c r="M80" s="44"/>
      <c r="P80" s="53"/>
      <c r="Q80" s="53"/>
    </row>
    <row r="81" spans="1:18" ht="100.5" customHeight="1" x14ac:dyDescent="0.25">
      <c r="A81" s="54" t="s">
        <v>139</v>
      </c>
      <c r="B81" s="109" t="s">
        <v>98</v>
      </c>
      <c r="C81" s="110">
        <v>505</v>
      </c>
      <c r="D81" s="110" t="s">
        <v>15</v>
      </c>
      <c r="E81" s="227">
        <v>0</v>
      </c>
      <c r="F81" s="135">
        <f>C81*E81</f>
        <v>0</v>
      </c>
      <c r="G81" s="136" t="e">
        <f t="shared" si="16"/>
        <v>#DIV/0!</v>
      </c>
      <c r="M81" s="44"/>
      <c r="P81" s="53"/>
      <c r="Q81" s="53"/>
    </row>
    <row r="82" spans="1:18" ht="331.15" customHeight="1" x14ac:dyDescent="0.25">
      <c r="A82" s="54" t="s">
        <v>140</v>
      </c>
      <c r="B82" s="119" t="s">
        <v>105</v>
      </c>
      <c r="C82" s="110">
        <v>2</v>
      </c>
      <c r="D82" s="110" t="s">
        <v>30</v>
      </c>
      <c r="E82" s="227">
        <v>0</v>
      </c>
      <c r="F82" s="135">
        <f>C82*E82</f>
        <v>0</v>
      </c>
      <c r="G82" s="137" t="e">
        <f t="shared" si="16"/>
        <v>#DIV/0!</v>
      </c>
      <c r="M82" s="44"/>
      <c r="P82" s="53"/>
      <c r="Q82" s="53"/>
    </row>
    <row r="83" spans="1:18" ht="123" customHeight="1" x14ac:dyDescent="0.25">
      <c r="A83" s="54" t="s">
        <v>141</v>
      </c>
      <c r="B83" s="120" t="s">
        <v>106</v>
      </c>
      <c r="C83" s="110">
        <v>4</v>
      </c>
      <c r="D83" s="110" t="s">
        <v>30</v>
      </c>
      <c r="E83" s="227">
        <v>0</v>
      </c>
      <c r="F83" s="135">
        <f>C83*E83</f>
        <v>0</v>
      </c>
      <c r="G83" s="137" t="e">
        <f t="shared" si="16"/>
        <v>#DIV/0!</v>
      </c>
      <c r="M83" s="44"/>
      <c r="P83" s="53"/>
      <c r="Q83" s="53"/>
    </row>
    <row r="84" spans="1:18" ht="112.5" customHeight="1" x14ac:dyDescent="0.25">
      <c r="A84" s="54" t="s">
        <v>142</v>
      </c>
      <c r="B84" s="120" t="s">
        <v>107</v>
      </c>
      <c r="C84" s="110">
        <v>4</v>
      </c>
      <c r="D84" s="110" t="s">
        <v>30</v>
      </c>
      <c r="E84" s="227">
        <v>0</v>
      </c>
      <c r="F84" s="135">
        <f>C84*E84</f>
        <v>0</v>
      </c>
      <c r="G84" s="137" t="e">
        <f t="shared" si="16"/>
        <v>#DIV/0!</v>
      </c>
      <c r="M84" s="44"/>
      <c r="P84" s="53"/>
      <c r="Q84" s="53"/>
    </row>
    <row r="85" spans="1:18" ht="18.75" customHeight="1" x14ac:dyDescent="0.25">
      <c r="A85" s="127"/>
      <c r="B85" s="138"/>
      <c r="C85" s="129"/>
      <c r="D85" s="129"/>
      <c r="E85" s="129"/>
      <c r="F85" s="132"/>
      <c r="G85" s="133"/>
      <c r="M85" s="44"/>
      <c r="P85" s="53"/>
      <c r="Q85" s="53"/>
    </row>
    <row r="86" spans="1:18" ht="20.25" customHeight="1" x14ac:dyDescent="0.25">
      <c r="A86" s="86" t="s">
        <v>93</v>
      </c>
      <c r="B86" s="63" t="s">
        <v>100</v>
      </c>
      <c r="C86" s="64"/>
      <c r="D86" s="64"/>
      <c r="E86" s="64"/>
      <c r="F86" s="65">
        <f>SUM(F78:F84)</f>
        <v>0</v>
      </c>
      <c r="G86" s="69" t="e">
        <f>F86/F86</f>
        <v>#DIV/0!</v>
      </c>
      <c r="M86" s="44"/>
      <c r="P86" s="53"/>
      <c r="Q86" s="53"/>
    </row>
    <row r="87" spans="1:18" ht="20.25" customHeight="1" x14ac:dyDescent="0.25">
      <c r="A87" s="127"/>
      <c r="B87" s="138"/>
      <c r="C87" s="129"/>
      <c r="D87" s="129"/>
      <c r="E87" s="129"/>
      <c r="F87" s="132"/>
      <c r="G87" s="133"/>
      <c r="M87" s="44"/>
      <c r="P87" s="53"/>
      <c r="Q87" s="53"/>
    </row>
    <row r="88" spans="1:18" s="41" customFormat="1" ht="20.25" customHeight="1" x14ac:dyDescent="0.25">
      <c r="A88" s="245" t="s">
        <v>22</v>
      </c>
      <c r="B88" s="246"/>
      <c r="C88" s="246"/>
      <c r="D88" s="246"/>
      <c r="E88" s="246"/>
      <c r="F88" s="246"/>
      <c r="G88" s="70"/>
      <c r="J88"/>
      <c r="K88"/>
      <c r="L88"/>
      <c r="M88"/>
      <c r="N88"/>
      <c r="O88"/>
      <c r="P88"/>
      <c r="Q88"/>
      <c r="R88"/>
    </row>
    <row r="89" spans="1:18" s="41" customFormat="1" ht="20.25" customHeight="1" x14ac:dyDescent="0.25">
      <c r="A89" s="48" t="s">
        <v>7</v>
      </c>
      <c r="B89" s="237" t="s">
        <v>19</v>
      </c>
      <c r="C89" s="237"/>
      <c r="D89" s="237"/>
      <c r="E89" s="237"/>
      <c r="F89" s="85">
        <f>SUM(F21)</f>
        <v>0</v>
      </c>
      <c r="G89" s="89" t="e">
        <f t="shared" ref="G89:G95" si="18">F89/F$95</f>
        <v>#DIV/0!</v>
      </c>
      <c r="J89"/>
      <c r="K89"/>
      <c r="L89"/>
      <c r="M89"/>
      <c r="N89"/>
      <c r="O89"/>
      <c r="P89"/>
      <c r="Q89"/>
      <c r="R89"/>
    </row>
    <row r="90" spans="1:18" s="41" customFormat="1" ht="20.25" customHeight="1" x14ac:dyDescent="0.25">
      <c r="A90" s="42" t="s">
        <v>9</v>
      </c>
      <c r="B90" s="247" t="s">
        <v>34</v>
      </c>
      <c r="C90" s="247"/>
      <c r="D90" s="247"/>
      <c r="E90" s="247"/>
      <c r="F90" s="49">
        <f>F36</f>
        <v>0</v>
      </c>
      <c r="G90" s="89" t="e">
        <f t="shared" si="18"/>
        <v>#DIV/0!</v>
      </c>
      <c r="J90"/>
      <c r="K90"/>
      <c r="L90"/>
      <c r="M90"/>
      <c r="N90"/>
      <c r="O90"/>
      <c r="P90"/>
      <c r="Q90"/>
      <c r="R90"/>
    </row>
    <row r="91" spans="1:18" s="41" customFormat="1" ht="20.25" customHeight="1" x14ac:dyDescent="0.25">
      <c r="A91" s="84" t="s">
        <v>42</v>
      </c>
      <c r="B91" s="247" t="s">
        <v>38</v>
      </c>
      <c r="C91" s="247"/>
      <c r="D91" s="247"/>
      <c r="E91" s="247"/>
      <c r="F91" s="49">
        <f>F54</f>
        <v>0</v>
      </c>
      <c r="G91" s="89" t="e">
        <f t="shared" si="18"/>
        <v>#DIV/0!</v>
      </c>
      <c r="J91"/>
      <c r="K91"/>
      <c r="L91"/>
      <c r="M91"/>
      <c r="N91"/>
      <c r="O91"/>
      <c r="P91"/>
      <c r="Q91"/>
      <c r="R91"/>
    </row>
    <row r="92" spans="1:18" s="41" customFormat="1" ht="20.25" customHeight="1" x14ac:dyDescent="0.25">
      <c r="A92" s="84" t="s">
        <v>44</v>
      </c>
      <c r="B92" s="247" t="s">
        <v>41</v>
      </c>
      <c r="C92" s="247"/>
      <c r="D92" s="247"/>
      <c r="E92" s="247"/>
      <c r="F92" s="49">
        <f>F66</f>
        <v>0</v>
      </c>
      <c r="G92" s="89" t="e">
        <f t="shared" si="18"/>
        <v>#DIV/0!</v>
      </c>
      <c r="J92"/>
      <c r="K92"/>
      <c r="L92"/>
      <c r="M92"/>
      <c r="N92"/>
      <c r="O92"/>
      <c r="P92"/>
      <c r="Q92"/>
      <c r="R92"/>
    </row>
    <row r="93" spans="1:18" s="41" customFormat="1" ht="20.25" customHeight="1" x14ac:dyDescent="0.25">
      <c r="A93" s="84" t="s">
        <v>45</v>
      </c>
      <c r="B93" s="247" t="s">
        <v>57</v>
      </c>
      <c r="C93" s="247"/>
      <c r="D93" s="247"/>
      <c r="E93" s="247"/>
      <c r="F93" s="49">
        <f>F76</f>
        <v>0</v>
      </c>
      <c r="G93" s="89" t="e">
        <f t="shared" si="18"/>
        <v>#DIV/0!</v>
      </c>
      <c r="J93"/>
      <c r="K93"/>
      <c r="L93"/>
      <c r="M93"/>
      <c r="N93"/>
      <c r="O93"/>
      <c r="P93"/>
      <c r="Q93"/>
      <c r="R93"/>
    </row>
    <row r="94" spans="1:18" s="41" customFormat="1" ht="20.25" customHeight="1" x14ac:dyDescent="0.25">
      <c r="A94" s="84" t="s">
        <v>93</v>
      </c>
      <c r="B94" s="248" t="s">
        <v>94</v>
      </c>
      <c r="C94" s="249"/>
      <c r="D94" s="249"/>
      <c r="E94" s="250"/>
      <c r="F94" s="49">
        <f>F86</f>
        <v>0</v>
      </c>
      <c r="G94" s="89" t="e">
        <f t="shared" si="18"/>
        <v>#DIV/0!</v>
      </c>
      <c r="J94"/>
      <c r="K94"/>
      <c r="L94"/>
      <c r="M94"/>
      <c r="N94"/>
      <c r="O94"/>
      <c r="P94"/>
      <c r="Q94"/>
      <c r="R94"/>
    </row>
    <row r="95" spans="1:18" s="41" customFormat="1" ht="20.25" customHeight="1" x14ac:dyDescent="0.25">
      <c r="A95" s="236" t="s">
        <v>23</v>
      </c>
      <c r="B95" s="236"/>
      <c r="C95" s="236"/>
      <c r="D95" s="236"/>
      <c r="E95" s="236"/>
      <c r="F95" s="43">
        <f>SUM(F89:F94)</f>
        <v>0</v>
      </c>
      <c r="G95" s="88" t="e">
        <f t="shared" si="18"/>
        <v>#DIV/0!</v>
      </c>
      <c r="I95"/>
      <c r="J95"/>
      <c r="K95"/>
      <c r="L95"/>
      <c r="M95"/>
      <c r="N95"/>
      <c r="O95"/>
      <c r="P95"/>
      <c r="Q95"/>
      <c r="R95"/>
    </row>
    <row r="96" spans="1:18" ht="22.9" customHeight="1" x14ac:dyDescent="0.25"/>
  </sheetData>
  <sheetProtection algorithmName="SHA-512" hashValue="0MKxqN92y12Fq+q/duOiJt27nswy57d5JQVmfkyY9sCOLNlawQwSZMGMFu8YBu0onZ8mkbJxR83VDUl4VuOrJA==" saltValue="otbbH7qwPd4lfHJgzNETjg==" spinCount="100000" sheet="1" objects="1" scenarios="1"/>
  <mergeCells count="12">
    <mergeCell ref="A2:G2"/>
    <mergeCell ref="A3:G3"/>
    <mergeCell ref="A95:E95"/>
    <mergeCell ref="B89:E89"/>
    <mergeCell ref="C8:D8"/>
    <mergeCell ref="C13:G14"/>
    <mergeCell ref="A88:F88"/>
    <mergeCell ref="B90:E90"/>
    <mergeCell ref="B91:E91"/>
    <mergeCell ref="B92:E92"/>
    <mergeCell ref="B93:E93"/>
    <mergeCell ref="B94:E94"/>
  </mergeCells>
  <phoneticPr fontId="21" type="noConversion"/>
  <pageMargins left="0.25" right="0.25" top="0.75" bottom="0.75" header="0.3" footer="0.3"/>
  <pageSetup scale="66" orientation="portrait" r:id="rId1"/>
  <rowBreaks count="1" manualBreakCount="1">
    <brk id="3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F0FC-937F-481A-B588-AEE7DE7746D9}">
  <dimension ref="A1:R96"/>
  <sheetViews>
    <sheetView view="pageBreakPreview" zoomScale="60" zoomScaleNormal="100" workbookViewId="0">
      <selection activeCell="E82" sqref="E82"/>
    </sheetView>
  </sheetViews>
  <sheetFormatPr defaultRowHeight="15" x14ac:dyDescent="0.25"/>
  <cols>
    <col min="1" max="1" width="11.42578125" style="9" customWidth="1"/>
    <col min="2" max="2" width="74" style="12" customWidth="1"/>
    <col min="3" max="4" width="10.5703125" style="15" customWidth="1"/>
    <col min="5" max="5" width="13.5703125" style="15" customWidth="1"/>
    <col min="6" max="6" width="18.7109375" style="15" customWidth="1"/>
    <col min="7" max="7" width="13.28515625" style="15" customWidth="1"/>
    <col min="8" max="8" width="0.85546875" customWidth="1"/>
    <col min="10" max="11" width="9" customWidth="1"/>
    <col min="12" max="12" width="13.85546875" customWidth="1"/>
    <col min="13" max="13" width="62.85546875" customWidth="1"/>
    <col min="16" max="17" width="12.7109375" customWidth="1"/>
  </cols>
  <sheetData>
    <row r="1" spans="1:17" ht="7.15" customHeight="1" x14ac:dyDescent="0.25"/>
    <row r="2" spans="1:17" ht="25.5" customHeight="1" x14ac:dyDescent="0.25">
      <c r="A2" s="235" t="s">
        <v>156</v>
      </c>
      <c r="B2" s="235"/>
      <c r="C2" s="235"/>
      <c r="D2" s="235"/>
      <c r="E2" s="235"/>
      <c r="F2" s="235"/>
      <c r="G2" s="235"/>
      <c r="H2" s="56"/>
    </row>
    <row r="3" spans="1:17" ht="28.5" customHeight="1" x14ac:dyDescent="0.25">
      <c r="A3" s="235" t="s">
        <v>32</v>
      </c>
      <c r="B3" s="235"/>
      <c r="C3" s="235"/>
      <c r="D3" s="235"/>
      <c r="E3" s="235"/>
      <c r="F3" s="235"/>
      <c r="G3" s="235"/>
    </row>
    <row r="4" spans="1:17" ht="12.75" customHeight="1" x14ac:dyDescent="0.25"/>
    <row r="5" spans="1:17" x14ac:dyDescent="0.25">
      <c r="A5" s="8" t="s">
        <v>10</v>
      </c>
      <c r="B5" s="1"/>
      <c r="C5" s="21" t="s">
        <v>27</v>
      </c>
      <c r="D5" s="16"/>
      <c r="E5" s="17"/>
      <c r="F5" s="17"/>
      <c r="G5" s="17"/>
      <c r="H5" s="6"/>
      <c r="J5" s="50"/>
      <c r="K5" s="50"/>
      <c r="L5" s="50"/>
      <c r="M5" s="51"/>
      <c r="N5" s="50"/>
      <c r="O5" s="50"/>
      <c r="P5" s="52"/>
      <c r="Q5" s="52"/>
    </row>
    <row r="6" spans="1:17" x14ac:dyDescent="0.25">
      <c r="A6" s="8" t="s">
        <v>11</v>
      </c>
      <c r="B6" s="5"/>
      <c r="C6" s="21" t="s">
        <v>28</v>
      </c>
      <c r="D6" s="16"/>
      <c r="E6" s="17"/>
      <c r="F6" s="17"/>
      <c r="G6" s="17"/>
      <c r="H6" s="6"/>
      <c r="M6" s="44"/>
      <c r="P6" s="53"/>
      <c r="Q6" s="53"/>
    </row>
    <row r="7" spans="1:17" x14ac:dyDescent="0.25">
      <c r="A7" s="8" t="s">
        <v>12</v>
      </c>
      <c r="B7" s="5"/>
      <c r="C7" s="22" t="s">
        <v>157</v>
      </c>
      <c r="D7" s="16"/>
      <c r="E7" s="16"/>
      <c r="F7" s="16"/>
      <c r="G7" s="16"/>
      <c r="H7" s="7"/>
      <c r="M7" s="44"/>
      <c r="P7" s="53"/>
      <c r="Q7" s="53"/>
    </row>
    <row r="8" spans="1:17" x14ac:dyDescent="0.25">
      <c r="A8" s="13" t="s">
        <v>0</v>
      </c>
      <c r="B8" s="4"/>
      <c r="C8" s="238"/>
      <c r="D8" s="238"/>
      <c r="E8" s="16"/>
      <c r="F8" s="16"/>
      <c r="G8" s="16"/>
      <c r="H8" s="7"/>
      <c r="M8" s="44"/>
      <c r="P8" s="53"/>
      <c r="Q8" s="53"/>
    </row>
    <row r="9" spans="1:17" x14ac:dyDescent="0.25">
      <c r="A9" s="14" t="s">
        <v>14</v>
      </c>
      <c r="B9" s="2"/>
      <c r="C9" s="22" t="s">
        <v>17</v>
      </c>
      <c r="D9" s="16"/>
      <c r="E9" s="16"/>
      <c r="F9" s="16"/>
      <c r="G9" s="16"/>
      <c r="H9" s="7"/>
      <c r="M9" s="44"/>
      <c r="P9" s="53"/>
      <c r="Q9" s="53"/>
    </row>
    <row r="10" spans="1:17" ht="20.25" customHeight="1" x14ac:dyDescent="0.25">
      <c r="A10" s="8" t="s">
        <v>13</v>
      </c>
      <c r="B10" s="5"/>
      <c r="C10" s="21" t="s">
        <v>33</v>
      </c>
      <c r="D10" s="16"/>
      <c r="E10" s="16"/>
      <c r="F10" s="16"/>
      <c r="G10" s="16"/>
      <c r="H10" s="7"/>
      <c r="M10" s="44"/>
      <c r="P10" s="53"/>
      <c r="Q10" s="53"/>
    </row>
    <row r="11" spans="1:17" x14ac:dyDescent="0.25">
      <c r="A11" s="14" t="s">
        <v>143</v>
      </c>
      <c r="B11" s="2"/>
      <c r="C11" s="151" t="s">
        <v>158</v>
      </c>
      <c r="D11" s="16"/>
      <c r="E11" s="16"/>
      <c r="F11" s="16"/>
      <c r="G11" s="16"/>
      <c r="H11" s="7"/>
      <c r="M11" s="44"/>
      <c r="P11" s="53"/>
      <c r="Q11" s="53"/>
    </row>
    <row r="12" spans="1:17" ht="13.5" customHeight="1" x14ac:dyDescent="0.25">
      <c r="A12" s="14"/>
      <c r="B12" s="2"/>
      <c r="C12" s="22"/>
      <c r="D12" s="16"/>
      <c r="E12" s="16"/>
      <c r="F12" s="16"/>
      <c r="G12" s="16"/>
      <c r="H12" s="7"/>
      <c r="M12" s="44"/>
      <c r="P12" s="53"/>
      <c r="Q12" s="53"/>
    </row>
    <row r="13" spans="1:17" ht="20.25" customHeight="1" x14ac:dyDescent="0.25">
      <c r="C13" s="239" t="s">
        <v>24</v>
      </c>
      <c r="D13" s="240"/>
      <c r="E13" s="240"/>
      <c r="F13" s="240"/>
      <c r="G13" s="241"/>
      <c r="H13" s="7"/>
      <c r="M13" s="44"/>
      <c r="P13" s="53"/>
      <c r="Q13" s="53"/>
    </row>
    <row r="14" spans="1:17" ht="20.25" customHeight="1" x14ac:dyDescent="0.25">
      <c r="C14" s="242"/>
      <c r="D14" s="243"/>
      <c r="E14" s="243"/>
      <c r="F14" s="243"/>
      <c r="G14" s="244"/>
      <c r="M14" s="44"/>
      <c r="P14" s="53"/>
      <c r="Q14" s="53"/>
    </row>
    <row r="15" spans="1:17" x14ac:dyDescent="0.25">
      <c r="M15" s="44"/>
      <c r="P15" s="53"/>
      <c r="Q15" s="53"/>
    </row>
    <row r="16" spans="1:17" x14ac:dyDescent="0.25">
      <c r="A16" s="3" t="s">
        <v>2</v>
      </c>
      <c r="B16" s="23" t="s">
        <v>3</v>
      </c>
      <c r="C16" s="18" t="s">
        <v>4</v>
      </c>
      <c r="D16" s="18" t="s">
        <v>5</v>
      </c>
      <c r="E16" s="19" t="s">
        <v>6</v>
      </c>
      <c r="F16" s="20" t="s">
        <v>20</v>
      </c>
      <c r="G16" s="45" t="s">
        <v>25</v>
      </c>
      <c r="H16" s="10"/>
      <c r="M16" s="44"/>
      <c r="P16" s="53"/>
      <c r="Q16" s="53"/>
    </row>
    <row r="17" spans="1:17" ht="16.5" customHeight="1" x14ac:dyDescent="0.25">
      <c r="A17" s="25" t="s">
        <v>1</v>
      </c>
      <c r="B17" s="26" t="s">
        <v>1</v>
      </c>
      <c r="C17" s="27" t="s">
        <v>1</v>
      </c>
      <c r="D17" s="27" t="s">
        <v>1</v>
      </c>
      <c r="E17" s="28" t="s">
        <v>29</v>
      </c>
      <c r="F17" s="28" t="s">
        <v>29</v>
      </c>
      <c r="G17" s="46" t="s">
        <v>18</v>
      </c>
      <c r="H17" s="11"/>
      <c r="M17" s="44"/>
      <c r="P17" s="53"/>
      <c r="Q17" s="53"/>
    </row>
    <row r="18" spans="1:17" ht="20.25" customHeight="1" x14ac:dyDescent="0.25">
      <c r="A18" s="152">
        <v>1</v>
      </c>
      <c r="B18" s="153" t="s">
        <v>19</v>
      </c>
      <c r="C18" s="154"/>
      <c r="D18" s="154"/>
      <c r="E18" s="154"/>
      <c r="F18" s="154"/>
      <c r="G18" s="155"/>
      <c r="M18" s="44"/>
      <c r="P18" s="53"/>
      <c r="Q18" s="53"/>
    </row>
    <row r="19" spans="1:17" ht="167.25" customHeight="1" x14ac:dyDescent="0.25">
      <c r="A19" s="156" t="s">
        <v>8</v>
      </c>
      <c r="B19" s="157" t="s">
        <v>48</v>
      </c>
      <c r="C19" s="158">
        <v>1</v>
      </c>
      <c r="D19" s="158" t="s">
        <v>26</v>
      </c>
      <c r="E19" s="228">
        <v>0</v>
      </c>
      <c r="F19" s="158">
        <f>SUM(C19*E19)</f>
        <v>0</v>
      </c>
      <c r="G19" s="159" t="e">
        <f>F19/F$21</f>
        <v>#DIV/0!</v>
      </c>
      <c r="M19" s="44"/>
      <c r="P19" s="53"/>
      <c r="Q19" s="53"/>
    </row>
    <row r="20" spans="1:17" ht="18" customHeight="1" x14ac:dyDescent="0.25">
      <c r="A20" s="156"/>
      <c r="B20" s="160"/>
      <c r="C20" s="158"/>
      <c r="D20" s="158"/>
      <c r="E20" s="158"/>
      <c r="F20" s="158"/>
      <c r="G20" s="159"/>
      <c r="M20" s="44"/>
      <c r="P20" s="53"/>
      <c r="Q20" s="53"/>
    </row>
    <row r="21" spans="1:17" ht="20.100000000000001" customHeight="1" x14ac:dyDescent="0.25">
      <c r="A21" s="161" t="s">
        <v>7</v>
      </c>
      <c r="B21" s="162" t="s">
        <v>21</v>
      </c>
      <c r="C21" s="163"/>
      <c r="D21" s="163"/>
      <c r="E21" s="163"/>
      <c r="F21" s="163">
        <f>SUM(F19)</f>
        <v>0</v>
      </c>
      <c r="G21" s="164" t="e">
        <f>F21/F$21</f>
        <v>#DIV/0!</v>
      </c>
      <c r="P21" s="53"/>
      <c r="Q21" s="53"/>
    </row>
    <row r="22" spans="1:17" ht="20.100000000000001" customHeight="1" x14ac:dyDescent="0.25">
      <c r="A22" s="165" t="s">
        <v>9</v>
      </c>
      <c r="B22" s="166" t="s">
        <v>31</v>
      </c>
      <c r="C22" s="167"/>
      <c r="D22" s="167"/>
      <c r="E22" s="167"/>
      <c r="F22" s="167"/>
      <c r="G22" s="168"/>
      <c r="M22" s="44"/>
      <c r="P22" s="53"/>
      <c r="Q22" s="53"/>
    </row>
    <row r="23" spans="1:17" ht="136.5" customHeight="1" x14ac:dyDescent="0.25">
      <c r="A23" s="54" t="s">
        <v>84</v>
      </c>
      <c r="B23" s="169" t="s">
        <v>92</v>
      </c>
      <c r="C23" s="47">
        <v>260</v>
      </c>
      <c r="D23" s="47" t="s">
        <v>16</v>
      </c>
      <c r="E23" s="228">
        <v>0</v>
      </c>
      <c r="F23" s="55">
        <f t="shared" ref="F23:F29" si="0">SUM(C23*E23)</f>
        <v>0</v>
      </c>
      <c r="G23" s="159" t="e">
        <f>F23/F$36</f>
        <v>#DIV/0!</v>
      </c>
      <c r="M23" s="44"/>
      <c r="P23" s="53"/>
      <c r="Q23" s="53"/>
    </row>
    <row r="24" spans="1:17" ht="105" customHeight="1" x14ac:dyDescent="0.25">
      <c r="A24" s="54" t="s">
        <v>85</v>
      </c>
      <c r="B24" s="148" t="s">
        <v>58</v>
      </c>
      <c r="C24" s="47">
        <v>700</v>
      </c>
      <c r="D24" s="158" t="s">
        <v>16</v>
      </c>
      <c r="E24" s="228">
        <v>0</v>
      </c>
      <c r="F24" s="158">
        <f t="shared" si="0"/>
        <v>0</v>
      </c>
      <c r="G24" s="159" t="e">
        <f t="shared" ref="G24:G34" si="1">F24/F$36</f>
        <v>#DIV/0!</v>
      </c>
      <c r="M24" s="44"/>
      <c r="P24" s="53"/>
      <c r="Q24" s="53"/>
    </row>
    <row r="25" spans="1:17" ht="159.4" customHeight="1" x14ac:dyDescent="0.25">
      <c r="A25" s="54" t="s">
        <v>86</v>
      </c>
      <c r="B25" s="148" t="s">
        <v>149</v>
      </c>
      <c r="C25" s="158">
        <v>24</v>
      </c>
      <c r="D25" s="158" t="s">
        <v>16</v>
      </c>
      <c r="E25" s="228">
        <v>0</v>
      </c>
      <c r="F25" s="158">
        <f t="shared" si="0"/>
        <v>0</v>
      </c>
      <c r="G25" s="159" t="e">
        <f t="shared" si="1"/>
        <v>#DIV/0!</v>
      </c>
      <c r="M25" s="44"/>
      <c r="P25" s="53"/>
      <c r="Q25" s="53"/>
    </row>
    <row r="26" spans="1:17" ht="135" customHeight="1" x14ac:dyDescent="0.25">
      <c r="A26" s="54" t="s">
        <v>87</v>
      </c>
      <c r="B26" s="170" t="s">
        <v>109</v>
      </c>
      <c r="C26" s="158">
        <v>148</v>
      </c>
      <c r="D26" s="158" t="s">
        <v>64</v>
      </c>
      <c r="E26" s="228">
        <v>0</v>
      </c>
      <c r="F26" s="158">
        <f t="shared" si="0"/>
        <v>0</v>
      </c>
      <c r="G26" s="159" t="e">
        <f t="shared" si="1"/>
        <v>#DIV/0!</v>
      </c>
      <c r="M26" s="44"/>
      <c r="P26" s="53"/>
      <c r="Q26" s="53"/>
    </row>
    <row r="27" spans="1:17" ht="141.6" customHeight="1" x14ac:dyDescent="0.25">
      <c r="A27" s="54" t="s">
        <v>118</v>
      </c>
      <c r="B27" s="170" t="s">
        <v>108</v>
      </c>
      <c r="C27" s="158">
        <v>2</v>
      </c>
      <c r="D27" s="158" t="s">
        <v>30</v>
      </c>
      <c r="E27" s="228">
        <v>0</v>
      </c>
      <c r="F27" s="158">
        <f t="shared" si="0"/>
        <v>0</v>
      </c>
      <c r="G27" s="159" t="e">
        <f t="shared" si="1"/>
        <v>#DIV/0!</v>
      </c>
      <c r="M27" s="44"/>
      <c r="P27" s="53"/>
      <c r="Q27" s="53"/>
    </row>
    <row r="28" spans="1:17" ht="216" customHeight="1" x14ac:dyDescent="0.25">
      <c r="A28" s="54" t="s">
        <v>119</v>
      </c>
      <c r="B28" s="170" t="s">
        <v>159</v>
      </c>
      <c r="C28" s="158">
        <v>1</v>
      </c>
      <c r="D28" s="158" t="s">
        <v>26</v>
      </c>
      <c r="E28" s="228">
        <v>0</v>
      </c>
      <c r="F28" s="158">
        <f t="shared" si="0"/>
        <v>0</v>
      </c>
      <c r="G28" s="159" t="e">
        <f t="shared" si="1"/>
        <v>#DIV/0!</v>
      </c>
      <c r="M28" s="44"/>
      <c r="P28" s="53"/>
      <c r="Q28" s="53"/>
    </row>
    <row r="29" spans="1:17" ht="109.5" customHeight="1" x14ac:dyDescent="0.25">
      <c r="A29" s="54" t="s">
        <v>120</v>
      </c>
      <c r="B29" s="171" t="s">
        <v>59</v>
      </c>
      <c r="C29" s="158">
        <v>60</v>
      </c>
      <c r="D29" s="158" t="s">
        <v>30</v>
      </c>
      <c r="E29" s="228">
        <v>0</v>
      </c>
      <c r="F29" s="158">
        <f t="shared" si="0"/>
        <v>0</v>
      </c>
      <c r="G29" s="159" t="e">
        <f t="shared" si="1"/>
        <v>#DIV/0!</v>
      </c>
      <c r="M29" s="44"/>
      <c r="P29" s="53"/>
      <c r="Q29" s="53"/>
    </row>
    <row r="30" spans="1:17" ht="104.25" customHeight="1" x14ac:dyDescent="0.25">
      <c r="A30" s="54" t="s">
        <v>121</v>
      </c>
      <c r="B30" s="172" t="s">
        <v>60</v>
      </c>
      <c r="C30" s="158">
        <v>63</v>
      </c>
      <c r="D30" s="156" t="s">
        <v>64</v>
      </c>
      <c r="E30" s="228">
        <v>0</v>
      </c>
      <c r="F30" s="158">
        <f>C30*E30</f>
        <v>0</v>
      </c>
      <c r="G30" s="159" t="e">
        <f t="shared" si="1"/>
        <v>#DIV/0!</v>
      </c>
      <c r="M30" s="44"/>
      <c r="P30" s="53"/>
      <c r="Q30" s="53"/>
    </row>
    <row r="31" spans="1:17" ht="96" customHeight="1" x14ac:dyDescent="0.25">
      <c r="A31" s="54" t="s">
        <v>122</v>
      </c>
      <c r="B31" s="173" t="s">
        <v>89</v>
      </c>
      <c r="C31" s="158">
        <v>14</v>
      </c>
      <c r="D31" s="174" t="s">
        <v>30</v>
      </c>
      <c r="E31" s="229">
        <v>0</v>
      </c>
      <c r="F31" s="175">
        <f>C31*E31</f>
        <v>0</v>
      </c>
      <c r="G31" s="176" t="e">
        <f t="shared" si="1"/>
        <v>#DIV/0!</v>
      </c>
      <c r="M31" s="44"/>
      <c r="P31" s="53"/>
      <c r="Q31" s="53"/>
    </row>
    <row r="32" spans="1:17" ht="204.75" customHeight="1" x14ac:dyDescent="0.25">
      <c r="A32" s="54" t="s">
        <v>123</v>
      </c>
      <c r="B32" s="172" t="s">
        <v>151</v>
      </c>
      <c r="C32" s="158">
        <v>4</v>
      </c>
      <c r="D32" s="174" t="s">
        <v>30</v>
      </c>
      <c r="E32" s="229">
        <v>0</v>
      </c>
      <c r="F32" s="175">
        <f>C32*E32</f>
        <v>0</v>
      </c>
      <c r="G32" s="176" t="e">
        <f t="shared" si="1"/>
        <v>#DIV/0!</v>
      </c>
      <c r="M32" s="44"/>
      <c r="P32" s="53"/>
      <c r="Q32" s="53"/>
    </row>
    <row r="33" spans="1:17" ht="70.5" customHeight="1" x14ac:dyDescent="0.25">
      <c r="A33" s="54" t="s">
        <v>124</v>
      </c>
      <c r="B33" s="173" t="s">
        <v>90</v>
      </c>
      <c r="C33" s="158">
        <v>8</v>
      </c>
      <c r="D33" s="174" t="s">
        <v>30</v>
      </c>
      <c r="E33" s="229">
        <v>0</v>
      </c>
      <c r="F33" s="175">
        <f t="shared" ref="F33" si="2">C33*E33</f>
        <v>0</v>
      </c>
      <c r="G33" s="176" t="e">
        <f t="shared" si="1"/>
        <v>#DIV/0!</v>
      </c>
      <c r="M33" s="44"/>
      <c r="P33" s="53"/>
      <c r="Q33" s="53"/>
    </row>
    <row r="34" spans="1:17" ht="82.5" customHeight="1" x14ac:dyDescent="0.25">
      <c r="A34" s="54" t="s">
        <v>125</v>
      </c>
      <c r="B34" s="173" t="s">
        <v>91</v>
      </c>
      <c r="C34" s="158">
        <v>2</v>
      </c>
      <c r="D34" s="174" t="s">
        <v>30</v>
      </c>
      <c r="E34" s="229">
        <v>0</v>
      </c>
      <c r="F34" s="175">
        <f>C34*E34</f>
        <v>0</v>
      </c>
      <c r="G34" s="176" t="e">
        <f t="shared" si="1"/>
        <v>#DIV/0!</v>
      </c>
      <c r="M34" s="44"/>
      <c r="P34" s="53"/>
      <c r="Q34" s="53"/>
    </row>
    <row r="35" spans="1:17" ht="18.95" customHeight="1" x14ac:dyDescent="0.25">
      <c r="A35" s="94"/>
      <c r="B35" s="177"/>
      <c r="C35" s="178"/>
      <c r="D35" s="179"/>
      <c r="E35" s="180"/>
      <c r="F35" s="180"/>
      <c r="G35" s="181"/>
      <c r="M35" s="44"/>
      <c r="P35" s="53"/>
      <c r="Q35" s="53"/>
    </row>
    <row r="36" spans="1:17" ht="20.100000000000001" customHeight="1" x14ac:dyDescent="0.25">
      <c r="A36" s="182" t="s">
        <v>9</v>
      </c>
      <c r="B36" s="162" t="s">
        <v>39</v>
      </c>
      <c r="C36" s="163"/>
      <c r="D36" s="163"/>
      <c r="E36" s="163"/>
      <c r="F36" s="163">
        <f>SUM(F23:F34)</f>
        <v>0</v>
      </c>
      <c r="G36" s="164" t="e">
        <f>F36/F$36</f>
        <v>#DIV/0!</v>
      </c>
      <c r="M36" s="44"/>
      <c r="P36" s="53"/>
      <c r="Q36" s="53"/>
    </row>
    <row r="37" spans="1:17" ht="20.100000000000001" customHeight="1" x14ac:dyDescent="0.25">
      <c r="A37" s="165" t="s">
        <v>42</v>
      </c>
      <c r="B37" s="166" t="s">
        <v>38</v>
      </c>
      <c r="C37" s="167"/>
      <c r="D37" s="167"/>
      <c r="E37" s="167"/>
      <c r="F37" s="167"/>
      <c r="G37" s="168"/>
      <c r="M37" s="44"/>
      <c r="P37" s="53"/>
      <c r="Q37" s="53"/>
    </row>
    <row r="38" spans="1:17" ht="115.15" customHeight="1" x14ac:dyDescent="0.25">
      <c r="A38" s="54" t="s">
        <v>75</v>
      </c>
      <c r="B38" s="170" t="s">
        <v>61</v>
      </c>
      <c r="C38" s="158">
        <v>80</v>
      </c>
      <c r="D38" s="158" t="s">
        <v>64</v>
      </c>
      <c r="E38" s="228">
        <v>0</v>
      </c>
      <c r="F38" s="158">
        <f>SUM(C38*E38)</f>
        <v>0</v>
      </c>
      <c r="G38" s="159" t="e">
        <f t="shared" ref="G38:G52" si="3">F38/F$54</f>
        <v>#DIV/0!</v>
      </c>
      <c r="M38" s="44"/>
      <c r="P38" s="53"/>
      <c r="Q38" s="53"/>
    </row>
    <row r="39" spans="1:17" ht="100.5" customHeight="1" x14ac:dyDescent="0.25">
      <c r="A39" s="54" t="s">
        <v>76</v>
      </c>
      <c r="B39" s="183" t="s">
        <v>49</v>
      </c>
      <c r="C39" s="158">
        <v>90</v>
      </c>
      <c r="D39" s="158" t="s">
        <v>64</v>
      </c>
      <c r="E39" s="228">
        <v>0</v>
      </c>
      <c r="F39" s="158">
        <f>SUM(C39*E39)</f>
        <v>0</v>
      </c>
      <c r="G39" s="159" t="e">
        <f t="shared" si="3"/>
        <v>#DIV/0!</v>
      </c>
      <c r="M39" s="44"/>
      <c r="P39" s="53"/>
      <c r="Q39" s="53"/>
    </row>
    <row r="40" spans="1:17" ht="100.5" customHeight="1" x14ac:dyDescent="0.25">
      <c r="A40" s="54" t="s">
        <v>77</v>
      </c>
      <c r="B40" s="183" t="s">
        <v>99</v>
      </c>
      <c r="C40" s="158">
        <v>100</v>
      </c>
      <c r="D40" s="158" t="s">
        <v>64</v>
      </c>
      <c r="E40" s="228">
        <v>0</v>
      </c>
      <c r="F40" s="158">
        <f>SUM(C40*E40)</f>
        <v>0</v>
      </c>
      <c r="G40" s="159" t="e">
        <f t="shared" si="3"/>
        <v>#DIV/0!</v>
      </c>
      <c r="M40" s="44"/>
      <c r="P40" s="53"/>
      <c r="Q40" s="53"/>
    </row>
    <row r="41" spans="1:17" ht="100.5" customHeight="1" x14ac:dyDescent="0.25">
      <c r="A41" s="54" t="s">
        <v>78</v>
      </c>
      <c r="B41" s="183" t="s">
        <v>110</v>
      </c>
      <c r="C41" s="158">
        <v>70</v>
      </c>
      <c r="D41" s="158" t="s">
        <v>64</v>
      </c>
      <c r="E41" s="228">
        <v>0</v>
      </c>
      <c r="F41" s="158">
        <f t="shared" ref="F41:F42" si="4">SUM(C41*E41)</f>
        <v>0</v>
      </c>
      <c r="G41" s="159" t="e">
        <f t="shared" si="3"/>
        <v>#DIV/0!</v>
      </c>
      <c r="M41" s="44"/>
      <c r="P41" s="53"/>
      <c r="Q41" s="53"/>
    </row>
    <row r="42" spans="1:17" ht="100.5" customHeight="1" x14ac:dyDescent="0.25">
      <c r="A42" s="54" t="s">
        <v>79</v>
      </c>
      <c r="B42" s="183" t="s">
        <v>111</v>
      </c>
      <c r="C42" s="158">
        <v>10</v>
      </c>
      <c r="D42" s="158" t="s">
        <v>64</v>
      </c>
      <c r="E42" s="228">
        <v>0</v>
      </c>
      <c r="F42" s="158">
        <f t="shared" si="4"/>
        <v>0</v>
      </c>
      <c r="G42" s="159" t="e">
        <f t="shared" si="3"/>
        <v>#DIV/0!</v>
      </c>
      <c r="M42" s="44"/>
      <c r="P42" s="53"/>
      <c r="Q42" s="53"/>
    </row>
    <row r="43" spans="1:17" ht="76.150000000000006" customHeight="1" x14ac:dyDescent="0.25">
      <c r="A43" s="54" t="s">
        <v>80</v>
      </c>
      <c r="B43" s="183" t="s">
        <v>50</v>
      </c>
      <c r="C43" s="158">
        <v>2</v>
      </c>
      <c r="D43" s="158" t="s">
        <v>30</v>
      </c>
      <c r="E43" s="228">
        <v>0</v>
      </c>
      <c r="F43" s="158">
        <f>SUM(C43*E43)</f>
        <v>0</v>
      </c>
      <c r="G43" s="159" t="e">
        <f t="shared" si="3"/>
        <v>#DIV/0!</v>
      </c>
      <c r="M43" s="44"/>
      <c r="P43" s="53"/>
      <c r="Q43" s="53"/>
    </row>
    <row r="44" spans="1:17" ht="59.65" customHeight="1" x14ac:dyDescent="0.25">
      <c r="A44" s="54" t="s">
        <v>81</v>
      </c>
      <c r="B44" s="75" t="s">
        <v>36</v>
      </c>
      <c r="C44" s="73">
        <v>10</v>
      </c>
      <c r="D44" s="158" t="s">
        <v>30</v>
      </c>
      <c r="E44" s="228">
        <v>0</v>
      </c>
      <c r="F44" s="158">
        <f t="shared" ref="F44:F47" si="5">SUM(C44*E44)</f>
        <v>0</v>
      </c>
      <c r="G44" s="159" t="e">
        <f t="shared" si="3"/>
        <v>#DIV/0!</v>
      </c>
      <c r="M44" s="44"/>
      <c r="P44" s="53"/>
      <c r="Q44" s="53"/>
    </row>
    <row r="45" spans="1:17" ht="76.150000000000006" customHeight="1" x14ac:dyDescent="0.25">
      <c r="A45" s="54" t="s">
        <v>82</v>
      </c>
      <c r="B45" s="148" t="s">
        <v>88</v>
      </c>
      <c r="C45" s="158">
        <v>7</v>
      </c>
      <c r="D45" s="158" t="s">
        <v>30</v>
      </c>
      <c r="E45" s="228">
        <v>0</v>
      </c>
      <c r="F45" s="158">
        <f t="shared" si="5"/>
        <v>0</v>
      </c>
      <c r="G45" s="159" t="e">
        <f t="shared" si="3"/>
        <v>#DIV/0!</v>
      </c>
      <c r="M45" s="44"/>
      <c r="P45" s="53"/>
      <c r="Q45" s="53"/>
    </row>
    <row r="46" spans="1:17" ht="63.6" customHeight="1" x14ac:dyDescent="0.25">
      <c r="A46" s="54" t="s">
        <v>83</v>
      </c>
      <c r="B46" s="148" t="s">
        <v>37</v>
      </c>
      <c r="C46" s="158">
        <v>6</v>
      </c>
      <c r="D46" s="158" t="s">
        <v>30</v>
      </c>
      <c r="E46" s="228">
        <v>0</v>
      </c>
      <c r="F46" s="158">
        <f t="shared" si="5"/>
        <v>0</v>
      </c>
      <c r="G46" s="159" t="e">
        <f t="shared" si="3"/>
        <v>#DIV/0!</v>
      </c>
      <c r="M46" s="44"/>
      <c r="P46" s="53"/>
      <c r="Q46" s="53"/>
    </row>
    <row r="47" spans="1:17" ht="90.6" customHeight="1" x14ac:dyDescent="0.25">
      <c r="A47" s="54" t="s">
        <v>43</v>
      </c>
      <c r="B47" s="148" t="s">
        <v>35</v>
      </c>
      <c r="C47" s="158">
        <v>28</v>
      </c>
      <c r="D47" s="158" t="s">
        <v>30</v>
      </c>
      <c r="E47" s="228">
        <v>0</v>
      </c>
      <c r="F47" s="158">
        <f t="shared" si="5"/>
        <v>0</v>
      </c>
      <c r="G47" s="159" t="e">
        <f t="shared" si="3"/>
        <v>#DIV/0!</v>
      </c>
      <c r="M47" s="44"/>
      <c r="P47" s="53"/>
      <c r="Q47" s="53"/>
    </row>
    <row r="48" spans="1:17" ht="177" customHeight="1" x14ac:dyDescent="0.25">
      <c r="A48" s="54" t="s">
        <v>101</v>
      </c>
      <c r="B48" s="148" t="s">
        <v>160</v>
      </c>
      <c r="C48" s="158">
        <v>1</v>
      </c>
      <c r="D48" s="158" t="s">
        <v>30</v>
      </c>
      <c r="E48" s="228">
        <v>0</v>
      </c>
      <c r="F48" s="158">
        <f>SUM(C48*E48)</f>
        <v>0</v>
      </c>
      <c r="G48" s="159" t="e">
        <f t="shared" si="3"/>
        <v>#DIV/0!</v>
      </c>
      <c r="M48" s="44"/>
      <c r="P48" s="53"/>
      <c r="Q48" s="53"/>
    </row>
    <row r="49" spans="1:17" ht="162.6" customHeight="1" x14ac:dyDescent="0.25">
      <c r="A49" s="54" t="s">
        <v>126</v>
      </c>
      <c r="B49" s="171" t="s">
        <v>112</v>
      </c>
      <c r="C49" s="158">
        <v>1</v>
      </c>
      <c r="D49" s="158" t="s">
        <v>30</v>
      </c>
      <c r="E49" s="228">
        <v>0</v>
      </c>
      <c r="F49" s="158">
        <f>SUM(C49*E49)</f>
        <v>0</v>
      </c>
      <c r="G49" s="159" t="e">
        <f t="shared" si="3"/>
        <v>#DIV/0!</v>
      </c>
      <c r="M49" s="44"/>
      <c r="P49" s="53"/>
      <c r="Q49" s="53"/>
    </row>
    <row r="50" spans="1:17" ht="121.5" customHeight="1" x14ac:dyDescent="0.25">
      <c r="A50" s="54" t="s">
        <v>127</v>
      </c>
      <c r="B50" s="148" t="s">
        <v>113</v>
      </c>
      <c r="C50" s="184">
        <v>1</v>
      </c>
      <c r="D50" s="184" t="s">
        <v>30</v>
      </c>
      <c r="E50" s="230">
        <v>0</v>
      </c>
      <c r="F50" s="185">
        <f>SUM(C50*E50)</f>
        <v>0</v>
      </c>
      <c r="G50" s="186" t="e">
        <f t="shared" si="3"/>
        <v>#DIV/0!</v>
      </c>
      <c r="M50" s="44"/>
      <c r="P50" s="53"/>
      <c r="Q50" s="53"/>
    </row>
    <row r="51" spans="1:17" ht="181.5" customHeight="1" x14ac:dyDescent="0.25">
      <c r="A51" s="54" t="s">
        <v>128</v>
      </c>
      <c r="B51" s="187" t="s">
        <v>146</v>
      </c>
      <c r="C51" s="188">
        <v>35</v>
      </c>
      <c r="D51" s="184" t="s">
        <v>64</v>
      </c>
      <c r="E51" s="231">
        <v>0</v>
      </c>
      <c r="F51" s="188">
        <f>SUM(C51*E51)</f>
        <v>0</v>
      </c>
      <c r="G51" s="159" t="e">
        <f t="shared" si="3"/>
        <v>#DIV/0!</v>
      </c>
      <c r="M51" s="44"/>
      <c r="P51" s="53"/>
      <c r="Q51" s="53"/>
    </row>
    <row r="52" spans="1:17" ht="75.75" customHeight="1" x14ac:dyDescent="0.25">
      <c r="A52" s="54" t="s">
        <v>147</v>
      </c>
      <c r="B52" s="187" t="s">
        <v>148</v>
      </c>
      <c r="C52" s="188">
        <v>1</v>
      </c>
      <c r="D52" s="184" t="s">
        <v>26</v>
      </c>
      <c r="E52" s="231">
        <v>0</v>
      </c>
      <c r="F52" s="188">
        <f>SUM(C52*E52)</f>
        <v>0</v>
      </c>
      <c r="G52" s="159" t="e">
        <f t="shared" si="3"/>
        <v>#DIV/0!</v>
      </c>
      <c r="M52" s="44"/>
      <c r="P52" s="53"/>
      <c r="Q52" s="53"/>
    </row>
    <row r="53" spans="1:17" ht="18" customHeight="1" x14ac:dyDescent="0.25">
      <c r="A53" s="156"/>
      <c r="B53" s="187"/>
      <c r="C53" s="188"/>
      <c r="D53" s="184"/>
      <c r="E53" s="231"/>
      <c r="F53" s="188"/>
      <c r="G53" s="159"/>
      <c r="M53" s="44"/>
      <c r="P53" s="53"/>
      <c r="Q53" s="53"/>
    </row>
    <row r="54" spans="1:17" ht="20.100000000000001" customHeight="1" x14ac:dyDescent="0.25">
      <c r="A54" s="182" t="s">
        <v>42</v>
      </c>
      <c r="B54" s="162" t="s">
        <v>40</v>
      </c>
      <c r="C54" s="163"/>
      <c r="D54" s="163"/>
      <c r="E54" s="232"/>
      <c r="F54" s="163">
        <f>SUM(F38:F53)</f>
        <v>0</v>
      </c>
      <c r="G54" s="164" t="e">
        <f>F54/F$54</f>
        <v>#DIV/0!</v>
      </c>
      <c r="M54" s="44"/>
      <c r="P54" s="53"/>
      <c r="Q54" s="53"/>
    </row>
    <row r="55" spans="1:17" ht="20.100000000000001" customHeight="1" x14ac:dyDescent="0.25">
      <c r="A55" s="165" t="s">
        <v>44</v>
      </c>
      <c r="B55" s="166" t="s">
        <v>41</v>
      </c>
      <c r="C55" s="167"/>
      <c r="D55" s="167"/>
      <c r="E55" s="233"/>
      <c r="F55" s="167"/>
      <c r="G55" s="168"/>
      <c r="M55" s="44"/>
      <c r="P55" s="53"/>
      <c r="Q55" s="53"/>
    </row>
    <row r="56" spans="1:17" ht="130.5" customHeight="1" x14ac:dyDescent="0.25">
      <c r="A56" s="54" t="s">
        <v>72</v>
      </c>
      <c r="B56" s="148" t="s">
        <v>102</v>
      </c>
      <c r="C56" s="175">
        <v>1</v>
      </c>
      <c r="D56" s="175" t="s">
        <v>26</v>
      </c>
      <c r="E56" s="229">
        <v>0</v>
      </c>
      <c r="F56" s="175">
        <f t="shared" ref="F56:F69" si="6">SUM(C56*E56)</f>
        <v>0</v>
      </c>
      <c r="G56" s="176" t="e">
        <f t="shared" ref="G56:G66" si="7">F56/F$66</f>
        <v>#DIV/0!</v>
      </c>
      <c r="M56" s="44"/>
      <c r="P56" s="53"/>
      <c r="Q56" s="53"/>
    </row>
    <row r="57" spans="1:17" ht="93.6" customHeight="1" x14ac:dyDescent="0.25">
      <c r="A57" s="54" t="s">
        <v>73</v>
      </c>
      <c r="B57" s="170" t="s">
        <v>103</v>
      </c>
      <c r="C57" s="175">
        <v>50</v>
      </c>
      <c r="D57" s="175" t="s">
        <v>64</v>
      </c>
      <c r="E57" s="229">
        <v>0</v>
      </c>
      <c r="F57" s="175">
        <f t="shared" si="6"/>
        <v>0</v>
      </c>
      <c r="G57" s="176" t="e">
        <f t="shared" si="7"/>
        <v>#DIV/0!</v>
      </c>
      <c r="M57" s="44"/>
      <c r="P57" s="53"/>
      <c r="Q57" s="53"/>
    </row>
    <row r="58" spans="1:17" ht="148.9" customHeight="1" x14ac:dyDescent="0.25">
      <c r="A58" s="54" t="s">
        <v>74</v>
      </c>
      <c r="B58" s="148" t="s">
        <v>115</v>
      </c>
      <c r="C58" s="175">
        <v>18</v>
      </c>
      <c r="D58" s="174" t="s">
        <v>30</v>
      </c>
      <c r="E58" s="229">
        <v>0</v>
      </c>
      <c r="F58" s="175">
        <f t="shared" si="6"/>
        <v>0</v>
      </c>
      <c r="G58" s="176" t="e">
        <f t="shared" si="7"/>
        <v>#DIV/0!</v>
      </c>
      <c r="M58" s="44"/>
      <c r="P58" s="53"/>
      <c r="Q58" s="53"/>
    </row>
    <row r="59" spans="1:17" ht="253.15" customHeight="1" x14ac:dyDescent="0.25">
      <c r="A59" s="54" t="s">
        <v>129</v>
      </c>
      <c r="B59" s="148" t="s">
        <v>152</v>
      </c>
      <c r="C59" s="175">
        <v>36</v>
      </c>
      <c r="D59" s="174" t="s">
        <v>30</v>
      </c>
      <c r="E59" s="229">
        <v>0</v>
      </c>
      <c r="F59" s="175">
        <f>C59*E59</f>
        <v>0</v>
      </c>
      <c r="G59" s="176" t="e">
        <f t="shared" si="7"/>
        <v>#DIV/0!</v>
      </c>
      <c r="M59" s="44"/>
      <c r="P59" s="53"/>
      <c r="Q59" s="53"/>
    </row>
    <row r="60" spans="1:17" ht="58.15" customHeight="1" x14ac:dyDescent="0.25">
      <c r="A60" s="54" t="s">
        <v>130</v>
      </c>
      <c r="B60" s="124" t="s">
        <v>153</v>
      </c>
      <c r="C60" s="175">
        <v>36</v>
      </c>
      <c r="D60" s="103" t="s">
        <v>30</v>
      </c>
      <c r="E60" s="229">
        <v>0</v>
      </c>
      <c r="F60" s="175" t="s">
        <v>135</v>
      </c>
      <c r="G60" s="176" t="e">
        <f>F60/F$66</f>
        <v>#VALUE!</v>
      </c>
      <c r="M60" s="44"/>
      <c r="P60" s="53"/>
      <c r="Q60" s="53"/>
    </row>
    <row r="61" spans="1:17" ht="137.65" customHeight="1" x14ac:dyDescent="0.25">
      <c r="A61" s="54" t="s">
        <v>131</v>
      </c>
      <c r="B61" s="149" t="s">
        <v>116</v>
      </c>
      <c r="C61" s="175">
        <v>4</v>
      </c>
      <c r="D61" s="174" t="s">
        <v>30</v>
      </c>
      <c r="E61" s="234">
        <v>0</v>
      </c>
      <c r="F61" s="189">
        <f>C61*E61</f>
        <v>0</v>
      </c>
      <c r="G61" s="176" t="e">
        <f t="shared" si="7"/>
        <v>#DIV/0!</v>
      </c>
      <c r="M61" s="44"/>
      <c r="P61" s="53"/>
      <c r="Q61" s="53"/>
    </row>
    <row r="62" spans="1:17" ht="100.9" customHeight="1" x14ac:dyDescent="0.25">
      <c r="A62" s="54" t="s">
        <v>132</v>
      </c>
      <c r="B62" s="150" t="s">
        <v>154</v>
      </c>
      <c r="C62" s="175">
        <v>100</v>
      </c>
      <c r="D62" s="175" t="s">
        <v>64</v>
      </c>
      <c r="E62" s="229">
        <v>0</v>
      </c>
      <c r="F62" s="175" t="s">
        <v>135</v>
      </c>
      <c r="G62" s="176" t="e">
        <f t="shared" si="7"/>
        <v>#VALUE!</v>
      </c>
      <c r="M62" s="44"/>
      <c r="P62" s="53"/>
      <c r="Q62" s="53"/>
    </row>
    <row r="63" spans="1:17" ht="107.25" customHeight="1" x14ac:dyDescent="0.25">
      <c r="A63" s="54" t="s">
        <v>133</v>
      </c>
      <c r="B63" s="150" t="s">
        <v>104</v>
      </c>
      <c r="C63" s="175">
        <v>50</v>
      </c>
      <c r="D63" s="175" t="s">
        <v>64</v>
      </c>
      <c r="E63" s="229">
        <v>0</v>
      </c>
      <c r="F63" s="175">
        <f>SUM(C63*E63)</f>
        <v>0</v>
      </c>
      <c r="G63" s="176" t="e">
        <f t="shared" si="7"/>
        <v>#DIV/0!</v>
      </c>
      <c r="M63" s="44"/>
      <c r="P63" s="53"/>
      <c r="Q63" s="53"/>
    </row>
    <row r="64" spans="1:17" ht="129" customHeight="1" x14ac:dyDescent="0.25">
      <c r="A64" s="54" t="s">
        <v>134</v>
      </c>
      <c r="B64" s="150" t="s">
        <v>155</v>
      </c>
      <c r="C64" s="190">
        <v>148</v>
      </c>
      <c r="D64" s="190" t="s">
        <v>64</v>
      </c>
      <c r="E64" s="229">
        <v>0</v>
      </c>
      <c r="F64" s="175" t="s">
        <v>135</v>
      </c>
      <c r="G64" s="176" t="e">
        <f t="shared" si="7"/>
        <v>#VALUE!</v>
      </c>
      <c r="M64" s="44"/>
      <c r="P64" s="53"/>
      <c r="Q64" s="53"/>
    </row>
    <row r="65" spans="1:17" ht="19.5" customHeight="1" x14ac:dyDescent="0.25">
      <c r="A65" s="156"/>
      <c r="B65" s="187"/>
      <c r="C65" s="175"/>
      <c r="D65" s="175"/>
      <c r="E65" s="175"/>
      <c r="F65" s="175"/>
      <c r="G65" s="176"/>
      <c r="M65" s="44"/>
      <c r="P65" s="53"/>
      <c r="Q65" s="53"/>
    </row>
    <row r="66" spans="1:17" ht="20.100000000000001" customHeight="1" x14ac:dyDescent="0.25">
      <c r="A66" s="182" t="s">
        <v>44</v>
      </c>
      <c r="B66" s="162" t="s">
        <v>62</v>
      </c>
      <c r="C66" s="163"/>
      <c r="D66" s="163"/>
      <c r="E66" s="163"/>
      <c r="F66" s="163">
        <f>SUM(F56:F64)</f>
        <v>0</v>
      </c>
      <c r="G66" s="164" t="e">
        <f t="shared" si="7"/>
        <v>#DIV/0!</v>
      </c>
      <c r="M66" s="44"/>
      <c r="P66" s="53"/>
      <c r="Q66" s="53"/>
    </row>
    <row r="67" spans="1:17" ht="20.100000000000001" customHeight="1" x14ac:dyDescent="0.25">
      <c r="A67" s="165" t="s">
        <v>45</v>
      </c>
      <c r="B67" s="166" t="s">
        <v>47</v>
      </c>
      <c r="C67" s="167"/>
      <c r="D67" s="167"/>
      <c r="E67" s="167"/>
      <c r="F67" s="167"/>
      <c r="G67" s="168"/>
      <c r="M67" s="44"/>
      <c r="P67" s="53"/>
      <c r="Q67" s="53"/>
    </row>
    <row r="68" spans="1:17" ht="75.75" customHeight="1" x14ac:dyDescent="0.25">
      <c r="A68" s="54" t="s">
        <v>65</v>
      </c>
      <c r="B68" s="148" t="s">
        <v>51</v>
      </c>
      <c r="C68" s="158">
        <v>1000</v>
      </c>
      <c r="D68" s="158" t="s">
        <v>15</v>
      </c>
      <c r="E68" s="228">
        <v>0</v>
      </c>
      <c r="F68" s="158">
        <f t="shared" si="6"/>
        <v>0</v>
      </c>
      <c r="G68" s="159" t="e">
        <f t="shared" ref="G68:G76" si="8">F68/F$76</f>
        <v>#DIV/0!</v>
      </c>
      <c r="M68" s="44"/>
      <c r="P68" s="53"/>
      <c r="Q68" s="53"/>
    </row>
    <row r="69" spans="1:17" ht="104.25" customHeight="1" x14ac:dyDescent="0.25">
      <c r="A69" s="54" t="s">
        <v>66</v>
      </c>
      <c r="B69" s="172" t="s">
        <v>52</v>
      </c>
      <c r="C69" s="191">
        <v>15</v>
      </c>
      <c r="D69" s="192" t="s">
        <v>30</v>
      </c>
      <c r="E69" s="228">
        <v>0</v>
      </c>
      <c r="F69" s="158">
        <f t="shared" si="6"/>
        <v>0</v>
      </c>
      <c r="G69" s="159" t="e">
        <f t="shared" si="8"/>
        <v>#DIV/0!</v>
      </c>
      <c r="M69" s="44"/>
      <c r="P69" s="53"/>
      <c r="Q69" s="53"/>
    </row>
    <row r="70" spans="1:17" ht="82.15" customHeight="1" x14ac:dyDescent="0.25">
      <c r="A70" s="54" t="s">
        <v>67</v>
      </c>
      <c r="B70" s="172" t="s">
        <v>53</v>
      </c>
      <c r="C70" s="191">
        <v>20</v>
      </c>
      <c r="D70" s="156" t="s">
        <v>30</v>
      </c>
      <c r="E70" s="228">
        <v>0</v>
      </c>
      <c r="F70" s="158">
        <f>C70*E70</f>
        <v>0</v>
      </c>
      <c r="G70" s="159" t="e">
        <f t="shared" si="8"/>
        <v>#DIV/0!</v>
      </c>
      <c r="L70" s="53"/>
    </row>
    <row r="71" spans="1:17" ht="93.6" customHeight="1" x14ac:dyDescent="0.25">
      <c r="A71" s="54" t="s">
        <v>68</v>
      </c>
      <c r="B71" s="172" t="s">
        <v>54</v>
      </c>
      <c r="C71" s="191">
        <v>10</v>
      </c>
      <c r="D71" s="156" t="s">
        <v>30</v>
      </c>
      <c r="E71" s="228">
        <v>0</v>
      </c>
      <c r="F71" s="158">
        <f t="shared" ref="F71:F74" si="9">C71*E71</f>
        <v>0</v>
      </c>
      <c r="G71" s="159" t="e">
        <f t="shared" si="8"/>
        <v>#DIV/0!</v>
      </c>
      <c r="L71" s="53"/>
    </row>
    <row r="72" spans="1:17" ht="97.15" customHeight="1" x14ac:dyDescent="0.25">
      <c r="A72" s="54" t="s">
        <v>69</v>
      </c>
      <c r="B72" s="172" t="s">
        <v>55</v>
      </c>
      <c r="C72" s="191">
        <v>10</v>
      </c>
      <c r="D72" s="156" t="s">
        <v>30</v>
      </c>
      <c r="E72" s="228">
        <v>0</v>
      </c>
      <c r="F72" s="158">
        <f t="shared" si="9"/>
        <v>0</v>
      </c>
      <c r="G72" s="159" t="e">
        <f t="shared" si="8"/>
        <v>#DIV/0!</v>
      </c>
      <c r="L72" s="53"/>
    </row>
    <row r="73" spans="1:17" ht="66.599999999999994" customHeight="1" x14ac:dyDescent="0.25">
      <c r="A73" s="54" t="s">
        <v>70</v>
      </c>
      <c r="B73" s="193" t="s">
        <v>56</v>
      </c>
      <c r="C73" s="191">
        <v>750</v>
      </c>
      <c r="D73" s="156" t="s">
        <v>30</v>
      </c>
      <c r="E73" s="228">
        <v>0</v>
      </c>
      <c r="F73" s="158">
        <f t="shared" si="9"/>
        <v>0</v>
      </c>
      <c r="G73" s="159" t="e">
        <f t="shared" si="8"/>
        <v>#DIV/0!</v>
      </c>
      <c r="L73" s="53"/>
    </row>
    <row r="74" spans="1:17" ht="66.599999999999994" customHeight="1" x14ac:dyDescent="0.25">
      <c r="A74" s="54" t="s">
        <v>71</v>
      </c>
      <c r="B74" s="193" t="s">
        <v>63</v>
      </c>
      <c r="C74" s="191">
        <v>250</v>
      </c>
      <c r="D74" s="156" t="s">
        <v>30</v>
      </c>
      <c r="E74" s="228">
        <v>0</v>
      </c>
      <c r="F74" s="158">
        <f t="shared" si="9"/>
        <v>0</v>
      </c>
      <c r="G74" s="159" t="e">
        <f t="shared" si="8"/>
        <v>#DIV/0!</v>
      </c>
      <c r="L74" s="53"/>
    </row>
    <row r="75" spans="1:17" ht="18.399999999999999" customHeight="1" x14ac:dyDescent="0.25">
      <c r="A75" s="156"/>
      <c r="B75" s="193"/>
      <c r="C75" s="192"/>
      <c r="D75" s="156"/>
      <c r="E75" s="158"/>
      <c r="F75" s="158"/>
      <c r="G75" s="159"/>
      <c r="L75" s="53"/>
    </row>
    <row r="76" spans="1:17" ht="20.25" customHeight="1" x14ac:dyDescent="0.25">
      <c r="A76" s="194" t="s">
        <v>45</v>
      </c>
      <c r="B76" s="195" t="s">
        <v>46</v>
      </c>
      <c r="C76" s="196"/>
      <c r="D76" s="196"/>
      <c r="E76" s="196"/>
      <c r="F76" s="197">
        <f>SUM(F68:F74)</f>
        <v>0</v>
      </c>
      <c r="G76" s="198" t="e">
        <f t="shared" si="8"/>
        <v>#DIV/0!</v>
      </c>
      <c r="M76" s="44"/>
      <c r="P76" s="53"/>
      <c r="Q76" s="53"/>
    </row>
    <row r="77" spans="1:17" ht="20.25" customHeight="1" x14ac:dyDescent="0.25">
      <c r="A77" s="165" t="s">
        <v>93</v>
      </c>
      <c r="B77" s="166" t="s">
        <v>94</v>
      </c>
      <c r="C77" s="167"/>
      <c r="D77" s="167"/>
      <c r="E77" s="167"/>
      <c r="F77" s="167"/>
      <c r="G77" s="168"/>
      <c r="M77" s="44"/>
      <c r="P77" s="53"/>
      <c r="Q77" s="53"/>
    </row>
    <row r="78" spans="1:17" ht="93" customHeight="1" x14ac:dyDescent="0.25">
      <c r="A78" s="54" t="s">
        <v>136</v>
      </c>
      <c r="B78" s="160" t="s">
        <v>96</v>
      </c>
      <c r="C78" s="188">
        <v>95</v>
      </c>
      <c r="D78" s="47" t="s">
        <v>16</v>
      </c>
      <c r="E78" s="231">
        <v>0</v>
      </c>
      <c r="F78" s="185">
        <f t="shared" ref="F78:F79" si="10">C78*E78</f>
        <v>0</v>
      </c>
      <c r="G78" s="159" t="e">
        <f t="shared" ref="G78:G84" si="11">F78/F$86</f>
        <v>#DIV/0!</v>
      </c>
      <c r="M78" s="44"/>
      <c r="P78" s="53"/>
      <c r="Q78" s="53"/>
    </row>
    <row r="79" spans="1:17" ht="90" customHeight="1" x14ac:dyDescent="0.25">
      <c r="A79" s="54" t="s">
        <v>137</v>
      </c>
      <c r="B79" s="160" t="s">
        <v>95</v>
      </c>
      <c r="C79" s="188">
        <v>50</v>
      </c>
      <c r="D79" s="47" t="s">
        <v>16</v>
      </c>
      <c r="E79" s="231">
        <v>0</v>
      </c>
      <c r="F79" s="185">
        <f t="shared" si="10"/>
        <v>0</v>
      </c>
      <c r="G79" s="159" t="e">
        <f t="shared" si="11"/>
        <v>#DIV/0!</v>
      </c>
      <c r="M79" s="44"/>
      <c r="P79" s="53"/>
      <c r="Q79" s="53"/>
    </row>
    <row r="80" spans="1:17" ht="149.65" customHeight="1" x14ac:dyDescent="0.25">
      <c r="A80" s="54" t="s">
        <v>138</v>
      </c>
      <c r="B80" s="199" t="s">
        <v>97</v>
      </c>
      <c r="C80" s="188">
        <v>47</v>
      </c>
      <c r="D80" s="47" t="s">
        <v>16</v>
      </c>
      <c r="E80" s="231">
        <v>0</v>
      </c>
      <c r="F80" s="185">
        <f>C80*E80</f>
        <v>0</v>
      </c>
      <c r="G80" s="200" t="e">
        <f t="shared" si="11"/>
        <v>#DIV/0!</v>
      </c>
      <c r="M80" s="44"/>
      <c r="P80" s="53"/>
      <c r="Q80" s="53"/>
    </row>
    <row r="81" spans="1:18" ht="100.5" customHeight="1" x14ac:dyDescent="0.25">
      <c r="A81" s="54" t="s">
        <v>139</v>
      </c>
      <c r="B81" s="199" t="s">
        <v>98</v>
      </c>
      <c r="C81" s="188">
        <v>310</v>
      </c>
      <c r="D81" s="188" t="s">
        <v>15</v>
      </c>
      <c r="E81" s="231">
        <v>0</v>
      </c>
      <c r="F81" s="185">
        <f>C81*E81</f>
        <v>0</v>
      </c>
      <c r="G81" s="200" t="e">
        <f t="shared" si="11"/>
        <v>#DIV/0!</v>
      </c>
      <c r="M81" s="44"/>
      <c r="P81" s="53"/>
      <c r="Q81" s="53"/>
    </row>
    <row r="82" spans="1:18" ht="347.1" customHeight="1" x14ac:dyDescent="0.25">
      <c r="A82" s="54" t="s">
        <v>140</v>
      </c>
      <c r="B82" s="201" t="s">
        <v>105</v>
      </c>
      <c r="C82" s="188">
        <v>1</v>
      </c>
      <c r="D82" s="188" t="s">
        <v>30</v>
      </c>
      <c r="E82" s="231">
        <v>0</v>
      </c>
      <c r="F82" s="185">
        <f>C82*E82</f>
        <v>0</v>
      </c>
      <c r="G82" s="159" t="e">
        <f t="shared" si="11"/>
        <v>#DIV/0!</v>
      </c>
      <c r="M82" s="44"/>
      <c r="P82" s="53"/>
      <c r="Q82" s="53"/>
    </row>
    <row r="83" spans="1:18" ht="123" customHeight="1" x14ac:dyDescent="0.25">
      <c r="A83" s="54" t="s">
        <v>141</v>
      </c>
      <c r="B83" s="202" t="s">
        <v>106</v>
      </c>
      <c r="C83" s="188">
        <v>3</v>
      </c>
      <c r="D83" s="188" t="s">
        <v>30</v>
      </c>
      <c r="E83" s="231">
        <v>0</v>
      </c>
      <c r="F83" s="185">
        <f>C83*E83</f>
        <v>0</v>
      </c>
      <c r="G83" s="159" t="e">
        <f t="shared" si="11"/>
        <v>#DIV/0!</v>
      </c>
      <c r="M83" s="44"/>
      <c r="P83" s="53"/>
      <c r="Q83" s="53"/>
    </row>
    <row r="84" spans="1:18" ht="112.5" customHeight="1" x14ac:dyDescent="0.25">
      <c r="A84" s="54" t="s">
        <v>142</v>
      </c>
      <c r="B84" s="202" t="s">
        <v>107</v>
      </c>
      <c r="C84" s="188">
        <v>3</v>
      </c>
      <c r="D84" s="188" t="s">
        <v>30</v>
      </c>
      <c r="E84" s="231">
        <v>0</v>
      </c>
      <c r="F84" s="185">
        <f>C84*E84</f>
        <v>0</v>
      </c>
      <c r="G84" s="159" t="e">
        <f t="shared" si="11"/>
        <v>#DIV/0!</v>
      </c>
      <c r="M84" s="44"/>
      <c r="P84" s="53"/>
      <c r="Q84" s="53"/>
    </row>
    <row r="85" spans="1:18" ht="18" customHeight="1" x14ac:dyDescent="0.25">
      <c r="A85" s="156"/>
      <c r="B85" s="202"/>
      <c r="C85" s="188"/>
      <c r="D85" s="188"/>
      <c r="E85" s="188"/>
      <c r="F85" s="203"/>
      <c r="G85" s="204"/>
      <c r="M85" s="44"/>
      <c r="P85" s="53"/>
      <c r="Q85" s="53"/>
    </row>
    <row r="86" spans="1:18" ht="20.25" customHeight="1" x14ac:dyDescent="0.25">
      <c r="A86" s="194" t="s">
        <v>93</v>
      </c>
      <c r="B86" s="195" t="s">
        <v>100</v>
      </c>
      <c r="C86" s="196"/>
      <c r="D86" s="196"/>
      <c r="E86" s="196"/>
      <c r="F86" s="197">
        <f>SUM(F78:F84)</f>
        <v>0</v>
      </c>
      <c r="G86" s="198" t="e">
        <f>F86/F86</f>
        <v>#DIV/0!</v>
      </c>
      <c r="M86" s="44"/>
      <c r="P86" s="53"/>
      <c r="Q86" s="53"/>
    </row>
    <row r="87" spans="1:18" ht="20.25" customHeight="1" x14ac:dyDescent="0.25">
      <c r="A87" s="156"/>
      <c r="B87" s="202"/>
      <c r="C87" s="188"/>
      <c r="D87" s="188"/>
      <c r="E87" s="188"/>
      <c r="F87" s="203"/>
      <c r="G87" s="204"/>
      <c r="M87" s="44"/>
      <c r="P87" s="53"/>
      <c r="Q87" s="53"/>
    </row>
    <row r="88" spans="1:18" s="41" customFormat="1" ht="20.25" customHeight="1" x14ac:dyDescent="0.25">
      <c r="A88" s="252" t="s">
        <v>22</v>
      </c>
      <c r="B88" s="253"/>
      <c r="C88" s="253"/>
      <c r="D88" s="253"/>
      <c r="E88" s="253"/>
      <c r="F88" s="253"/>
      <c r="G88" s="205"/>
      <c r="J88"/>
      <c r="K88"/>
      <c r="L88"/>
      <c r="M88"/>
      <c r="N88"/>
      <c r="O88"/>
      <c r="P88"/>
      <c r="Q88"/>
      <c r="R88"/>
    </row>
    <row r="89" spans="1:18" s="41" customFormat="1" ht="20.25" customHeight="1" x14ac:dyDescent="0.25">
      <c r="A89" s="48" t="s">
        <v>7</v>
      </c>
      <c r="B89" s="237" t="s">
        <v>19</v>
      </c>
      <c r="C89" s="237"/>
      <c r="D89" s="237"/>
      <c r="E89" s="237"/>
      <c r="F89" s="85">
        <f>SUM(F21)</f>
        <v>0</v>
      </c>
      <c r="G89" s="89" t="e">
        <f t="shared" ref="G89:G95" si="12">F89/F$95</f>
        <v>#DIV/0!</v>
      </c>
      <c r="J89"/>
      <c r="K89"/>
      <c r="L89"/>
      <c r="M89"/>
      <c r="N89"/>
      <c r="O89"/>
      <c r="P89"/>
      <c r="Q89"/>
      <c r="R89"/>
    </row>
    <row r="90" spans="1:18" s="41" customFormat="1" ht="20.25" customHeight="1" x14ac:dyDescent="0.25">
      <c r="A90" s="206" t="s">
        <v>9</v>
      </c>
      <c r="B90" s="254" t="s">
        <v>34</v>
      </c>
      <c r="C90" s="254"/>
      <c r="D90" s="254"/>
      <c r="E90" s="254"/>
      <c r="F90" s="49">
        <f>F36</f>
        <v>0</v>
      </c>
      <c r="G90" s="89" t="e">
        <f t="shared" si="12"/>
        <v>#DIV/0!</v>
      </c>
      <c r="J90"/>
      <c r="K90"/>
      <c r="L90"/>
      <c r="M90"/>
      <c r="N90"/>
      <c r="O90"/>
      <c r="P90"/>
      <c r="Q90"/>
      <c r="R90"/>
    </row>
    <row r="91" spans="1:18" s="41" customFormat="1" ht="20.25" customHeight="1" x14ac:dyDescent="0.25">
      <c r="A91" s="207" t="s">
        <v>42</v>
      </c>
      <c r="B91" s="254" t="s">
        <v>38</v>
      </c>
      <c r="C91" s="254"/>
      <c r="D91" s="254"/>
      <c r="E91" s="254"/>
      <c r="F91" s="49">
        <f>F54</f>
        <v>0</v>
      </c>
      <c r="G91" s="89" t="e">
        <f t="shared" si="12"/>
        <v>#DIV/0!</v>
      </c>
      <c r="J91"/>
      <c r="K91"/>
      <c r="L91"/>
      <c r="M91"/>
      <c r="N91"/>
      <c r="O91"/>
      <c r="P91"/>
      <c r="Q91"/>
      <c r="R91"/>
    </row>
    <row r="92" spans="1:18" s="41" customFormat="1" ht="20.25" customHeight="1" x14ac:dyDescent="0.25">
      <c r="A92" s="207" t="s">
        <v>44</v>
      </c>
      <c r="B92" s="254" t="s">
        <v>41</v>
      </c>
      <c r="C92" s="254"/>
      <c r="D92" s="254"/>
      <c r="E92" s="254"/>
      <c r="F92" s="49">
        <f>F66</f>
        <v>0</v>
      </c>
      <c r="G92" s="89" t="e">
        <f t="shared" si="12"/>
        <v>#DIV/0!</v>
      </c>
      <c r="J92"/>
      <c r="K92"/>
      <c r="L92"/>
      <c r="M92"/>
      <c r="N92"/>
      <c r="O92"/>
      <c r="P92"/>
      <c r="Q92"/>
      <c r="R92"/>
    </row>
    <row r="93" spans="1:18" s="41" customFormat="1" ht="20.25" customHeight="1" x14ac:dyDescent="0.25">
      <c r="A93" s="207" t="s">
        <v>45</v>
      </c>
      <c r="B93" s="254" t="s">
        <v>57</v>
      </c>
      <c r="C93" s="254"/>
      <c r="D93" s="254"/>
      <c r="E93" s="254"/>
      <c r="F93" s="49">
        <f>F76</f>
        <v>0</v>
      </c>
      <c r="G93" s="89" t="e">
        <f t="shared" si="12"/>
        <v>#DIV/0!</v>
      </c>
      <c r="J93"/>
      <c r="K93"/>
      <c r="L93"/>
      <c r="M93"/>
      <c r="N93"/>
      <c r="O93"/>
      <c r="P93"/>
      <c r="Q93"/>
      <c r="R93"/>
    </row>
    <row r="94" spans="1:18" s="41" customFormat="1" ht="20.25" customHeight="1" x14ac:dyDescent="0.25">
      <c r="A94" s="207" t="s">
        <v>93</v>
      </c>
      <c r="B94" s="248" t="s">
        <v>94</v>
      </c>
      <c r="C94" s="249"/>
      <c r="D94" s="249"/>
      <c r="E94" s="250"/>
      <c r="F94" s="49">
        <f>F86</f>
        <v>0</v>
      </c>
      <c r="G94" s="89" t="e">
        <f t="shared" si="12"/>
        <v>#DIV/0!</v>
      </c>
      <c r="J94"/>
      <c r="K94"/>
      <c r="L94"/>
      <c r="M94"/>
      <c r="N94"/>
      <c r="O94"/>
      <c r="P94"/>
      <c r="Q94"/>
      <c r="R94"/>
    </row>
    <row r="95" spans="1:18" s="41" customFormat="1" ht="20.25" customHeight="1" x14ac:dyDescent="0.25">
      <c r="A95" s="251" t="s">
        <v>23</v>
      </c>
      <c r="B95" s="251"/>
      <c r="C95" s="251"/>
      <c r="D95" s="251"/>
      <c r="E95" s="251"/>
      <c r="F95" s="208">
        <f>SUM(F89:F94)</f>
        <v>0</v>
      </c>
      <c r="G95" s="88" t="e">
        <f t="shared" si="12"/>
        <v>#DIV/0!</v>
      </c>
      <c r="I95"/>
      <c r="J95"/>
      <c r="K95"/>
      <c r="L95"/>
      <c r="M95"/>
      <c r="N95"/>
      <c r="O95"/>
      <c r="P95"/>
      <c r="Q95"/>
      <c r="R95"/>
    </row>
    <row r="96" spans="1:18" ht="22.9" customHeight="1" x14ac:dyDescent="0.25"/>
  </sheetData>
  <sheetProtection algorithmName="SHA-512" hashValue="t8qp4L0yTGFGv5m9Nt+PMjGvD3+PzjUUGzGNWvNAV1V3CP/PMz5kt9jZpUi0Ber6Ai9kdqcKPWprwUtqOybp3Q==" saltValue="/EF/Hd65cYFYKCv057WEHA==" spinCount="100000" sheet="1" objects="1" scenarios="1"/>
  <mergeCells count="12">
    <mergeCell ref="A95:E95"/>
    <mergeCell ref="A2:G2"/>
    <mergeCell ref="A3:G3"/>
    <mergeCell ref="C8:D8"/>
    <mergeCell ref="C13:G14"/>
    <mergeCell ref="A88:F88"/>
    <mergeCell ref="B89:E89"/>
    <mergeCell ref="B90:E90"/>
    <mergeCell ref="B91:E91"/>
    <mergeCell ref="B92:E92"/>
    <mergeCell ref="B93:E93"/>
    <mergeCell ref="B94:E94"/>
  </mergeCells>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02DF5-9FD3-482C-AA1F-24B2679C7778}">
  <dimension ref="A1:R95"/>
  <sheetViews>
    <sheetView view="pageBreakPreview" zoomScale="60" zoomScaleNormal="70" workbookViewId="0">
      <selection activeCell="F19" sqref="F19"/>
    </sheetView>
  </sheetViews>
  <sheetFormatPr defaultRowHeight="15" x14ac:dyDescent="0.25"/>
  <cols>
    <col min="1" max="1" width="11.42578125" style="9" customWidth="1"/>
    <col min="2" max="2" width="74" style="12" customWidth="1"/>
    <col min="3" max="4" width="10.5703125" style="15" customWidth="1"/>
    <col min="5" max="5" width="13.5703125" style="15" customWidth="1"/>
    <col min="6" max="6" width="18.7109375" style="15" customWidth="1"/>
    <col min="7" max="7" width="13.28515625" style="15" customWidth="1"/>
    <col min="8" max="8" width="0.85546875" customWidth="1"/>
    <col min="10" max="11" width="9" customWidth="1"/>
    <col min="12" max="12" width="13.85546875" customWidth="1"/>
    <col min="13" max="13" width="62.85546875" customWidth="1"/>
    <col min="16" max="17" width="12.7109375" customWidth="1"/>
  </cols>
  <sheetData>
    <row r="1" spans="1:17" ht="7.15" customHeight="1" x14ac:dyDescent="0.25"/>
    <row r="2" spans="1:17" ht="25.5" customHeight="1" x14ac:dyDescent="0.25">
      <c r="A2" s="235" t="s">
        <v>161</v>
      </c>
      <c r="B2" s="235"/>
      <c r="C2" s="235"/>
      <c r="D2" s="235"/>
      <c r="E2" s="235"/>
      <c r="F2" s="235"/>
      <c r="G2" s="235"/>
      <c r="H2" s="56"/>
    </row>
    <row r="3" spans="1:17" ht="28.5" customHeight="1" x14ac:dyDescent="0.25">
      <c r="A3" s="235" t="s">
        <v>32</v>
      </c>
      <c r="B3" s="235"/>
      <c r="C3" s="235"/>
      <c r="D3" s="235"/>
      <c r="E3" s="235"/>
      <c r="F3" s="235"/>
      <c r="G3" s="235"/>
    </row>
    <row r="4" spans="1:17" ht="12.75" customHeight="1" x14ac:dyDescent="0.25"/>
    <row r="5" spans="1:17" x14ac:dyDescent="0.25">
      <c r="A5" s="8" t="s">
        <v>10</v>
      </c>
      <c r="B5" s="1"/>
      <c r="C5" s="21" t="s">
        <v>27</v>
      </c>
      <c r="D5" s="16"/>
      <c r="E5" s="17"/>
      <c r="F5" s="17"/>
      <c r="G5" s="17"/>
      <c r="H5" s="6"/>
      <c r="J5" s="50"/>
      <c r="K5" s="50"/>
      <c r="L5" s="50"/>
      <c r="M5" s="51"/>
      <c r="N5" s="50"/>
      <c r="O5" s="50"/>
      <c r="P5" s="52"/>
      <c r="Q5" s="52"/>
    </row>
    <row r="6" spans="1:17" x14ac:dyDescent="0.25">
      <c r="A6" s="8" t="s">
        <v>11</v>
      </c>
      <c r="B6" s="5"/>
      <c r="C6" s="21" t="s">
        <v>28</v>
      </c>
      <c r="D6" s="16"/>
      <c r="E6" s="17"/>
      <c r="F6" s="17"/>
      <c r="G6" s="17"/>
      <c r="H6" s="6"/>
      <c r="M6" s="44"/>
      <c r="P6" s="53"/>
      <c r="Q6" s="53"/>
    </row>
    <row r="7" spans="1:17" x14ac:dyDescent="0.25">
      <c r="A7" s="8" t="s">
        <v>12</v>
      </c>
      <c r="B7" s="5"/>
      <c r="C7" s="22" t="s">
        <v>162</v>
      </c>
      <c r="D7" s="16"/>
      <c r="E7" s="16"/>
      <c r="F7" s="16"/>
      <c r="G7" s="16"/>
      <c r="H7" s="7"/>
      <c r="M7" s="44"/>
      <c r="P7" s="53"/>
      <c r="Q7" s="53"/>
    </row>
    <row r="8" spans="1:17" x14ac:dyDescent="0.25">
      <c r="A8" s="13" t="s">
        <v>0</v>
      </c>
      <c r="B8" s="4"/>
      <c r="C8" s="238"/>
      <c r="D8" s="238"/>
      <c r="E8" s="16"/>
      <c r="F8" s="16"/>
      <c r="G8" s="16"/>
      <c r="H8" s="7"/>
      <c r="M8" s="44"/>
      <c r="P8" s="53"/>
      <c r="Q8" s="53"/>
    </row>
    <row r="9" spans="1:17" x14ac:dyDescent="0.25">
      <c r="A9" s="14" t="s">
        <v>14</v>
      </c>
      <c r="B9" s="2"/>
      <c r="C9" s="22" t="s">
        <v>17</v>
      </c>
      <c r="D9" s="16"/>
      <c r="E9" s="16"/>
      <c r="F9" s="16"/>
      <c r="G9" s="16"/>
      <c r="H9" s="7"/>
      <c r="M9" s="44"/>
      <c r="P9" s="53"/>
      <c r="Q9" s="53"/>
    </row>
    <row r="10" spans="1:17" ht="20.25" customHeight="1" x14ac:dyDescent="0.25">
      <c r="A10" s="8" t="s">
        <v>13</v>
      </c>
      <c r="B10" s="5"/>
      <c r="C10" s="21" t="s">
        <v>33</v>
      </c>
      <c r="D10" s="16"/>
      <c r="E10" s="16"/>
      <c r="F10" s="16"/>
      <c r="G10" s="16"/>
      <c r="H10" s="7"/>
      <c r="M10" s="44"/>
      <c r="P10" s="53"/>
      <c r="Q10" s="53"/>
    </row>
    <row r="11" spans="1:17" x14ac:dyDescent="0.25">
      <c r="A11" s="14" t="s">
        <v>143</v>
      </c>
      <c r="B11" s="2"/>
      <c r="C11" s="151" t="s">
        <v>163</v>
      </c>
      <c r="D11" s="16"/>
      <c r="E11" s="16"/>
      <c r="F11" s="16"/>
      <c r="G11" s="16"/>
      <c r="H11" s="7"/>
      <c r="M11" s="44"/>
      <c r="P11" s="53"/>
      <c r="Q11" s="53"/>
    </row>
    <row r="12" spans="1:17" ht="13.5" customHeight="1" x14ac:dyDescent="0.25">
      <c r="A12" s="14"/>
      <c r="B12" s="2"/>
      <c r="C12" s="22"/>
      <c r="D12" s="16"/>
      <c r="E12" s="16"/>
      <c r="F12" s="16"/>
      <c r="G12" s="16"/>
      <c r="H12" s="7"/>
      <c r="M12" s="44"/>
      <c r="P12" s="53"/>
      <c r="Q12" s="53"/>
    </row>
    <row r="13" spans="1:17" ht="20.25" customHeight="1" x14ac:dyDescent="0.25">
      <c r="C13" s="239" t="s">
        <v>24</v>
      </c>
      <c r="D13" s="240"/>
      <c r="E13" s="240"/>
      <c r="F13" s="240"/>
      <c r="G13" s="241"/>
      <c r="H13" s="7"/>
      <c r="M13" s="44"/>
      <c r="P13" s="53"/>
      <c r="Q13" s="53"/>
    </row>
    <row r="14" spans="1:17" ht="20.25" customHeight="1" x14ac:dyDescent="0.25">
      <c r="C14" s="242"/>
      <c r="D14" s="243"/>
      <c r="E14" s="243"/>
      <c r="F14" s="243"/>
      <c r="G14" s="244"/>
      <c r="M14" s="44"/>
      <c r="P14" s="53"/>
      <c r="Q14" s="53"/>
    </row>
    <row r="15" spans="1:17" x14ac:dyDescent="0.25">
      <c r="M15" s="44"/>
      <c r="P15" s="53"/>
      <c r="Q15" s="53"/>
    </row>
    <row r="16" spans="1:17" x14ac:dyDescent="0.25">
      <c r="A16" s="3" t="s">
        <v>2</v>
      </c>
      <c r="B16" s="23" t="s">
        <v>3</v>
      </c>
      <c r="C16" s="18" t="s">
        <v>4</v>
      </c>
      <c r="D16" s="18" t="s">
        <v>5</v>
      </c>
      <c r="E16" s="19" t="s">
        <v>6</v>
      </c>
      <c r="F16" s="20" t="s">
        <v>20</v>
      </c>
      <c r="G16" s="45" t="s">
        <v>25</v>
      </c>
      <c r="H16" s="10"/>
      <c r="M16" s="44"/>
      <c r="P16" s="53"/>
      <c r="Q16" s="53"/>
    </row>
    <row r="17" spans="1:17" ht="16.5" customHeight="1" x14ac:dyDescent="0.25">
      <c r="A17" s="25" t="s">
        <v>1</v>
      </c>
      <c r="B17" s="26" t="s">
        <v>1</v>
      </c>
      <c r="C17" s="27" t="s">
        <v>1</v>
      </c>
      <c r="D17" s="27" t="s">
        <v>1</v>
      </c>
      <c r="E17" s="28" t="s">
        <v>29</v>
      </c>
      <c r="F17" s="28" t="s">
        <v>29</v>
      </c>
      <c r="G17" s="46" t="s">
        <v>18</v>
      </c>
      <c r="H17" s="11"/>
      <c r="M17" s="44"/>
      <c r="P17" s="53"/>
      <c r="Q17" s="53"/>
    </row>
    <row r="18" spans="1:17" ht="20.25" customHeight="1" x14ac:dyDescent="0.25">
      <c r="A18" s="152">
        <v>1</v>
      </c>
      <c r="B18" s="153" t="s">
        <v>19</v>
      </c>
      <c r="C18" s="154"/>
      <c r="D18" s="154"/>
      <c r="E18" s="154"/>
      <c r="F18" s="154"/>
      <c r="G18" s="155"/>
      <c r="M18" s="44"/>
      <c r="P18" s="53"/>
      <c r="Q18" s="53"/>
    </row>
    <row r="19" spans="1:17" ht="162.75" customHeight="1" x14ac:dyDescent="0.25">
      <c r="A19" s="156" t="s">
        <v>8</v>
      </c>
      <c r="B19" s="157" t="s">
        <v>48</v>
      </c>
      <c r="C19" s="158">
        <v>1</v>
      </c>
      <c r="D19" s="158" t="s">
        <v>26</v>
      </c>
      <c r="E19" s="228">
        <v>0</v>
      </c>
      <c r="F19" s="158">
        <f>SUM(C19*E19)</f>
        <v>0</v>
      </c>
      <c r="G19" s="159" t="e">
        <f>F19/F$21</f>
        <v>#DIV/0!</v>
      </c>
      <c r="M19" s="44"/>
      <c r="P19" s="53"/>
      <c r="Q19" s="53"/>
    </row>
    <row r="20" spans="1:17" ht="18" customHeight="1" x14ac:dyDescent="0.25">
      <c r="A20" s="156"/>
      <c r="B20" s="160"/>
      <c r="C20" s="158"/>
      <c r="D20" s="158"/>
      <c r="E20" s="158"/>
      <c r="F20" s="158"/>
      <c r="G20" s="159"/>
      <c r="M20" s="44"/>
      <c r="P20" s="53"/>
      <c r="Q20" s="53"/>
    </row>
    <row r="21" spans="1:17" ht="20.100000000000001" customHeight="1" x14ac:dyDescent="0.25">
      <c r="A21" s="161" t="s">
        <v>7</v>
      </c>
      <c r="B21" s="162" t="s">
        <v>21</v>
      </c>
      <c r="C21" s="163"/>
      <c r="D21" s="163"/>
      <c r="E21" s="163"/>
      <c r="F21" s="163">
        <f>SUM(F19)</f>
        <v>0</v>
      </c>
      <c r="G21" s="164" t="e">
        <f>F21/F$21</f>
        <v>#DIV/0!</v>
      </c>
      <c r="P21" s="53"/>
      <c r="Q21" s="53"/>
    </row>
    <row r="22" spans="1:17" ht="20.100000000000001" customHeight="1" x14ac:dyDescent="0.25">
      <c r="A22" s="165" t="s">
        <v>9</v>
      </c>
      <c r="B22" s="166" t="s">
        <v>31</v>
      </c>
      <c r="C22" s="167"/>
      <c r="D22" s="167"/>
      <c r="E22" s="167"/>
      <c r="F22" s="167"/>
      <c r="G22" s="168"/>
      <c r="M22" s="44"/>
      <c r="P22" s="53"/>
      <c r="Q22" s="53"/>
    </row>
    <row r="23" spans="1:17" ht="123.75" customHeight="1" x14ac:dyDescent="0.25">
      <c r="A23" s="54" t="s">
        <v>84</v>
      </c>
      <c r="B23" s="169" t="s">
        <v>92</v>
      </c>
      <c r="C23" s="47">
        <v>780</v>
      </c>
      <c r="D23" s="47" t="s">
        <v>16</v>
      </c>
      <c r="E23" s="228">
        <v>0</v>
      </c>
      <c r="F23" s="55">
        <f t="shared" ref="F23:F29" si="0">SUM(C23*E23)</f>
        <v>0</v>
      </c>
      <c r="G23" s="159" t="e">
        <f>F23/F$36</f>
        <v>#DIV/0!</v>
      </c>
      <c r="M23" s="44"/>
      <c r="P23" s="53"/>
      <c r="Q23" s="53"/>
    </row>
    <row r="24" spans="1:17" ht="105" customHeight="1" x14ac:dyDescent="0.25">
      <c r="A24" s="54" t="s">
        <v>85</v>
      </c>
      <c r="B24" s="148" t="s">
        <v>58</v>
      </c>
      <c r="C24" s="47">
        <v>900</v>
      </c>
      <c r="D24" s="158" t="s">
        <v>16</v>
      </c>
      <c r="E24" s="228">
        <v>0</v>
      </c>
      <c r="F24" s="158">
        <f t="shared" si="0"/>
        <v>0</v>
      </c>
      <c r="G24" s="159" t="e">
        <f t="shared" ref="G24:G34" si="1">F24/F$36</f>
        <v>#DIV/0!</v>
      </c>
      <c r="M24" s="44"/>
      <c r="P24" s="53"/>
      <c r="Q24" s="53"/>
    </row>
    <row r="25" spans="1:17" ht="163.9" customHeight="1" x14ac:dyDescent="0.25">
      <c r="A25" s="54" t="s">
        <v>86</v>
      </c>
      <c r="B25" s="148" t="s">
        <v>149</v>
      </c>
      <c r="C25" s="158">
        <v>26</v>
      </c>
      <c r="D25" s="158" t="s">
        <v>16</v>
      </c>
      <c r="E25" s="228">
        <v>0</v>
      </c>
      <c r="F25" s="158">
        <f t="shared" si="0"/>
        <v>0</v>
      </c>
      <c r="G25" s="159" t="e">
        <f t="shared" si="1"/>
        <v>#DIV/0!</v>
      </c>
      <c r="M25" s="44"/>
      <c r="P25" s="53"/>
      <c r="Q25" s="53"/>
    </row>
    <row r="26" spans="1:17" ht="126" customHeight="1" x14ac:dyDescent="0.25">
      <c r="A26" s="54" t="s">
        <v>87</v>
      </c>
      <c r="B26" s="170" t="s">
        <v>109</v>
      </c>
      <c r="C26" s="158">
        <v>156</v>
      </c>
      <c r="D26" s="158" t="s">
        <v>64</v>
      </c>
      <c r="E26" s="228">
        <v>0</v>
      </c>
      <c r="F26" s="158">
        <f t="shared" si="0"/>
        <v>0</v>
      </c>
      <c r="G26" s="159" t="e">
        <f t="shared" si="1"/>
        <v>#DIV/0!</v>
      </c>
      <c r="M26" s="44"/>
      <c r="P26" s="53"/>
      <c r="Q26" s="53"/>
    </row>
    <row r="27" spans="1:17" ht="142.9" customHeight="1" x14ac:dyDescent="0.25">
      <c r="A27" s="54" t="s">
        <v>118</v>
      </c>
      <c r="B27" s="170" t="s">
        <v>108</v>
      </c>
      <c r="C27" s="158">
        <v>2</v>
      </c>
      <c r="D27" s="158" t="s">
        <v>30</v>
      </c>
      <c r="E27" s="228">
        <v>0</v>
      </c>
      <c r="F27" s="158">
        <f t="shared" si="0"/>
        <v>0</v>
      </c>
      <c r="G27" s="159" t="e">
        <f t="shared" si="1"/>
        <v>#DIV/0!</v>
      </c>
      <c r="M27" s="44"/>
      <c r="P27" s="53"/>
      <c r="Q27" s="53"/>
    </row>
    <row r="28" spans="1:17" ht="191.65" customHeight="1" x14ac:dyDescent="0.25">
      <c r="A28" s="54" t="s">
        <v>119</v>
      </c>
      <c r="B28" s="170" t="s">
        <v>164</v>
      </c>
      <c r="C28" s="158">
        <v>1</v>
      </c>
      <c r="D28" s="158" t="s">
        <v>26</v>
      </c>
      <c r="E28" s="228">
        <v>0</v>
      </c>
      <c r="F28" s="158">
        <f t="shared" si="0"/>
        <v>0</v>
      </c>
      <c r="G28" s="159" t="e">
        <f t="shared" si="1"/>
        <v>#DIV/0!</v>
      </c>
      <c r="M28" s="44"/>
      <c r="P28" s="53"/>
      <c r="Q28" s="53"/>
    </row>
    <row r="29" spans="1:17" ht="100.5" customHeight="1" x14ac:dyDescent="0.25">
      <c r="A29" s="54" t="s">
        <v>120</v>
      </c>
      <c r="B29" s="171" t="s">
        <v>59</v>
      </c>
      <c r="C29" s="189">
        <v>45</v>
      </c>
      <c r="D29" s="189" t="s">
        <v>30</v>
      </c>
      <c r="E29" s="228">
        <v>0</v>
      </c>
      <c r="F29" s="158">
        <f t="shared" si="0"/>
        <v>0</v>
      </c>
      <c r="G29" s="159" t="e">
        <f t="shared" si="1"/>
        <v>#DIV/0!</v>
      </c>
      <c r="M29" s="44"/>
      <c r="P29" s="53"/>
      <c r="Q29" s="53"/>
    </row>
    <row r="30" spans="1:17" ht="104.25" customHeight="1" x14ac:dyDescent="0.25">
      <c r="A30" s="54" t="s">
        <v>121</v>
      </c>
      <c r="B30" s="172" t="s">
        <v>60</v>
      </c>
      <c r="C30" s="158">
        <v>65</v>
      </c>
      <c r="D30" s="156" t="s">
        <v>64</v>
      </c>
      <c r="E30" s="228">
        <v>0</v>
      </c>
      <c r="F30" s="158">
        <f>C30*E30</f>
        <v>0</v>
      </c>
      <c r="G30" s="159" t="e">
        <f t="shared" si="1"/>
        <v>#DIV/0!</v>
      </c>
      <c r="M30" s="44"/>
      <c r="P30" s="53"/>
      <c r="Q30" s="53"/>
    </row>
    <row r="31" spans="1:17" ht="96" customHeight="1" x14ac:dyDescent="0.25">
      <c r="A31" s="54" t="s">
        <v>122</v>
      </c>
      <c r="B31" s="173" t="s">
        <v>165</v>
      </c>
      <c r="C31" s="158">
        <v>13</v>
      </c>
      <c r="D31" s="174" t="s">
        <v>30</v>
      </c>
      <c r="E31" s="229">
        <v>0</v>
      </c>
      <c r="F31" s="175">
        <f>C31*E31</f>
        <v>0</v>
      </c>
      <c r="G31" s="176" t="e">
        <f t="shared" si="1"/>
        <v>#DIV/0!</v>
      </c>
      <c r="M31" s="44"/>
      <c r="P31" s="53"/>
      <c r="Q31" s="53"/>
    </row>
    <row r="32" spans="1:17" ht="199.5" customHeight="1" x14ac:dyDescent="0.25">
      <c r="A32" s="54" t="s">
        <v>123</v>
      </c>
      <c r="B32" s="172" t="s">
        <v>151</v>
      </c>
      <c r="C32" s="158">
        <v>4</v>
      </c>
      <c r="D32" s="174" t="s">
        <v>30</v>
      </c>
      <c r="E32" s="229">
        <v>0</v>
      </c>
      <c r="F32" s="175">
        <f>C32*E32</f>
        <v>0</v>
      </c>
      <c r="G32" s="176" t="e">
        <f t="shared" si="1"/>
        <v>#DIV/0!</v>
      </c>
      <c r="M32" s="44"/>
      <c r="P32" s="53"/>
      <c r="Q32" s="53"/>
    </row>
    <row r="33" spans="1:17" ht="70.5" customHeight="1" x14ac:dyDescent="0.25">
      <c r="A33" s="54" t="s">
        <v>124</v>
      </c>
      <c r="B33" s="173" t="s">
        <v>90</v>
      </c>
      <c r="C33" s="189">
        <v>8</v>
      </c>
      <c r="D33" s="174" t="s">
        <v>30</v>
      </c>
      <c r="E33" s="229">
        <v>0</v>
      </c>
      <c r="F33" s="175">
        <f t="shared" ref="F33" si="2">C33*E33</f>
        <v>0</v>
      </c>
      <c r="G33" s="176" t="e">
        <f t="shared" si="1"/>
        <v>#DIV/0!</v>
      </c>
      <c r="M33" s="44"/>
      <c r="P33" s="53"/>
      <c r="Q33" s="53"/>
    </row>
    <row r="34" spans="1:17" ht="82.5" customHeight="1" x14ac:dyDescent="0.25">
      <c r="A34" s="54" t="s">
        <v>125</v>
      </c>
      <c r="B34" s="173" t="s">
        <v>91</v>
      </c>
      <c r="C34" s="189">
        <v>2</v>
      </c>
      <c r="D34" s="174" t="s">
        <v>30</v>
      </c>
      <c r="E34" s="229">
        <v>0</v>
      </c>
      <c r="F34" s="175">
        <f>C34*E34</f>
        <v>0</v>
      </c>
      <c r="G34" s="176" t="e">
        <f t="shared" si="1"/>
        <v>#DIV/0!</v>
      </c>
      <c r="M34" s="44"/>
      <c r="P34" s="53"/>
      <c r="Q34" s="53"/>
    </row>
    <row r="35" spans="1:17" ht="18.95" customHeight="1" x14ac:dyDescent="0.25">
      <c r="A35" s="209"/>
      <c r="B35" s="210"/>
      <c r="C35" s="211"/>
      <c r="D35" s="209"/>
      <c r="E35" s="212"/>
      <c r="F35" s="212"/>
      <c r="G35" s="213"/>
      <c r="M35" s="44"/>
      <c r="P35" s="53"/>
      <c r="Q35" s="53"/>
    </row>
    <row r="36" spans="1:17" ht="20.100000000000001" customHeight="1" x14ac:dyDescent="0.25">
      <c r="A36" s="182" t="s">
        <v>9</v>
      </c>
      <c r="B36" s="162" t="s">
        <v>39</v>
      </c>
      <c r="C36" s="163"/>
      <c r="D36" s="163"/>
      <c r="E36" s="163"/>
      <c r="F36" s="163">
        <f>SUM(F23:F34)</f>
        <v>0</v>
      </c>
      <c r="G36" s="164" t="e">
        <f>F36/F$36</f>
        <v>#DIV/0!</v>
      </c>
      <c r="M36" s="44"/>
      <c r="P36" s="53"/>
      <c r="Q36" s="53"/>
    </row>
    <row r="37" spans="1:17" ht="20.100000000000001" customHeight="1" x14ac:dyDescent="0.25">
      <c r="A37" s="165" t="s">
        <v>42</v>
      </c>
      <c r="B37" s="166" t="s">
        <v>38</v>
      </c>
      <c r="C37" s="167"/>
      <c r="D37" s="167"/>
      <c r="E37" s="167"/>
      <c r="F37" s="167"/>
      <c r="G37" s="168"/>
      <c r="M37" s="44"/>
      <c r="P37" s="53"/>
      <c r="Q37" s="53"/>
    </row>
    <row r="38" spans="1:17" ht="115.15" customHeight="1" x14ac:dyDescent="0.25">
      <c r="A38" s="54" t="s">
        <v>75</v>
      </c>
      <c r="B38" s="170" t="s">
        <v>61</v>
      </c>
      <c r="C38" s="158">
        <v>120</v>
      </c>
      <c r="D38" s="158" t="s">
        <v>64</v>
      </c>
      <c r="E38" s="228">
        <v>0</v>
      </c>
      <c r="F38" s="158">
        <f>SUM(C38*E38)</f>
        <v>0</v>
      </c>
      <c r="G38" s="159" t="e">
        <f>F38/F$54</f>
        <v>#DIV/0!</v>
      </c>
      <c r="M38" s="44"/>
      <c r="P38" s="53"/>
      <c r="Q38" s="53"/>
    </row>
    <row r="39" spans="1:17" ht="100.5" customHeight="1" x14ac:dyDescent="0.25">
      <c r="A39" s="54" t="s">
        <v>76</v>
      </c>
      <c r="B39" s="183" t="s">
        <v>49</v>
      </c>
      <c r="C39" s="158">
        <v>110</v>
      </c>
      <c r="D39" s="158" t="s">
        <v>64</v>
      </c>
      <c r="E39" s="228">
        <v>0</v>
      </c>
      <c r="F39" s="158">
        <f>SUM(C39*E39)</f>
        <v>0</v>
      </c>
      <c r="G39" s="159" t="e">
        <f t="shared" ref="G39:G50" si="3">F39/F$54</f>
        <v>#DIV/0!</v>
      </c>
      <c r="M39" s="44"/>
      <c r="P39" s="53"/>
      <c r="Q39" s="53"/>
    </row>
    <row r="40" spans="1:17" ht="100.5" customHeight="1" x14ac:dyDescent="0.25">
      <c r="A40" s="54" t="s">
        <v>77</v>
      </c>
      <c r="B40" s="183" t="s">
        <v>99</v>
      </c>
      <c r="C40" s="158">
        <v>110</v>
      </c>
      <c r="D40" s="158" t="s">
        <v>64</v>
      </c>
      <c r="E40" s="228">
        <v>0</v>
      </c>
      <c r="F40" s="158">
        <f>SUM(C40*E40)</f>
        <v>0</v>
      </c>
      <c r="G40" s="159" t="e">
        <f t="shared" si="3"/>
        <v>#DIV/0!</v>
      </c>
      <c r="M40" s="44"/>
      <c r="P40" s="53"/>
      <c r="Q40" s="53"/>
    </row>
    <row r="41" spans="1:17" ht="100.5" customHeight="1" x14ac:dyDescent="0.25">
      <c r="A41" s="54" t="s">
        <v>78</v>
      </c>
      <c r="B41" s="183" t="s">
        <v>110</v>
      </c>
      <c r="C41" s="158">
        <v>70</v>
      </c>
      <c r="D41" s="158" t="s">
        <v>64</v>
      </c>
      <c r="E41" s="228">
        <v>0</v>
      </c>
      <c r="F41" s="158">
        <f t="shared" ref="F41:F42" si="4">SUM(C41*E41)</f>
        <v>0</v>
      </c>
      <c r="G41" s="159" t="e">
        <f t="shared" si="3"/>
        <v>#DIV/0!</v>
      </c>
      <c r="M41" s="44"/>
      <c r="P41" s="53"/>
      <c r="Q41" s="53"/>
    </row>
    <row r="42" spans="1:17" ht="100.5" customHeight="1" x14ac:dyDescent="0.25">
      <c r="A42" s="54" t="s">
        <v>79</v>
      </c>
      <c r="B42" s="183" t="s">
        <v>111</v>
      </c>
      <c r="C42" s="158">
        <v>10</v>
      </c>
      <c r="D42" s="158" t="s">
        <v>64</v>
      </c>
      <c r="E42" s="228">
        <v>0</v>
      </c>
      <c r="F42" s="158">
        <f t="shared" si="4"/>
        <v>0</v>
      </c>
      <c r="G42" s="159" t="e">
        <f t="shared" si="3"/>
        <v>#DIV/0!</v>
      </c>
      <c r="M42" s="44"/>
      <c r="P42" s="53"/>
      <c r="Q42" s="53"/>
    </row>
    <row r="43" spans="1:17" ht="76.150000000000006" customHeight="1" x14ac:dyDescent="0.25">
      <c r="A43" s="54" t="s">
        <v>80</v>
      </c>
      <c r="B43" s="183" t="s">
        <v>166</v>
      </c>
      <c r="C43" s="158">
        <v>2</v>
      </c>
      <c r="D43" s="158" t="s">
        <v>30</v>
      </c>
      <c r="E43" s="228">
        <v>0</v>
      </c>
      <c r="F43" s="158">
        <f>SUM(C43*E43)</f>
        <v>0</v>
      </c>
      <c r="G43" s="159" t="e">
        <f t="shared" si="3"/>
        <v>#DIV/0!</v>
      </c>
      <c r="M43" s="44"/>
      <c r="P43" s="53"/>
      <c r="Q43" s="53"/>
    </row>
    <row r="44" spans="1:17" ht="75" customHeight="1" x14ac:dyDescent="0.25">
      <c r="A44" s="54" t="s">
        <v>81</v>
      </c>
      <c r="B44" s="214" t="s">
        <v>36</v>
      </c>
      <c r="C44" s="73">
        <v>12</v>
      </c>
      <c r="D44" s="158" t="s">
        <v>30</v>
      </c>
      <c r="E44" s="228">
        <v>0</v>
      </c>
      <c r="F44" s="158">
        <f t="shared" ref="F44:F47" si="5">SUM(C44*E44)</f>
        <v>0</v>
      </c>
      <c r="G44" s="159" t="e">
        <f t="shared" si="3"/>
        <v>#DIV/0!</v>
      </c>
      <c r="M44" s="44"/>
      <c r="P44" s="53"/>
      <c r="Q44" s="53"/>
    </row>
    <row r="45" spans="1:17" ht="76.150000000000006" customHeight="1" x14ac:dyDescent="0.25">
      <c r="A45" s="54" t="s">
        <v>82</v>
      </c>
      <c r="B45" s="170" t="s">
        <v>88</v>
      </c>
      <c r="C45" s="158">
        <v>10</v>
      </c>
      <c r="D45" s="158" t="s">
        <v>30</v>
      </c>
      <c r="E45" s="228">
        <v>0</v>
      </c>
      <c r="F45" s="158">
        <f t="shared" si="5"/>
        <v>0</v>
      </c>
      <c r="G45" s="159" t="e">
        <f t="shared" si="3"/>
        <v>#DIV/0!</v>
      </c>
      <c r="M45" s="44"/>
      <c r="P45" s="53"/>
      <c r="Q45" s="53"/>
    </row>
    <row r="46" spans="1:17" ht="63.6" customHeight="1" x14ac:dyDescent="0.25">
      <c r="A46" s="54" t="s">
        <v>83</v>
      </c>
      <c r="B46" s="148" t="s">
        <v>37</v>
      </c>
      <c r="C46" s="158">
        <v>6</v>
      </c>
      <c r="D46" s="158" t="s">
        <v>30</v>
      </c>
      <c r="E46" s="228">
        <v>0</v>
      </c>
      <c r="F46" s="158">
        <f t="shared" si="5"/>
        <v>0</v>
      </c>
      <c r="G46" s="159" t="e">
        <f t="shared" si="3"/>
        <v>#DIV/0!</v>
      </c>
      <c r="M46" s="44"/>
      <c r="P46" s="53"/>
      <c r="Q46" s="53"/>
    </row>
    <row r="47" spans="1:17" ht="90.6" customHeight="1" x14ac:dyDescent="0.25">
      <c r="A47" s="54" t="s">
        <v>43</v>
      </c>
      <c r="B47" s="148" t="s">
        <v>35</v>
      </c>
      <c r="C47" s="158">
        <v>29</v>
      </c>
      <c r="D47" s="158" t="s">
        <v>30</v>
      </c>
      <c r="E47" s="228">
        <v>0</v>
      </c>
      <c r="F47" s="158">
        <f t="shared" si="5"/>
        <v>0</v>
      </c>
      <c r="G47" s="159" t="e">
        <f t="shared" si="3"/>
        <v>#DIV/0!</v>
      </c>
      <c r="M47" s="44"/>
      <c r="P47" s="53"/>
      <c r="Q47" s="53"/>
    </row>
    <row r="48" spans="1:17" ht="159" customHeight="1" x14ac:dyDescent="0.25">
      <c r="A48" s="54" t="s">
        <v>101</v>
      </c>
      <c r="B48" s="148" t="s">
        <v>145</v>
      </c>
      <c r="C48" s="158">
        <v>1</v>
      </c>
      <c r="D48" s="158" t="s">
        <v>30</v>
      </c>
      <c r="E48" s="228">
        <v>0</v>
      </c>
      <c r="F48" s="158">
        <f>SUM(C48*E48)</f>
        <v>0</v>
      </c>
      <c r="G48" s="159" t="e">
        <f t="shared" si="3"/>
        <v>#DIV/0!</v>
      </c>
      <c r="M48" s="44"/>
      <c r="P48" s="53"/>
      <c r="Q48" s="53"/>
    </row>
    <row r="49" spans="1:17" ht="162.6" customHeight="1" x14ac:dyDescent="0.25">
      <c r="A49" s="54" t="s">
        <v>126</v>
      </c>
      <c r="B49" s="171" t="s">
        <v>112</v>
      </c>
      <c r="C49" s="158">
        <v>1</v>
      </c>
      <c r="D49" s="158" t="s">
        <v>30</v>
      </c>
      <c r="E49" s="228">
        <v>0</v>
      </c>
      <c r="F49" s="158">
        <f>SUM(C49*E49)</f>
        <v>0</v>
      </c>
      <c r="G49" s="159" t="e">
        <f t="shared" si="3"/>
        <v>#DIV/0!</v>
      </c>
      <c r="M49" s="44"/>
      <c r="P49" s="53"/>
      <c r="Q49" s="53"/>
    </row>
    <row r="50" spans="1:17" ht="111.75" customHeight="1" x14ac:dyDescent="0.25">
      <c r="A50" s="54" t="s">
        <v>127</v>
      </c>
      <c r="B50" s="148" t="s">
        <v>113</v>
      </c>
      <c r="C50" s="184">
        <v>1</v>
      </c>
      <c r="D50" s="184" t="s">
        <v>30</v>
      </c>
      <c r="E50" s="230">
        <v>0</v>
      </c>
      <c r="F50" s="185">
        <f>SUM(C50*E50)</f>
        <v>0</v>
      </c>
      <c r="G50" s="186" t="e">
        <f t="shared" si="3"/>
        <v>#DIV/0!</v>
      </c>
      <c r="M50" s="44"/>
      <c r="P50" s="53"/>
      <c r="Q50" s="53"/>
    </row>
    <row r="51" spans="1:17" ht="186.75" customHeight="1" x14ac:dyDescent="0.25">
      <c r="A51" s="54" t="s">
        <v>128</v>
      </c>
      <c r="B51" s="187" t="s">
        <v>146</v>
      </c>
      <c r="C51" s="188">
        <v>35</v>
      </c>
      <c r="D51" s="184" t="s">
        <v>64</v>
      </c>
      <c r="E51" s="231">
        <v>0</v>
      </c>
      <c r="F51" s="188">
        <f>SUM(C51*E51)</f>
        <v>0</v>
      </c>
      <c r="G51" s="159" t="e">
        <f>F51/F$54</f>
        <v>#DIV/0!</v>
      </c>
      <c r="M51" s="44"/>
      <c r="P51" s="53"/>
      <c r="Q51" s="53"/>
    </row>
    <row r="52" spans="1:17" ht="83.25" customHeight="1" x14ac:dyDescent="0.25">
      <c r="A52" s="54" t="s">
        <v>147</v>
      </c>
      <c r="B52" s="187" t="s">
        <v>148</v>
      </c>
      <c r="C52" s="188">
        <v>1</v>
      </c>
      <c r="D52" s="184" t="s">
        <v>26</v>
      </c>
      <c r="E52" s="231">
        <v>0</v>
      </c>
      <c r="F52" s="188">
        <f>SUM(C52*E52)</f>
        <v>0</v>
      </c>
      <c r="G52" s="159" t="e">
        <f>F52/F$54</f>
        <v>#DIV/0!</v>
      </c>
      <c r="M52" s="44"/>
      <c r="P52" s="53"/>
      <c r="Q52" s="53"/>
    </row>
    <row r="53" spans="1:17" ht="18" customHeight="1" x14ac:dyDescent="0.25">
      <c r="A53" s="156"/>
      <c r="B53" s="215"/>
      <c r="C53" s="188"/>
      <c r="D53" s="184"/>
      <c r="E53" s="188"/>
      <c r="F53" s="188"/>
      <c r="G53" s="159"/>
      <c r="M53" s="44"/>
      <c r="P53" s="53"/>
      <c r="Q53" s="53"/>
    </row>
    <row r="54" spans="1:17" ht="20.100000000000001" customHeight="1" x14ac:dyDescent="0.25">
      <c r="A54" s="182" t="s">
        <v>42</v>
      </c>
      <c r="B54" s="162" t="s">
        <v>40</v>
      </c>
      <c r="C54" s="163"/>
      <c r="D54" s="163"/>
      <c r="E54" s="163"/>
      <c r="F54" s="163">
        <f>SUM(F38:F53)</f>
        <v>0</v>
      </c>
      <c r="G54" s="164" t="e">
        <f>F54/F$54</f>
        <v>#DIV/0!</v>
      </c>
      <c r="M54" s="44"/>
      <c r="P54" s="53"/>
      <c r="Q54" s="53"/>
    </row>
    <row r="55" spans="1:17" ht="20.100000000000001" customHeight="1" x14ac:dyDescent="0.25">
      <c r="A55" s="165" t="s">
        <v>44</v>
      </c>
      <c r="B55" s="166" t="s">
        <v>41</v>
      </c>
      <c r="C55" s="167"/>
      <c r="D55" s="167"/>
      <c r="E55" s="167"/>
      <c r="F55" s="167"/>
      <c r="G55" s="168"/>
      <c r="M55" s="44"/>
      <c r="P55" s="53"/>
      <c r="Q55" s="53"/>
    </row>
    <row r="56" spans="1:17" ht="141.75" customHeight="1" x14ac:dyDescent="0.25">
      <c r="A56" s="54" t="s">
        <v>72</v>
      </c>
      <c r="B56" s="170" t="s">
        <v>102</v>
      </c>
      <c r="C56" s="175">
        <v>1</v>
      </c>
      <c r="D56" s="175" t="s">
        <v>26</v>
      </c>
      <c r="E56" s="229">
        <v>0</v>
      </c>
      <c r="F56" s="175">
        <f t="shared" ref="F56:F69" si="6">SUM(C56*E56)</f>
        <v>0</v>
      </c>
      <c r="G56" s="176" t="e">
        <f t="shared" ref="G56:G66" si="7">F56/F$66</f>
        <v>#DIV/0!</v>
      </c>
      <c r="M56" s="44"/>
      <c r="P56" s="53"/>
      <c r="Q56" s="53"/>
    </row>
    <row r="57" spans="1:17" ht="82.9" customHeight="1" x14ac:dyDescent="0.25">
      <c r="A57" s="54" t="s">
        <v>73</v>
      </c>
      <c r="B57" s="170" t="s">
        <v>103</v>
      </c>
      <c r="C57" s="175">
        <v>50</v>
      </c>
      <c r="D57" s="175" t="s">
        <v>64</v>
      </c>
      <c r="E57" s="229">
        <v>0</v>
      </c>
      <c r="F57" s="175">
        <f t="shared" si="6"/>
        <v>0</v>
      </c>
      <c r="G57" s="176" t="e">
        <f t="shared" si="7"/>
        <v>#DIV/0!</v>
      </c>
      <c r="M57" s="44"/>
      <c r="P57" s="53"/>
      <c r="Q57" s="53"/>
    </row>
    <row r="58" spans="1:17" ht="156.4" customHeight="1" x14ac:dyDescent="0.25">
      <c r="A58" s="54" t="s">
        <v>74</v>
      </c>
      <c r="B58" s="148" t="s">
        <v>115</v>
      </c>
      <c r="C58" s="175">
        <v>19</v>
      </c>
      <c r="D58" s="174" t="s">
        <v>30</v>
      </c>
      <c r="E58" s="229">
        <v>0</v>
      </c>
      <c r="F58" s="175">
        <f t="shared" si="6"/>
        <v>0</v>
      </c>
      <c r="G58" s="176" t="e">
        <f t="shared" si="7"/>
        <v>#DIV/0!</v>
      </c>
      <c r="M58" s="44"/>
      <c r="P58" s="53"/>
      <c r="Q58" s="53"/>
    </row>
    <row r="59" spans="1:17" ht="267.60000000000002" customHeight="1" x14ac:dyDescent="0.25">
      <c r="A59" s="54" t="s">
        <v>129</v>
      </c>
      <c r="B59" s="148" t="s">
        <v>152</v>
      </c>
      <c r="C59" s="175">
        <v>38</v>
      </c>
      <c r="D59" s="103" t="s">
        <v>30</v>
      </c>
      <c r="E59" s="229">
        <v>0</v>
      </c>
      <c r="F59" s="175">
        <f>C59*E59</f>
        <v>0</v>
      </c>
      <c r="G59" s="176" t="e">
        <f t="shared" si="7"/>
        <v>#DIV/0!</v>
      </c>
      <c r="M59" s="44"/>
      <c r="P59" s="53"/>
      <c r="Q59" s="53"/>
    </row>
    <row r="60" spans="1:17" ht="54.75" customHeight="1" x14ac:dyDescent="0.25">
      <c r="A60" s="54" t="s">
        <v>130</v>
      </c>
      <c r="B60" s="124" t="s">
        <v>153</v>
      </c>
      <c r="C60" s="175">
        <v>38</v>
      </c>
      <c r="D60" s="174" t="s">
        <v>30</v>
      </c>
      <c r="E60" s="229">
        <v>0</v>
      </c>
      <c r="F60" s="175" t="s">
        <v>135</v>
      </c>
      <c r="G60" s="176" t="e">
        <f>F60/F$66</f>
        <v>#VALUE!</v>
      </c>
      <c r="M60" s="44"/>
      <c r="P60" s="53"/>
      <c r="Q60" s="53"/>
    </row>
    <row r="61" spans="1:17" ht="137.65" customHeight="1" x14ac:dyDescent="0.25">
      <c r="A61" s="54" t="s">
        <v>131</v>
      </c>
      <c r="B61" s="149" t="s">
        <v>116</v>
      </c>
      <c r="C61" s="175">
        <v>4</v>
      </c>
      <c r="D61" s="174" t="s">
        <v>30</v>
      </c>
      <c r="E61" s="234">
        <v>0</v>
      </c>
      <c r="F61" s="189">
        <f>C61*E61</f>
        <v>0</v>
      </c>
      <c r="G61" s="176" t="e">
        <f t="shared" si="7"/>
        <v>#DIV/0!</v>
      </c>
      <c r="M61" s="44"/>
      <c r="P61" s="53"/>
      <c r="Q61" s="53"/>
    </row>
    <row r="62" spans="1:17" ht="93.6" customHeight="1" x14ac:dyDescent="0.25">
      <c r="A62" s="54" t="s">
        <v>132</v>
      </c>
      <c r="B62" s="150" t="s">
        <v>154</v>
      </c>
      <c r="C62" s="175">
        <v>100</v>
      </c>
      <c r="D62" s="175" t="s">
        <v>64</v>
      </c>
      <c r="E62" s="229">
        <v>0</v>
      </c>
      <c r="F62" s="175" t="s">
        <v>135</v>
      </c>
      <c r="G62" s="176" t="e">
        <f t="shared" si="7"/>
        <v>#VALUE!</v>
      </c>
      <c r="M62" s="44"/>
      <c r="P62" s="53"/>
      <c r="Q62" s="53"/>
    </row>
    <row r="63" spans="1:17" ht="116.25" customHeight="1" x14ac:dyDescent="0.25">
      <c r="A63" s="54" t="s">
        <v>133</v>
      </c>
      <c r="B63" s="150" t="s">
        <v>104</v>
      </c>
      <c r="C63" s="175">
        <v>50</v>
      </c>
      <c r="D63" s="175" t="s">
        <v>64</v>
      </c>
      <c r="E63" s="229">
        <v>0</v>
      </c>
      <c r="F63" s="175">
        <f>SUM(C63*E63)</f>
        <v>0</v>
      </c>
      <c r="G63" s="176" t="e">
        <f t="shared" si="7"/>
        <v>#DIV/0!</v>
      </c>
      <c r="M63" s="44"/>
      <c r="P63" s="53"/>
      <c r="Q63" s="53"/>
    </row>
    <row r="64" spans="1:17" ht="120" customHeight="1" x14ac:dyDescent="0.25">
      <c r="A64" s="54" t="s">
        <v>134</v>
      </c>
      <c r="B64" s="150" t="s">
        <v>155</v>
      </c>
      <c r="C64" s="190">
        <v>148</v>
      </c>
      <c r="D64" s="190" t="s">
        <v>64</v>
      </c>
      <c r="E64" s="229">
        <v>0</v>
      </c>
      <c r="F64" s="175" t="s">
        <v>135</v>
      </c>
      <c r="G64" s="176" t="e">
        <f t="shared" si="7"/>
        <v>#VALUE!</v>
      </c>
      <c r="M64" s="44"/>
      <c r="P64" s="53"/>
      <c r="Q64" s="53"/>
    </row>
    <row r="65" spans="1:17" ht="18" customHeight="1" x14ac:dyDescent="0.25">
      <c r="A65" s="156"/>
      <c r="B65" s="150"/>
      <c r="C65" s="175"/>
      <c r="D65" s="175"/>
      <c r="E65" s="175"/>
      <c r="F65" s="175"/>
      <c r="G65" s="176"/>
      <c r="M65" s="44"/>
      <c r="P65" s="53"/>
      <c r="Q65" s="53"/>
    </row>
    <row r="66" spans="1:17" ht="20.100000000000001" customHeight="1" x14ac:dyDescent="0.25">
      <c r="A66" s="182" t="s">
        <v>44</v>
      </c>
      <c r="B66" s="162" t="s">
        <v>62</v>
      </c>
      <c r="C66" s="163"/>
      <c r="D66" s="163"/>
      <c r="E66" s="163"/>
      <c r="F66" s="163">
        <f>SUM(F56:F64)</f>
        <v>0</v>
      </c>
      <c r="G66" s="164" t="e">
        <f t="shared" si="7"/>
        <v>#DIV/0!</v>
      </c>
      <c r="M66" s="44"/>
      <c r="P66" s="53"/>
      <c r="Q66" s="53"/>
    </row>
    <row r="67" spans="1:17" ht="20.100000000000001" customHeight="1" x14ac:dyDescent="0.25">
      <c r="A67" s="165" t="s">
        <v>45</v>
      </c>
      <c r="B67" s="166" t="s">
        <v>47</v>
      </c>
      <c r="C67" s="167"/>
      <c r="D67" s="167"/>
      <c r="E67" s="167"/>
      <c r="F67" s="167"/>
      <c r="G67" s="168"/>
      <c r="M67" s="44"/>
      <c r="P67" s="53"/>
      <c r="Q67" s="53"/>
    </row>
    <row r="68" spans="1:17" ht="58.5" customHeight="1" x14ac:dyDescent="0.25">
      <c r="A68" s="54" t="s">
        <v>65</v>
      </c>
      <c r="B68" s="148" t="s">
        <v>51</v>
      </c>
      <c r="C68" s="158">
        <v>1325</v>
      </c>
      <c r="D68" s="158" t="s">
        <v>15</v>
      </c>
      <c r="E68" s="228">
        <v>0</v>
      </c>
      <c r="F68" s="158">
        <f t="shared" si="6"/>
        <v>0</v>
      </c>
      <c r="G68" s="159" t="e">
        <f t="shared" ref="G68:G76" si="8">F68/F$76</f>
        <v>#DIV/0!</v>
      </c>
      <c r="M68" s="44"/>
      <c r="P68" s="53"/>
      <c r="Q68" s="53"/>
    </row>
    <row r="69" spans="1:17" ht="84" customHeight="1" x14ac:dyDescent="0.25">
      <c r="A69" s="54" t="s">
        <v>66</v>
      </c>
      <c r="B69" s="172" t="s">
        <v>52</v>
      </c>
      <c r="C69" s="158">
        <v>20</v>
      </c>
      <c r="D69" s="192" t="s">
        <v>30</v>
      </c>
      <c r="E69" s="228">
        <v>0</v>
      </c>
      <c r="F69" s="158">
        <f t="shared" si="6"/>
        <v>0</v>
      </c>
      <c r="G69" s="159" t="e">
        <f t="shared" si="8"/>
        <v>#DIV/0!</v>
      </c>
      <c r="M69" s="44"/>
      <c r="P69" s="53"/>
      <c r="Q69" s="53"/>
    </row>
    <row r="70" spans="1:17" ht="82.15" customHeight="1" x14ac:dyDescent="0.25">
      <c r="A70" s="54" t="s">
        <v>67</v>
      </c>
      <c r="B70" s="172" t="s">
        <v>53</v>
      </c>
      <c r="C70" s="158">
        <v>25</v>
      </c>
      <c r="D70" s="156" t="s">
        <v>30</v>
      </c>
      <c r="E70" s="228">
        <v>0</v>
      </c>
      <c r="F70" s="158">
        <f>C70*E70</f>
        <v>0</v>
      </c>
      <c r="G70" s="159" t="e">
        <f t="shared" si="8"/>
        <v>#DIV/0!</v>
      </c>
      <c r="L70" s="53"/>
    </row>
    <row r="71" spans="1:17" ht="81.400000000000006" customHeight="1" x14ac:dyDescent="0.25">
      <c r="A71" s="54" t="s">
        <v>68</v>
      </c>
      <c r="B71" s="172" t="s">
        <v>54</v>
      </c>
      <c r="C71" s="158">
        <v>12</v>
      </c>
      <c r="D71" s="156" t="s">
        <v>30</v>
      </c>
      <c r="E71" s="228">
        <v>0</v>
      </c>
      <c r="F71" s="158">
        <f t="shared" ref="F71:F74" si="9">C71*E71</f>
        <v>0</v>
      </c>
      <c r="G71" s="159" t="e">
        <f t="shared" si="8"/>
        <v>#DIV/0!</v>
      </c>
      <c r="L71" s="53"/>
    </row>
    <row r="72" spans="1:17" ht="97.15" customHeight="1" x14ac:dyDescent="0.25">
      <c r="A72" s="54" t="s">
        <v>69</v>
      </c>
      <c r="B72" s="172" t="s">
        <v>55</v>
      </c>
      <c r="C72" s="158">
        <v>12</v>
      </c>
      <c r="D72" s="156" t="s">
        <v>30</v>
      </c>
      <c r="E72" s="228">
        <v>0</v>
      </c>
      <c r="F72" s="158">
        <f t="shared" si="9"/>
        <v>0</v>
      </c>
      <c r="G72" s="159" t="e">
        <f t="shared" si="8"/>
        <v>#DIV/0!</v>
      </c>
      <c r="L72" s="53"/>
    </row>
    <row r="73" spans="1:17" ht="66.599999999999994" customHeight="1" x14ac:dyDescent="0.25">
      <c r="A73" s="54" t="s">
        <v>70</v>
      </c>
      <c r="B73" s="193" t="s">
        <v>56</v>
      </c>
      <c r="C73" s="158">
        <v>900</v>
      </c>
      <c r="D73" s="156" t="s">
        <v>30</v>
      </c>
      <c r="E73" s="228">
        <v>0</v>
      </c>
      <c r="F73" s="158">
        <f t="shared" si="9"/>
        <v>0</v>
      </c>
      <c r="G73" s="159" t="e">
        <f t="shared" si="8"/>
        <v>#DIV/0!</v>
      </c>
      <c r="L73" s="53"/>
    </row>
    <row r="74" spans="1:17" ht="66.599999999999994" customHeight="1" x14ac:dyDescent="0.25">
      <c r="A74" s="54" t="s">
        <v>71</v>
      </c>
      <c r="B74" s="193" t="s">
        <v>63</v>
      </c>
      <c r="C74" s="158">
        <v>300</v>
      </c>
      <c r="D74" s="156" t="s">
        <v>30</v>
      </c>
      <c r="E74" s="228">
        <v>0</v>
      </c>
      <c r="F74" s="158">
        <f t="shared" si="9"/>
        <v>0</v>
      </c>
      <c r="G74" s="159" t="e">
        <f t="shared" si="8"/>
        <v>#DIV/0!</v>
      </c>
      <c r="L74" s="53"/>
    </row>
    <row r="75" spans="1:17" ht="18.399999999999999" customHeight="1" x14ac:dyDescent="0.25">
      <c r="A75" s="156"/>
      <c r="B75" s="193"/>
      <c r="C75" s="192"/>
      <c r="D75" s="156"/>
      <c r="E75" s="158"/>
      <c r="F75" s="158"/>
      <c r="G75" s="159"/>
      <c r="L75" s="53"/>
    </row>
    <row r="76" spans="1:17" ht="20.25" customHeight="1" x14ac:dyDescent="0.25">
      <c r="A76" s="194" t="s">
        <v>45</v>
      </c>
      <c r="B76" s="195" t="s">
        <v>46</v>
      </c>
      <c r="C76" s="196"/>
      <c r="D76" s="196"/>
      <c r="E76" s="196"/>
      <c r="F76" s="197">
        <f>SUM(F68:F74)</f>
        <v>0</v>
      </c>
      <c r="G76" s="198" t="e">
        <f t="shared" si="8"/>
        <v>#DIV/0!</v>
      </c>
      <c r="M76" s="44"/>
      <c r="P76" s="53"/>
      <c r="Q76" s="53"/>
    </row>
    <row r="77" spans="1:17" ht="20.25" customHeight="1" x14ac:dyDescent="0.25">
      <c r="A77" s="165" t="s">
        <v>93</v>
      </c>
      <c r="B77" s="166" t="s">
        <v>94</v>
      </c>
      <c r="C77" s="167"/>
      <c r="D77" s="167"/>
      <c r="E77" s="167"/>
      <c r="F77" s="167"/>
      <c r="G77" s="168"/>
      <c r="M77" s="44"/>
      <c r="P77" s="53"/>
      <c r="Q77" s="53"/>
    </row>
    <row r="78" spans="1:17" ht="90" customHeight="1" x14ac:dyDescent="0.25">
      <c r="A78" s="54" t="s">
        <v>136</v>
      </c>
      <c r="B78" s="160" t="s">
        <v>95</v>
      </c>
      <c r="C78" s="188">
        <v>48</v>
      </c>
      <c r="D78" s="47" t="s">
        <v>16</v>
      </c>
      <c r="E78" s="231">
        <v>0</v>
      </c>
      <c r="F78" s="185">
        <f t="shared" ref="F78" si="10">C78*E78</f>
        <v>0</v>
      </c>
      <c r="G78" s="159" t="e">
        <f t="shared" ref="G78:G83" si="11">F78/F$85</f>
        <v>#DIV/0!</v>
      </c>
      <c r="M78" s="44"/>
      <c r="P78" s="53"/>
      <c r="Q78" s="53"/>
    </row>
    <row r="79" spans="1:17" ht="149.65" customHeight="1" x14ac:dyDescent="0.25">
      <c r="A79" s="54" t="s">
        <v>137</v>
      </c>
      <c r="B79" s="199" t="s">
        <v>97</v>
      </c>
      <c r="C79" s="188">
        <v>36</v>
      </c>
      <c r="D79" s="47" t="s">
        <v>16</v>
      </c>
      <c r="E79" s="231">
        <v>0</v>
      </c>
      <c r="F79" s="185">
        <f>C79*E79</f>
        <v>0</v>
      </c>
      <c r="G79" s="200" t="e">
        <f t="shared" si="11"/>
        <v>#DIV/0!</v>
      </c>
      <c r="M79" s="44"/>
      <c r="P79" s="53"/>
      <c r="Q79" s="53"/>
    </row>
    <row r="80" spans="1:17" ht="100.5" customHeight="1" x14ac:dyDescent="0.25">
      <c r="A80" s="54" t="s">
        <v>138</v>
      </c>
      <c r="B80" s="199" t="s">
        <v>98</v>
      </c>
      <c r="C80" s="188">
        <v>240</v>
      </c>
      <c r="D80" s="188" t="s">
        <v>15</v>
      </c>
      <c r="E80" s="231">
        <v>0</v>
      </c>
      <c r="F80" s="185">
        <f>C80*E80</f>
        <v>0</v>
      </c>
      <c r="G80" s="200" t="e">
        <f t="shared" si="11"/>
        <v>#DIV/0!</v>
      </c>
      <c r="M80" s="44"/>
      <c r="P80" s="53"/>
      <c r="Q80" s="53"/>
    </row>
    <row r="81" spans="1:18" ht="331.15" customHeight="1" x14ac:dyDescent="0.25">
      <c r="A81" s="54" t="s">
        <v>139</v>
      </c>
      <c r="B81" s="201" t="s">
        <v>105</v>
      </c>
      <c r="C81" s="188">
        <v>1</v>
      </c>
      <c r="D81" s="188" t="s">
        <v>30</v>
      </c>
      <c r="E81" s="231">
        <v>0</v>
      </c>
      <c r="F81" s="185">
        <f>C81*E81</f>
        <v>0</v>
      </c>
      <c r="G81" s="159" t="e">
        <f t="shared" si="11"/>
        <v>#DIV/0!</v>
      </c>
      <c r="M81" s="44"/>
      <c r="P81" s="53"/>
      <c r="Q81" s="53"/>
    </row>
    <row r="82" spans="1:18" ht="103.5" customHeight="1" x14ac:dyDescent="0.25">
      <c r="A82" s="54" t="s">
        <v>140</v>
      </c>
      <c r="B82" s="216" t="s">
        <v>106</v>
      </c>
      <c r="C82" s="188">
        <v>2</v>
      </c>
      <c r="D82" s="188" t="s">
        <v>30</v>
      </c>
      <c r="E82" s="231">
        <v>0</v>
      </c>
      <c r="F82" s="185">
        <f t="shared" ref="F82:F83" si="12">C82*E82</f>
        <v>0</v>
      </c>
      <c r="G82" s="159" t="e">
        <f t="shared" si="11"/>
        <v>#DIV/0!</v>
      </c>
      <c r="M82" s="44"/>
      <c r="P82" s="53"/>
      <c r="Q82" s="53"/>
    </row>
    <row r="83" spans="1:18" ht="112.5" customHeight="1" x14ac:dyDescent="0.25">
      <c r="A83" s="54" t="s">
        <v>141</v>
      </c>
      <c r="B83" s="199" t="s">
        <v>107</v>
      </c>
      <c r="C83" s="188">
        <v>2</v>
      </c>
      <c r="D83" s="188" t="s">
        <v>30</v>
      </c>
      <c r="E83" s="231">
        <v>0</v>
      </c>
      <c r="F83" s="185">
        <f t="shared" si="12"/>
        <v>0</v>
      </c>
      <c r="G83" s="159" t="e">
        <f t="shared" si="11"/>
        <v>#DIV/0!</v>
      </c>
      <c r="M83" s="44"/>
      <c r="P83" s="53"/>
      <c r="Q83" s="53"/>
    </row>
    <row r="84" spans="1:18" ht="18" customHeight="1" x14ac:dyDescent="0.25">
      <c r="A84" s="156"/>
      <c r="B84" s="199"/>
      <c r="C84" s="188"/>
      <c r="D84" s="188"/>
      <c r="E84" s="188"/>
      <c r="F84" s="185"/>
      <c r="G84" s="159"/>
      <c r="M84" s="44"/>
      <c r="P84" s="53"/>
      <c r="Q84" s="53"/>
    </row>
    <row r="85" spans="1:18" ht="20.25" customHeight="1" x14ac:dyDescent="0.25">
      <c r="A85" s="194" t="s">
        <v>93</v>
      </c>
      <c r="B85" s="195" t="s">
        <v>100</v>
      </c>
      <c r="C85" s="196"/>
      <c r="D85" s="196"/>
      <c r="E85" s="196"/>
      <c r="F85" s="197">
        <f>SUM(F78:F83)</f>
        <v>0</v>
      </c>
      <c r="G85" s="198" t="e">
        <f>F85/F85</f>
        <v>#DIV/0!</v>
      </c>
      <c r="M85" s="44"/>
      <c r="P85" s="53"/>
      <c r="Q85" s="53"/>
    </row>
    <row r="86" spans="1:18" ht="20.25" customHeight="1" x14ac:dyDescent="0.25">
      <c r="A86" s="156"/>
      <c r="B86" s="199"/>
      <c r="C86" s="188"/>
      <c r="D86" s="188"/>
      <c r="E86" s="188"/>
      <c r="F86" s="185"/>
      <c r="G86" s="159"/>
      <c r="M86" s="44"/>
      <c r="P86" s="53"/>
      <c r="Q86" s="53"/>
    </row>
    <row r="87" spans="1:18" s="41" customFormat="1" ht="20.25" customHeight="1" x14ac:dyDescent="0.25">
      <c r="A87" s="252" t="s">
        <v>22</v>
      </c>
      <c r="B87" s="253"/>
      <c r="C87" s="253"/>
      <c r="D87" s="253"/>
      <c r="E87" s="253"/>
      <c r="F87" s="253"/>
      <c r="G87" s="205"/>
      <c r="J87"/>
      <c r="K87"/>
      <c r="L87"/>
      <c r="M87"/>
      <c r="N87"/>
      <c r="O87"/>
      <c r="P87"/>
      <c r="Q87"/>
      <c r="R87"/>
    </row>
    <row r="88" spans="1:18" s="41" customFormat="1" ht="20.25" customHeight="1" x14ac:dyDescent="0.25">
      <c r="A88" s="48" t="s">
        <v>7</v>
      </c>
      <c r="B88" s="237" t="s">
        <v>19</v>
      </c>
      <c r="C88" s="237"/>
      <c r="D88" s="237"/>
      <c r="E88" s="237"/>
      <c r="F88" s="85">
        <f>SUM(F21)</f>
        <v>0</v>
      </c>
      <c r="G88" s="89" t="e">
        <f t="shared" ref="G88:G94" si="13">F88/F$94</f>
        <v>#DIV/0!</v>
      </c>
      <c r="J88"/>
      <c r="K88"/>
      <c r="L88"/>
      <c r="M88"/>
      <c r="N88"/>
      <c r="O88"/>
      <c r="P88"/>
      <c r="Q88"/>
      <c r="R88"/>
    </row>
    <row r="89" spans="1:18" s="41" customFormat="1" ht="20.25" customHeight="1" x14ac:dyDescent="0.25">
      <c r="A89" s="206" t="s">
        <v>9</v>
      </c>
      <c r="B89" s="254" t="s">
        <v>34</v>
      </c>
      <c r="C89" s="254"/>
      <c r="D89" s="254"/>
      <c r="E89" s="254"/>
      <c r="F89" s="49">
        <f>F36</f>
        <v>0</v>
      </c>
      <c r="G89" s="89" t="e">
        <f t="shared" si="13"/>
        <v>#DIV/0!</v>
      </c>
      <c r="J89"/>
      <c r="K89"/>
      <c r="L89"/>
      <c r="M89"/>
      <c r="N89"/>
      <c r="O89"/>
      <c r="P89"/>
      <c r="Q89"/>
      <c r="R89"/>
    </row>
    <row r="90" spans="1:18" s="41" customFormat="1" ht="20.25" customHeight="1" x14ac:dyDescent="0.25">
      <c r="A90" s="207" t="s">
        <v>42</v>
      </c>
      <c r="B90" s="254" t="s">
        <v>38</v>
      </c>
      <c r="C90" s="254"/>
      <c r="D90" s="254"/>
      <c r="E90" s="254"/>
      <c r="F90" s="49">
        <f>F54</f>
        <v>0</v>
      </c>
      <c r="G90" s="89" t="e">
        <f t="shared" si="13"/>
        <v>#DIV/0!</v>
      </c>
      <c r="J90"/>
      <c r="K90"/>
      <c r="L90"/>
      <c r="M90"/>
      <c r="N90"/>
      <c r="O90"/>
      <c r="P90"/>
      <c r="Q90"/>
      <c r="R90"/>
    </row>
    <row r="91" spans="1:18" s="41" customFormat="1" ht="20.25" customHeight="1" x14ac:dyDescent="0.25">
      <c r="A91" s="207" t="s">
        <v>44</v>
      </c>
      <c r="B91" s="254" t="s">
        <v>41</v>
      </c>
      <c r="C91" s="254"/>
      <c r="D91" s="254"/>
      <c r="E91" s="254"/>
      <c r="F91" s="49">
        <f>F66</f>
        <v>0</v>
      </c>
      <c r="G91" s="89" t="e">
        <f t="shared" si="13"/>
        <v>#DIV/0!</v>
      </c>
      <c r="J91"/>
      <c r="K91"/>
      <c r="L91"/>
      <c r="M91"/>
      <c r="N91"/>
      <c r="O91"/>
      <c r="P91"/>
      <c r="Q91"/>
      <c r="R91"/>
    </row>
    <row r="92" spans="1:18" s="41" customFormat="1" ht="20.25" customHeight="1" x14ac:dyDescent="0.25">
      <c r="A92" s="207" t="s">
        <v>45</v>
      </c>
      <c r="B92" s="254" t="s">
        <v>57</v>
      </c>
      <c r="C92" s="254"/>
      <c r="D92" s="254"/>
      <c r="E92" s="254"/>
      <c r="F92" s="49">
        <f>F76</f>
        <v>0</v>
      </c>
      <c r="G92" s="89" t="e">
        <f t="shared" si="13"/>
        <v>#DIV/0!</v>
      </c>
      <c r="J92"/>
      <c r="K92"/>
      <c r="L92"/>
      <c r="M92"/>
      <c r="N92"/>
      <c r="O92"/>
      <c r="P92"/>
      <c r="Q92"/>
      <c r="R92"/>
    </row>
    <row r="93" spans="1:18" s="41" customFormat="1" ht="20.25" customHeight="1" x14ac:dyDescent="0.25">
      <c r="A93" s="207" t="s">
        <v>93</v>
      </c>
      <c r="B93" s="248" t="s">
        <v>94</v>
      </c>
      <c r="C93" s="249"/>
      <c r="D93" s="249"/>
      <c r="E93" s="250"/>
      <c r="F93" s="49">
        <f>F85</f>
        <v>0</v>
      </c>
      <c r="G93" s="89" t="e">
        <f t="shared" si="13"/>
        <v>#DIV/0!</v>
      </c>
      <c r="J93"/>
      <c r="K93"/>
      <c r="L93"/>
      <c r="M93"/>
      <c r="N93"/>
      <c r="O93"/>
      <c r="P93"/>
      <c r="Q93"/>
      <c r="R93"/>
    </row>
    <row r="94" spans="1:18" s="41" customFormat="1" ht="20.25" customHeight="1" x14ac:dyDescent="0.25">
      <c r="A94" s="251" t="s">
        <v>23</v>
      </c>
      <c r="B94" s="251"/>
      <c r="C94" s="251"/>
      <c r="D94" s="251"/>
      <c r="E94" s="251"/>
      <c r="F94" s="208">
        <f>SUM(F88:F93)</f>
        <v>0</v>
      </c>
      <c r="G94" s="88" t="e">
        <f t="shared" si="13"/>
        <v>#DIV/0!</v>
      </c>
      <c r="I94"/>
      <c r="J94"/>
      <c r="K94"/>
      <c r="L94"/>
      <c r="M94"/>
      <c r="N94"/>
      <c r="O94"/>
      <c r="P94"/>
      <c r="Q94"/>
      <c r="R94"/>
    </row>
    <row r="95" spans="1:18" ht="22.9" customHeight="1" x14ac:dyDescent="0.25"/>
  </sheetData>
  <sheetProtection algorithmName="SHA-512" hashValue="a/6c60pB0k4D5IhZfP3+ZththZgj8jrhetHQ1NSUYK2WWtCWl0iTwyR42Gi8iZwqRcO9cA766fRYSogtWg2q/A==" saltValue="1mioWD4Hd7n5+LcVdaLSWA==" spinCount="100000" sheet="1" objects="1" scenarios="1"/>
  <mergeCells count="12">
    <mergeCell ref="A94:E94"/>
    <mergeCell ref="A2:G2"/>
    <mergeCell ref="A3:G3"/>
    <mergeCell ref="C8:D8"/>
    <mergeCell ref="C13:G14"/>
    <mergeCell ref="A87:F87"/>
    <mergeCell ref="B88:E88"/>
    <mergeCell ref="B89:E89"/>
    <mergeCell ref="B90:E90"/>
    <mergeCell ref="B91:E91"/>
    <mergeCell ref="B92:E92"/>
    <mergeCell ref="B93:E93"/>
  </mergeCells>
  <pageMargins left="0.7" right="0.7" top="0.75" bottom="0.75" header="0.3" footer="0.3"/>
  <pageSetup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0DD3-D82D-4EAB-A398-B61F9F8B7FBB}">
  <dimension ref="A1:R21"/>
  <sheetViews>
    <sheetView tabSelected="1" view="pageBreakPreview" zoomScale="60" zoomScaleNormal="100" workbookViewId="0">
      <selection activeCell="B11" sqref="B11"/>
    </sheetView>
  </sheetViews>
  <sheetFormatPr defaultRowHeight="15" x14ac:dyDescent="0.25"/>
  <cols>
    <col min="1" max="1" width="11.42578125" style="9" customWidth="1"/>
    <col min="2" max="2" width="74.5703125" style="12" customWidth="1"/>
    <col min="3" max="4" width="10.5703125" style="15" customWidth="1"/>
    <col min="5" max="5" width="4" style="15" customWidth="1"/>
    <col min="6" max="6" width="31.85546875" style="15" customWidth="1"/>
    <col min="7" max="7" width="13.28515625" style="15" customWidth="1"/>
    <col min="8" max="8" width="0.85546875" customWidth="1"/>
    <col min="10" max="11" width="9" customWidth="1"/>
    <col min="12" max="12" width="13.85546875" customWidth="1"/>
    <col min="13" max="13" width="62.85546875" customWidth="1"/>
    <col min="16" max="17" width="12.7109375" customWidth="1"/>
  </cols>
  <sheetData>
    <row r="1" spans="1:18" ht="7.15" customHeight="1" x14ac:dyDescent="0.25"/>
    <row r="2" spans="1:18" ht="25.5" customHeight="1" x14ac:dyDescent="0.25">
      <c r="A2" s="235" t="s">
        <v>114</v>
      </c>
      <c r="B2" s="235"/>
      <c r="C2" s="235"/>
      <c r="D2" s="235"/>
      <c r="E2" s="235"/>
      <c r="F2" s="235"/>
      <c r="G2" s="235"/>
      <c r="H2" s="56"/>
    </row>
    <row r="3" spans="1:18" ht="28.5" customHeight="1" x14ac:dyDescent="0.25">
      <c r="A3" s="235" t="s">
        <v>32</v>
      </c>
      <c r="B3" s="235"/>
      <c r="C3" s="235"/>
      <c r="D3" s="235"/>
      <c r="E3" s="235"/>
      <c r="F3" s="235"/>
      <c r="G3" s="235"/>
    </row>
    <row r="4" spans="1:18" ht="12.75" customHeight="1" x14ac:dyDescent="0.25"/>
    <row r="5" spans="1:18" ht="31.5" customHeight="1" x14ac:dyDescent="0.25">
      <c r="A5" s="8" t="s">
        <v>10</v>
      </c>
      <c r="B5" s="1"/>
      <c r="C5" s="262" t="s">
        <v>27</v>
      </c>
      <c r="D5" s="262"/>
      <c r="E5" s="262"/>
      <c r="F5" s="262"/>
      <c r="G5" s="262"/>
      <c r="H5" s="6"/>
      <c r="J5" s="50"/>
      <c r="K5" s="50"/>
      <c r="L5" s="50"/>
      <c r="M5" s="51"/>
      <c r="N5" s="50"/>
      <c r="O5" s="50"/>
      <c r="P5" s="52"/>
      <c r="Q5" s="52"/>
    </row>
    <row r="6" spans="1:18" x14ac:dyDescent="0.25">
      <c r="A6" s="8" t="s">
        <v>11</v>
      </c>
      <c r="B6" s="5"/>
      <c r="C6" s="21" t="s">
        <v>28</v>
      </c>
      <c r="D6" s="16"/>
      <c r="E6" s="17"/>
      <c r="F6" s="17"/>
      <c r="G6" s="17"/>
      <c r="H6" s="6"/>
      <c r="M6" s="44"/>
      <c r="P6" s="53"/>
      <c r="Q6" s="53"/>
    </row>
    <row r="7" spans="1:18" x14ac:dyDescent="0.25">
      <c r="A7" s="8" t="s">
        <v>12</v>
      </c>
      <c r="B7" s="5"/>
      <c r="C7" s="22" t="s">
        <v>167</v>
      </c>
      <c r="D7" s="16"/>
      <c r="E7" s="16"/>
      <c r="F7" s="16"/>
      <c r="G7" s="16"/>
      <c r="H7" s="7"/>
      <c r="M7" s="44"/>
      <c r="P7" s="53"/>
      <c r="Q7" s="53"/>
    </row>
    <row r="8" spans="1:18" x14ac:dyDescent="0.25">
      <c r="A8" s="13" t="s">
        <v>0</v>
      </c>
      <c r="B8" s="4"/>
      <c r="C8" s="238"/>
      <c r="D8" s="238"/>
      <c r="E8" s="16"/>
      <c r="F8" s="16"/>
      <c r="G8" s="16"/>
      <c r="H8" s="7"/>
      <c r="M8" s="44"/>
      <c r="P8" s="53"/>
      <c r="Q8" s="53"/>
    </row>
    <row r="9" spans="1:18" x14ac:dyDescent="0.25">
      <c r="A9" s="14" t="s">
        <v>14</v>
      </c>
      <c r="B9" s="2"/>
      <c r="C9" s="22" t="s">
        <v>17</v>
      </c>
      <c r="D9" s="16"/>
      <c r="E9" s="16"/>
      <c r="F9" s="16"/>
      <c r="G9" s="16"/>
      <c r="H9" s="7"/>
      <c r="M9" s="44"/>
      <c r="P9" s="53"/>
      <c r="Q9" s="53"/>
    </row>
    <row r="10" spans="1:18" ht="20.25" customHeight="1" x14ac:dyDescent="0.25">
      <c r="A10" s="8" t="s">
        <v>13</v>
      </c>
      <c r="B10" s="5"/>
      <c r="C10" s="21" t="s">
        <v>33</v>
      </c>
      <c r="D10" s="16"/>
      <c r="E10" s="16"/>
      <c r="F10" s="16"/>
      <c r="G10" s="16"/>
      <c r="H10" s="7"/>
      <c r="M10" s="44"/>
      <c r="P10" s="53"/>
      <c r="Q10" s="53"/>
    </row>
    <row r="11" spans="1:18" x14ac:dyDescent="0.25">
      <c r="A11" s="14"/>
      <c r="B11" s="2"/>
      <c r="C11" s="140"/>
      <c r="D11" s="16"/>
      <c r="E11" s="16"/>
      <c r="F11" s="258" t="s">
        <v>173</v>
      </c>
      <c r="G11" s="259"/>
      <c r="H11" s="7"/>
      <c r="M11" s="44"/>
      <c r="P11" s="53"/>
      <c r="Q11" s="53"/>
    </row>
    <row r="12" spans="1:18" ht="13.5" customHeight="1" x14ac:dyDescent="0.25">
      <c r="A12" s="14"/>
      <c r="B12" s="2"/>
      <c r="C12" s="22"/>
      <c r="D12" s="16"/>
      <c r="E12" s="16"/>
      <c r="F12" s="260"/>
      <c r="G12" s="261"/>
      <c r="H12" s="7"/>
      <c r="M12" s="44"/>
      <c r="P12" s="53"/>
      <c r="Q12" s="53"/>
    </row>
    <row r="13" spans="1:18" x14ac:dyDescent="0.25">
      <c r="M13" s="44"/>
      <c r="P13" s="53"/>
      <c r="Q13" s="53"/>
    </row>
    <row r="14" spans="1:18" x14ac:dyDescent="0.25">
      <c r="A14" s="3" t="s">
        <v>2</v>
      </c>
      <c r="B14" s="23" t="s">
        <v>168</v>
      </c>
      <c r="C14" s="18"/>
      <c r="D14" s="18"/>
      <c r="E14" s="19"/>
      <c r="F14" s="20" t="s">
        <v>20</v>
      </c>
      <c r="G14" s="45" t="s">
        <v>25</v>
      </c>
      <c r="H14" s="10"/>
      <c r="M14" s="44"/>
      <c r="P14" s="53"/>
      <c r="Q14" s="53"/>
    </row>
    <row r="15" spans="1:18" ht="16.5" customHeight="1" x14ac:dyDescent="0.25">
      <c r="A15" s="25" t="s">
        <v>1</v>
      </c>
      <c r="B15" s="26" t="s">
        <v>1</v>
      </c>
      <c r="C15" s="27"/>
      <c r="D15" s="27"/>
      <c r="E15" s="28"/>
      <c r="F15" s="28" t="s">
        <v>29</v>
      </c>
      <c r="G15" s="46" t="s">
        <v>18</v>
      </c>
      <c r="H15" s="11"/>
      <c r="M15" s="44"/>
      <c r="P15" s="53"/>
      <c r="Q15" s="53"/>
    </row>
    <row r="16" spans="1:18" s="41" customFormat="1" ht="20.25" customHeight="1" x14ac:dyDescent="0.25">
      <c r="A16" s="48" t="s">
        <v>7</v>
      </c>
      <c r="B16" s="255" t="s">
        <v>169</v>
      </c>
      <c r="C16" s="256"/>
      <c r="D16" s="256"/>
      <c r="E16" s="257"/>
      <c r="F16" s="85">
        <f>'Ahkhadraa_Recreational Park'!F95</f>
        <v>0</v>
      </c>
      <c r="G16" s="89" t="e">
        <f>F16/F$20</f>
        <v>#DIV/0!</v>
      </c>
      <c r="J16"/>
      <c r="K16"/>
      <c r="L16"/>
      <c r="M16"/>
      <c r="N16"/>
      <c r="O16"/>
      <c r="P16"/>
      <c r="Q16"/>
      <c r="R16"/>
    </row>
    <row r="17" spans="1:18" s="41" customFormat="1" ht="20.25" customHeight="1" x14ac:dyDescent="0.25">
      <c r="A17" s="42" t="s">
        <v>9</v>
      </c>
      <c r="B17" s="248" t="s">
        <v>170</v>
      </c>
      <c r="C17" s="249"/>
      <c r="D17" s="249"/>
      <c r="E17" s="250"/>
      <c r="F17" s="49">
        <f>'Ta''meen_Recreational Park'!F95</f>
        <v>0</v>
      </c>
      <c r="G17" s="89" t="e">
        <f>F17/F$20</f>
        <v>#DIV/0!</v>
      </c>
      <c r="J17"/>
      <c r="K17"/>
      <c r="L17"/>
      <c r="M17"/>
      <c r="N17"/>
      <c r="O17"/>
      <c r="P17"/>
      <c r="Q17"/>
      <c r="R17"/>
    </row>
    <row r="18" spans="1:18" s="41" customFormat="1" ht="20.25" customHeight="1" x14ac:dyDescent="0.25">
      <c r="A18" s="84" t="s">
        <v>42</v>
      </c>
      <c r="B18" s="248" t="s">
        <v>171</v>
      </c>
      <c r="C18" s="249"/>
      <c r="D18" s="249"/>
      <c r="E18" s="250"/>
      <c r="F18" s="49">
        <f>'Kilo 6_Recreational Park'!F94</f>
        <v>0</v>
      </c>
      <c r="G18" s="89" t="e">
        <f>F18/F$20</f>
        <v>#DIV/0!</v>
      </c>
      <c r="J18"/>
      <c r="K18"/>
      <c r="L18"/>
      <c r="M18"/>
      <c r="N18"/>
      <c r="O18"/>
      <c r="P18"/>
      <c r="Q18"/>
      <c r="R18"/>
    </row>
    <row r="19" spans="1:18" s="41" customFormat="1" ht="20.25" customHeight="1" x14ac:dyDescent="0.25">
      <c r="A19" s="84"/>
      <c r="B19" s="248"/>
      <c r="C19" s="249"/>
      <c r="D19" s="249"/>
      <c r="E19" s="250"/>
      <c r="F19" s="49"/>
      <c r="G19" s="89"/>
      <c r="J19"/>
      <c r="K19"/>
      <c r="L19"/>
      <c r="M19"/>
      <c r="N19"/>
      <c r="O19"/>
      <c r="P19"/>
      <c r="Q19"/>
      <c r="R19"/>
    </row>
    <row r="20" spans="1:18" s="41" customFormat="1" ht="20.25" customHeight="1" x14ac:dyDescent="0.25">
      <c r="A20" s="236" t="s">
        <v>172</v>
      </c>
      <c r="B20" s="236"/>
      <c r="C20" s="236"/>
      <c r="D20" s="236"/>
      <c r="E20" s="236"/>
      <c r="F20" s="43">
        <f>SUM(F16:F19)</f>
        <v>0</v>
      </c>
      <c r="G20" s="88" t="e">
        <f>F20/F$20</f>
        <v>#DIV/0!</v>
      </c>
      <c r="I20"/>
      <c r="J20"/>
      <c r="K20"/>
      <c r="L20"/>
      <c r="M20"/>
      <c r="N20"/>
      <c r="O20"/>
      <c r="P20"/>
      <c r="Q20"/>
      <c r="R20"/>
    </row>
    <row r="21" spans="1:18" ht="22.9" customHeight="1" x14ac:dyDescent="0.25"/>
  </sheetData>
  <mergeCells count="10">
    <mergeCell ref="B17:E17"/>
    <mergeCell ref="B18:E18"/>
    <mergeCell ref="B19:E19"/>
    <mergeCell ref="A20:E20"/>
    <mergeCell ref="A2:G2"/>
    <mergeCell ref="A3:G3"/>
    <mergeCell ref="C8:D8"/>
    <mergeCell ref="B16:E16"/>
    <mergeCell ref="F11:G12"/>
    <mergeCell ref="C5:G5"/>
  </mergeCells>
  <pageMargins left="0.7" right="0.7" top="0.75" bottom="0.75" header="0.3" footer="0.3"/>
  <pageSetup scale="5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Ahkhadraa_Recreational Park</vt:lpstr>
      <vt:lpstr>Ta'meen_Recreational Park</vt:lpstr>
      <vt:lpstr>Kilo 6_Recreational Park</vt:lpstr>
      <vt:lpstr>Sumarize Price Sheet Parks </vt:lpstr>
      <vt:lpstr>'Ahkhadraa_Recreational Park'!Print_Area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Rawa Mahmood</cp:lastModifiedBy>
  <cp:lastPrinted>2021-11-10T06:02:20Z</cp:lastPrinted>
  <dcterms:created xsi:type="dcterms:W3CDTF">2013-03-17T04:16:34Z</dcterms:created>
  <dcterms:modified xsi:type="dcterms:W3CDTF">2022-10-11T13:59:15Z</dcterms:modified>
</cp:coreProperties>
</file>