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al-sam_nea\AppData\Local\Microsoft\Windows\INetCache\Content.Outlook\EIW5F8NZ\"/>
    </mc:Choice>
  </mc:AlternateContent>
  <xr:revisionPtr revIDLastSave="0" documentId="13_ncr:1_{7A244622-E436-4433-AA19-F756651B37FC}" xr6:coauthVersionLast="47" xr6:coauthVersionMax="47" xr10:uidLastSave="{00000000-0000-0000-0000-000000000000}"/>
  <bookViews>
    <workbookView xWindow="-28920" yWindow="1560" windowWidth="29040" windowHeight="15840" xr2:uid="{00000000-000D-0000-FFFF-FFFF00000000}"/>
  </bookViews>
  <sheets>
    <sheet name="revised" sheetId="6" r:id="rId1"/>
  </sheets>
  <definedNames>
    <definedName name="_Hlk104385726" localSheetId="0">revised!$B$52</definedName>
    <definedName name="_xlnm.Print_Area" localSheetId="0">revised!$A$1:$G$72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6" l="1"/>
  <c r="F41" i="6"/>
  <c r="F37" i="6"/>
  <c r="F38" i="6"/>
  <c r="F39" i="6"/>
  <c r="F35" i="6"/>
  <c r="F36" i="6"/>
  <c r="F32" i="6"/>
  <c r="F33" i="6"/>
  <c r="F34" i="6"/>
  <c r="F30" i="6"/>
  <c r="F31" i="6"/>
  <c r="F27" i="6"/>
  <c r="F28" i="6"/>
  <c r="F25" i="6"/>
  <c r="F26" i="6"/>
  <c r="F24" i="6"/>
  <c r="F22" i="6"/>
  <c r="F23" i="6"/>
  <c r="F21" i="6"/>
  <c r="F20" i="6"/>
  <c r="F61" i="6" l="1"/>
  <c r="F52" i="6"/>
  <c r="F53" i="6"/>
  <c r="F55" i="6"/>
  <c r="F56" i="6"/>
  <c r="F58" i="6"/>
  <c r="F59" i="6"/>
  <c r="F60" i="6"/>
  <c r="F64" i="6" l="1"/>
  <c r="F65" i="6" s="1"/>
  <c r="F51" i="6"/>
  <c r="F62" i="6" s="1"/>
  <c r="F70" i="6" s="1"/>
  <c r="F45" i="6"/>
  <c r="F46" i="6"/>
  <c r="F47" i="6"/>
  <c r="F48" i="6"/>
  <c r="F44" i="6"/>
  <c r="F49" i="6" l="1"/>
  <c r="F69" i="6" s="1"/>
  <c r="F42" i="6"/>
  <c r="F71" i="6"/>
  <c r="F68" i="6" l="1"/>
  <c r="G40" i="6"/>
  <c r="G58" i="6"/>
  <c r="G59" i="6"/>
  <c r="G61" i="6"/>
  <c r="G56" i="6"/>
  <c r="G55" i="6"/>
  <c r="G53" i="6"/>
  <c r="G60" i="6"/>
  <c r="G52" i="6"/>
  <c r="G51" i="6"/>
  <c r="G24" i="6"/>
  <c r="G23" i="6"/>
  <c r="G25" i="6"/>
  <c r="G48" i="6"/>
  <c r="G64" i="6"/>
  <c r="G32" i="6"/>
  <c r="G26" i="6"/>
  <c r="G45" i="6"/>
  <c r="G33" i="6"/>
  <c r="G37" i="6"/>
  <c r="G34" i="6"/>
  <c r="G46" i="6"/>
  <c r="G38" i="6"/>
  <c r="G28" i="6"/>
  <c r="G31" i="6"/>
  <c r="G44" i="6"/>
  <c r="G41" i="6"/>
  <c r="G47" i="6"/>
  <c r="G36" i="6"/>
  <c r="G35" i="6"/>
  <c r="G22" i="6"/>
  <c r="G20" i="6"/>
  <c r="G21" i="6"/>
  <c r="G30" i="6"/>
  <c r="G27" i="6"/>
  <c r="G39" i="6"/>
  <c r="G62" i="6" l="1"/>
  <c r="G65" i="6"/>
  <c r="F72" i="6"/>
  <c r="G49" i="6"/>
  <c r="G42" i="6"/>
  <c r="G68" i="6" l="1"/>
  <c r="G69" i="6"/>
  <c r="G70" i="6"/>
  <c r="G71" i="6"/>
  <c r="G7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tc={5BF1B76A-663B-45E9-8FFE-BEBC07FBB2CD}</author>
    <author>tc={871B2C34-1AF2-481B-A8C3-1A0C55DA26C7}</author>
    <author>tc={D41C2005-28A5-4265-BD02-88CBF4A76913}</author>
    <author>tc={E613A9FC-0EF7-47C3-B421-8451A0D8ED91}</author>
  </authors>
  <commentList>
    <comment ref="B22" authorId="0" shapeId="0" xr:uid="{5BF1B76A-663B-45E9-8FFE-BEBC07FBB2CD}">
      <text>
        <t>[Threaded comment]
Your version of Excel allows you to read this threaded comment; however, any edits to it will get removed if the file is opened in a newer version of Excel. Learn more: https://go.microsoft.com/fwlink/?linkid=870924
Comment:
    Only for the sanitary units</t>
      </text>
    </comment>
    <comment ref="B25" authorId="1" shapeId="0" xr:uid="{871B2C34-1AF2-481B-A8C3-1A0C55DA26C7}">
      <text>
        <t>[Threaded comment]
Your version of Excel allows you to read this threaded comment; however, any edits to it will get removed if the file is opened in a newer version of Excel. Learn more: https://go.microsoft.com/fwlink/?linkid=870924
Comment:
    Latrine: left alone. Its water tank and water heater be removed to the rooftop for storage.
Caravan: moved to the rooftop and reinstalled there. (on a pressure pyramids fixed under the roof tiles.</t>
      </text>
    </comment>
    <comment ref="B26" authorId="2" shapeId="0" xr:uid="{D41C2005-28A5-4265-BD02-88CBF4A76913}">
      <text>
        <t>[Threaded comment]
Your version of Excel allows you to read this threaded comment; however, any edits to it will get removed if the file is opened in a newer version of Excel. Learn more: https://go.microsoft.com/fwlink/?linkid=870924
Comment:
    I would say since we agreed with the landlord, let us push for this to be done by them</t>
      </text>
    </comment>
    <comment ref="B28" authorId="3" shapeId="0" xr:uid="{E613A9FC-0EF7-47C3-B421-8451A0D8ED91}">
      <text>
        <t>[Threaded comment]
Your version of Excel allows you to read this threaded comment; however, any edits to it will get removed if the file is opened in a newer version of Excel. Learn more: https://go.microsoft.com/fwlink/?linkid=870924
Comment:
    D: red text are not wanted, green text to be added.</t>
      </text>
    </comment>
  </commentList>
</comments>
</file>

<file path=xl/sharedStrings.xml><?xml version="1.0" encoding="utf-8"?>
<sst xmlns="http://schemas.openxmlformats.org/spreadsheetml/2006/main" count="129" uniqueCount="92">
  <si>
    <t xml:space="preserve">CoSoft No.:         </t>
  </si>
  <si>
    <t>[---]</t>
  </si>
  <si>
    <t>No.</t>
  </si>
  <si>
    <t>Description</t>
  </si>
  <si>
    <t>Qty.</t>
  </si>
  <si>
    <t>Unit</t>
  </si>
  <si>
    <r>
      <t xml:space="preserve">Unit rate </t>
    </r>
    <r>
      <rPr>
        <b/>
        <vertAlign val="superscript"/>
        <sz val="10"/>
        <rFont val="Arial"/>
        <family val="2"/>
      </rPr>
      <t>*)</t>
    </r>
    <r>
      <rPr>
        <b/>
        <sz val="10"/>
        <rFont val="Arial"/>
        <family val="2"/>
      </rPr>
      <t/>
    </r>
  </si>
  <si>
    <t>Program Name:</t>
  </si>
  <si>
    <t>Project No.:</t>
  </si>
  <si>
    <t>Project Name:</t>
  </si>
  <si>
    <t>Location:</t>
  </si>
  <si>
    <t>Trade:</t>
  </si>
  <si>
    <t>m2</t>
  </si>
  <si>
    <t>[%]</t>
  </si>
  <si>
    <r>
      <t xml:space="preserve">Total Amount </t>
    </r>
    <r>
      <rPr>
        <b/>
        <vertAlign val="superscript"/>
        <sz val="10"/>
        <rFont val="Arial"/>
        <family val="2"/>
      </rPr>
      <t>*)</t>
    </r>
    <r>
      <rPr>
        <b/>
        <sz val="10"/>
        <rFont val="Arial"/>
        <family val="2"/>
      </rPr>
      <t/>
    </r>
  </si>
  <si>
    <t>Summary of Positions</t>
  </si>
  <si>
    <t>Total Sum over All</t>
  </si>
  <si>
    <t>Cost Calculation</t>
  </si>
  <si>
    <t>portion</t>
  </si>
  <si>
    <t>[USD]</t>
  </si>
  <si>
    <t>Civil Works</t>
  </si>
  <si>
    <t>Civil Work</t>
  </si>
  <si>
    <t>pcs</t>
  </si>
  <si>
    <t xml:space="preserve">Ceramic tiles for the walls of (30*60) cm dimensions  </t>
  </si>
  <si>
    <t xml:space="preserve">Pcs </t>
  </si>
  <si>
    <t>Total for Civil works</t>
  </si>
  <si>
    <r>
      <rPr>
        <b/>
        <sz val="12"/>
        <color theme="1"/>
        <rFont val="Calibri"/>
        <family val="2"/>
      </rPr>
      <t xml:space="preserve">Taps: </t>
    </r>
    <r>
      <rPr>
        <sz val="12"/>
        <color theme="1"/>
        <rFont val="Calibri"/>
        <family val="2"/>
        <scheme val="minor"/>
      </rPr>
      <t xml:space="preserve">
Supply and connect chrome water taps 1/2". Price of the work shall include all water connections, all pipes and fitting to connecting it with water distribution network and the taps locations should be determined by the engineering committee inside and outside the building. All needed work to complete the job will be included within the price. 
</t>
    </r>
  </si>
  <si>
    <t xml:space="preserve"> Electrical Works</t>
  </si>
  <si>
    <t>Exhaust fan of 6 inch diameter with electrical switch of 10 Amp capacity</t>
  </si>
  <si>
    <t>Exhaust fan of 12 inch diameter with electrical switch of 10 Amp capacity</t>
  </si>
  <si>
    <t>Spot light to be fixed in the roof or wall</t>
  </si>
  <si>
    <r>
      <rPr>
        <b/>
        <sz val="12"/>
        <rFont val="Calibri"/>
        <family val="2"/>
      </rPr>
      <t xml:space="preserve">Plug Switch of 15 Amp Capacity </t>
    </r>
    <r>
      <rPr>
        <sz val="12"/>
        <rFont val="Calibri"/>
        <family val="2"/>
        <scheme val="minor"/>
      </rPr>
      <t xml:space="preserve">
Supply, connect and commission electrical point with electrical Plug switch of 15 Amp capacity using single copper wires (3x2.5) mm2 , the work includes supplying and installing galvanized steel electrical box, pulling wires inside PVC conduits and connecting it to MCB distribution board with all installation and connection accessories, and all the required works to complete the Job.</t>
    </r>
  </si>
  <si>
    <r>
      <rPr>
        <b/>
        <sz val="12"/>
        <rFont val="Calibri"/>
        <family val="2"/>
      </rPr>
      <t xml:space="preserve">Socket of 45 Amp Capacity </t>
    </r>
    <r>
      <rPr>
        <sz val="12"/>
        <rFont val="Calibri"/>
        <family val="2"/>
      </rPr>
      <t xml:space="preserve">
 Supply, connect and commission electrical point with electrical socket of 45 Amp capacity for air conditioning devices and water heaters using single copper wires (3x4) mm2 , the work includes supplying and installing galvanized steel electrical box, pulling wires inside PVC conduits of 25-32 mm diameter and connecting it to MCB distribution board with all installation and connection accessories, and all the required works to complete the Job. </t>
    </r>
  </si>
  <si>
    <t>3.04.02</t>
  </si>
  <si>
    <t>3.05.01</t>
  </si>
  <si>
    <t>3.05.02</t>
  </si>
  <si>
    <t>3.05.03</t>
  </si>
  <si>
    <t>Total for Room Title Board, Portable Fire Extinguishe and First Aid Box Works</t>
  </si>
  <si>
    <t>Jadryah Neighborhood - Baghdad Governorate</t>
  </si>
  <si>
    <t>GMAC</t>
  </si>
  <si>
    <t>Renovation works</t>
  </si>
  <si>
    <t>Jadrya Baghdad</t>
  </si>
  <si>
    <t xml:space="preserve"> </t>
  </si>
  <si>
    <t xml:space="preserve">                 </t>
  </si>
  <si>
    <t xml:space="preserve">                          </t>
  </si>
  <si>
    <t>lump sum</t>
  </si>
  <si>
    <t>m</t>
  </si>
  <si>
    <t>1.12.01</t>
  </si>
  <si>
    <t>1.12.02</t>
  </si>
  <si>
    <t>3.04.01</t>
  </si>
  <si>
    <t>BoQ - Renovation of GMAC Office in Jadrya</t>
  </si>
  <si>
    <t>Renovation of GMAC Office in Jadrya</t>
  </si>
  <si>
    <t>Total for Electrical Works</t>
  </si>
  <si>
    <t>Brand (to be specified by the contractor when making an offer)</t>
  </si>
  <si>
    <r>
      <t xml:space="preserve">Removing Cement Plastering and Rendering of the Exterior Walls
</t>
    </r>
    <r>
      <rPr>
        <sz val="12"/>
        <rFont val="Calibri"/>
        <family val="2"/>
        <scheme val="minor"/>
      </rPr>
      <t>Supply materials, tools, and manpower to remove cement plastering and rendering until the brick face for front cantilever roof and the areas which determined by engineering committee, the work includes removing the debris to a dump site approved by the relevant authority with all required to complete the job</t>
    </r>
  </si>
  <si>
    <r>
      <rPr>
        <b/>
        <sz val="12"/>
        <rFont val="Calibri"/>
        <family val="2"/>
        <scheme val="minor"/>
      </rPr>
      <t>Plastic paper(blast film)</t>
    </r>
    <r>
      <rPr>
        <sz val="12"/>
        <rFont val="Calibri"/>
        <family val="2"/>
        <scheme val="minor"/>
      </rPr>
      <t xml:space="preserve">
supply the materials and equipment and fixing the plastic paper(blast film) thickness not less than 0.7 mm, on the window glass,  the price including, cleaning the glasses well and removing the old shading if it is previously fixed on windows with everything necessary to complete the work and according to the directions of the supervising engineer</t>
    </r>
  </si>
  <si>
    <r>
      <t xml:space="preserve">sound-Proof Glass walled Booth </t>
    </r>
    <r>
      <rPr>
        <sz val="12"/>
        <rFont val="Calibri"/>
        <family val="2"/>
        <scheme val="minor"/>
      </rPr>
      <t>Provide and install three Glass separators size 10 mm shaded glass Hardened Thermally, with a roof of a good quality material to aid with the sound-proofing.
Works include installation of Glass frame 2" thickness 1.5-2 mm, Door Handle, Hydraulic hinges, Locks and Doors. Size above includes 3 doors within dimension (2*1 M2)
Locations and route as per specification of the Supervisor staff.</t>
    </r>
  </si>
  <si>
    <r>
      <rPr>
        <b/>
        <sz val="12"/>
        <rFont val="Calibri"/>
        <family val="2"/>
      </rPr>
      <t>Iron Door for Safe Room :</t>
    </r>
    <r>
      <rPr>
        <sz val="12"/>
        <rFont val="Calibri"/>
        <family val="2"/>
      </rPr>
      <t xml:space="preserve">
supply materials and equipment and making an iron door in the safe room (2.1 * 1.1 m) using an iron plate with a thickness of 5 mm on each side (10 mm total) then filling with compacted sand between plates, and square iron for frame for structure and angle iron section measuring 4 inches and 3 mm thick, provided that it is firmly fixed to the walls and floors and from all directions,  locks must be minimum 3 bolt action dead locks (to cover all sides of the door). The price including anti-rust and thermal paint and all that is needed to complete the work as directed by the supervising engineer.</t>
    </r>
  </si>
  <si>
    <t>Sanitary works</t>
  </si>
  <si>
    <r>
      <rPr>
        <b/>
        <sz val="12"/>
        <color indexed="8"/>
        <rFont val="Calibri"/>
        <family val="2"/>
      </rPr>
      <t>Roof Drain pipes:</t>
    </r>
    <r>
      <rPr>
        <sz val="12"/>
        <color theme="1"/>
        <rFont val="Calibri"/>
        <family val="2"/>
        <scheme val="minor"/>
      </rPr>
      <t xml:space="preserve">
Supply installation, testing and commissioning PVC pipe of 110 mm diameter and 10 bar pressure properly fixed with brackets to the wall and the slab, complete with all fittings and accessories for draining rain water from the roof, the price should includes removing the damaged pipes With all required hanging accessories, fittings and vent caps and all the required works to complete the Job.  </t>
    </r>
  </si>
  <si>
    <t>Total for Sanitary works</t>
  </si>
  <si>
    <t>Waterproof LED Ceiling Light for sanitary unit and  Kitchen</t>
  </si>
  <si>
    <t xml:space="preserve"> Fire Extinguish work</t>
  </si>
  <si>
    <r>
      <rPr>
        <b/>
        <sz val="12"/>
        <color theme="1"/>
        <rFont val="Calibri"/>
        <family val="2"/>
        <scheme val="minor"/>
      </rPr>
      <t xml:space="preserve">Portable Fire Extinguisher Powder </t>
    </r>
    <r>
      <rPr>
        <sz val="12"/>
        <color theme="1"/>
        <rFont val="Calibri"/>
        <family val="2"/>
        <scheme val="minor"/>
      </rPr>
      <t xml:space="preserve">
Supply and install portable fire extinguisher powder of  12 Kg  capacity-(A.B.C) type which should be installed in the locations determined by supervisory committee. The installation shall be complete with brackets and it should be usable for at least three years from the date of receipt all in accordance with the Civil Defense specification, with training candidates from the end user on how to use them.</t>
    </r>
  </si>
  <si>
    <t>Total for  Fire extinguish work</t>
  </si>
  <si>
    <t>Fire extinguish Works</t>
  </si>
  <si>
    <r>
      <t xml:space="preserve">Removing Gypsum Plastering of The Service Building Interior Walls
</t>
    </r>
    <r>
      <rPr>
        <sz val="12"/>
        <rFont val="Calibri"/>
        <family val="2"/>
        <scheme val="minor"/>
      </rPr>
      <t>Supply materials, tools, and manpower to remove gypsum plastering until the brick face and the areas which determined by engineering committee, and reinstalling the air conditioner pipes and cable which are available out of wall to be trenched inside walls by using plastic pipes for both of air condition pipes and cable, and plastering it again the work includes removing the debris to a dump site approved by the relevant authority with all required to complete the job</t>
    </r>
  </si>
  <si>
    <r>
      <rPr>
        <b/>
        <sz val="12"/>
        <rFont val="Calibri"/>
        <family val="2"/>
      </rPr>
      <t xml:space="preserve">Ceramic Tiles </t>
    </r>
    <r>
      <rPr>
        <sz val="12"/>
        <rFont val="Calibri"/>
        <family val="2"/>
        <scheme val="minor"/>
      </rPr>
      <t xml:space="preserve">
Supply, install and finish the walls and floors of the sanitary unit using ceramic tiles from a first-class (Spain origin or equivalent) and cement sand mortar, the tiles final faces should be flat and free from any ripples or cement paste. The contractor must submit samples to the Engineering Committee for the approval of one of the samples and which must be subject to the laboratory tests and according to Iraqi standard specifications, installation of aluminum ceramic corner tile trim at the corners and edges of the walls, closing all old sewage openings which are required to be closed and reinstalling all toilet seats, according to the  supervisory committee instructions, with all the materials needed to install, filling the joints with white cement paste and polishing, with all the required works to complete the work.</t>
    </r>
  </si>
  <si>
    <t xml:space="preserve">Ceramic tiles anti slip for the floors of (30*30) cm dimensions  </t>
  </si>
  <si>
    <r>
      <rPr>
        <b/>
        <sz val="12"/>
        <rFont val="Calibri"/>
        <family val="2"/>
      </rPr>
      <t>Wooden Door Rehabilitation:</t>
    </r>
    <r>
      <rPr>
        <sz val="12"/>
        <rFont val="Calibri"/>
        <family val="2"/>
      </rPr>
      <t xml:space="preserve">
Supply tools, materials and equipment, and manpower to rehabilitate the entrance door for the building. the price includes re-fixing heavy duty door locks and handles from Italian origin or equivalent - first class, heavy duty Stainless Steel door hinges of 5 screws,  fixing a stopper on the floor or wall, painting  the door and frame with three layer of liquid teak paints , with all required repairs or any part needs to be replaced, with all the required works to complete the job</t>
    </r>
  </si>
  <si>
    <r>
      <rPr>
        <b/>
        <sz val="12"/>
        <color theme="1"/>
        <rFont val="Calibri"/>
        <family val="2"/>
        <scheme val="minor"/>
      </rPr>
      <t xml:space="preserve">Removing Ceramic Tiles and Mosaic Tiles </t>
    </r>
    <r>
      <rPr>
        <sz val="12"/>
        <color theme="1"/>
        <rFont val="Calibri"/>
        <family val="2"/>
        <scheme val="minor"/>
      </rPr>
      <t xml:space="preserve">       
Supply materials, tools and equipment, and manpower to remove the ceramic tiles of walls , floors of sanitary units with cement mortar , the work includes removing the debris to a dump site approved by the relevant authority with all the required works to complete the job</t>
    </r>
  </si>
  <si>
    <r>
      <rPr>
        <b/>
        <sz val="12"/>
        <rFont val="Calibri"/>
        <family val="2"/>
        <scheme val="minor"/>
      </rPr>
      <t>Glass Partition</t>
    </r>
    <r>
      <rPr>
        <sz val="12"/>
        <rFont val="Calibri"/>
        <family val="2"/>
        <scheme val="minor"/>
      </rPr>
      <t xml:space="preserve">
Supply materials, tools, equipment and manpower to install new tempered glass partitions 10mm glass with Aluminum sections G60 (5X6 and 9X6) cm according to the need with the doors, the price includes silicon, screw, etching, and with all the required works to complete the job and according to the supervisory committee instructions </t>
    </r>
  </si>
  <si>
    <r>
      <rPr>
        <b/>
        <sz val="12"/>
        <rFont val="Calibri"/>
        <family val="2"/>
        <scheme val="minor"/>
      </rPr>
      <t xml:space="preserve"> Aluminum Door:</t>
    </r>
    <r>
      <rPr>
        <sz val="12"/>
        <rFont val="Calibri"/>
        <family val="2"/>
        <scheme val="minor"/>
      </rPr>
      <t xml:space="preserve">
Supply and install new aluminum door 2.1 x 1 m with its frame, instead of the old Aluminum door, the work includes removing the old door and reinstalling the new door in the walls by frame of U channel shape steel section of (2x 3) inch dimension, 3mm thick and painting with three layers of oil based paints in addition to anti rust primer. Price of the work shall include use the of 1.3 mm thick with width not less than 7.5cm aluminum section and aluminum panel lambrin, the submitted brand must be compliant to Iraqi Standards and approved by the supervisory committee with all accessories and installation of heavy duty locks and handles, also the price includes repairing the walls with finishing and painting for any damaged parts, with all the required works and accessories to complete the Job.</t>
    </r>
  </si>
  <si>
    <r>
      <rPr>
        <b/>
        <sz val="12"/>
        <rFont val="Calibri"/>
        <family val="2"/>
        <scheme val="minor"/>
      </rPr>
      <t xml:space="preserve">Opening and Re-installing the Caravan </t>
    </r>
    <r>
      <rPr>
        <sz val="12"/>
        <rFont val="Calibri"/>
        <family val="2"/>
        <scheme val="minor"/>
      </rPr>
      <t xml:space="preserve">
Supply materials, tools, equipment and manpower to remove Caravan (approximate dimensions 7m*4m) from the front of the building and reinstall it on the roof of the building, by using six concrete pyramids on the top roof of the building to be installed on it, the work includes, cutting the roof tiles and installing the new concrete pyramids with all mastic works and needed new roof tiles in addition to all welding works, cutting and needed new sandwich or any iron parts to complete re installing it, also the price includes removing the debris to a dump site approved by the relevant authority, in addition to re-casting the floor below the caravan with new concrete floor 15 cm thickness with BRC mesh in the old place of caravan using sulphate resisting cement, and with all the required works to complete the job and according to the supervisory committee instructions </t>
    </r>
  </si>
  <si>
    <r>
      <t xml:space="preserve">Termite treatment
</t>
    </r>
    <r>
      <rPr>
        <sz val="12"/>
        <rFont val="Calibri"/>
        <family val="2"/>
        <scheme val="minor"/>
      </rPr>
      <t>Supply materials, tools and equipment, and manpower to treat the existing Termite in the office by finding all its routs even if it's in the neighbor houses and treating it by best quality of Termite treatment materials and the treatments which shall be approved by supervisory staff, the price includes all trenching works in walls and floors with repairing it as it was cleaning and removing all trashes with all requirements to complete the job</t>
    </r>
  </si>
  <si>
    <r>
      <rPr>
        <b/>
        <sz val="12"/>
        <color theme="1"/>
        <rFont val="Calibri"/>
        <family val="2"/>
        <scheme val="minor"/>
      </rPr>
      <t>Closing partition between two rooms</t>
    </r>
    <r>
      <rPr>
        <sz val="12"/>
        <color theme="1"/>
        <rFont val="Calibri"/>
        <family val="2"/>
        <scheme val="minor"/>
      </rPr>
      <t xml:space="preserve">
Supply materials, tools and equipment, and manpower to close partition between two rooms, by using CNC 2mm with 1" square iron pipe to be fixed every 70 cm in both sides and fixed to the walls by using bolts and welding, the work includes painting with anti-rust paint and three layer of oil paint, all works shall be according to engineering committee directions with all requirements to complete the job.
</t>
    </r>
  </si>
  <si>
    <r>
      <rPr>
        <b/>
        <sz val="12"/>
        <color theme="1"/>
        <rFont val="Calibri"/>
        <family val="2"/>
        <scheme val="minor"/>
      </rPr>
      <t xml:space="preserve">Renovation of Roof Concrete Tiles </t>
    </r>
    <r>
      <rPr>
        <sz val="12"/>
        <color theme="1"/>
        <rFont val="Calibri"/>
        <family val="2"/>
        <scheme val="minor"/>
      </rPr>
      <t xml:space="preserve">
Supply materials, tools and equipment, and manpower for roofing works according to the technical specifications, the work includes the following:
A: Cleaning the roof from all materials and trash by washing it.
B: Using concrete tiles of (80x80x4) cm, to be replaced instead of the damaged tiles.
C: Removing the old mastic from all joints and re filling the joints with bitumen mastic with cautery 
D: The price includes all piping and water works for the tanks and it's flow  
with all required works to complete the job.</t>
    </r>
  </si>
  <si>
    <r>
      <rPr>
        <b/>
        <sz val="12"/>
        <rFont val="Calibri"/>
        <family val="2"/>
      </rPr>
      <t>Cement Plastering and Rendering</t>
    </r>
    <r>
      <rPr>
        <sz val="12"/>
        <rFont val="Calibri"/>
        <family val="2"/>
      </rPr>
      <t xml:space="preserve">
Supply materials, tools and equipment, and manpower to plaster the external walls of not less than 10mm thick with  cement sand mortar (1:3) using aluminum straight edges, plastering in two coats over and rendering with white cement finishing coat, the work includes spreading one layer of cement splash dash, putting a layer of metal mesh on the area under the cement plastering which should be  installed at the linking area (If needed) with decoration works in the plastering and according to the instructions of the supervising committee and all the required works to complete the work.  </t>
    </r>
  </si>
  <si>
    <r>
      <rPr>
        <b/>
        <sz val="12"/>
        <color theme="1"/>
        <rFont val="Calibri"/>
        <family val="2"/>
        <scheme val="minor"/>
      </rPr>
      <t xml:space="preserve">Gypsum Plastering </t>
    </r>
    <r>
      <rPr>
        <sz val="12"/>
        <color theme="1"/>
        <rFont val="Calibri"/>
        <family val="2"/>
        <scheme val="minor"/>
      </rPr>
      <t xml:space="preserve"> 
Supply materials, tools and equipment, and manpower for gypsum plastering of the internal walls using two layers of minimum 15mm thick of gypsum and finishing with white gypsum plastering, the price includes one layer of cement splash dash under gypsum plastering with cement-sand mortar, putting a layer of plastic mesh on the area under the  gypsum plastering which should be installed between the linking area If needed) and all the required works to complete the work.</t>
    </r>
  </si>
  <si>
    <r>
      <rPr>
        <b/>
        <sz val="12"/>
        <rFont val="Calibri"/>
        <family val="2"/>
        <scheme val="minor"/>
      </rPr>
      <t>Casting The Floor of external face of the building</t>
    </r>
    <r>
      <rPr>
        <sz val="12"/>
        <rFont val="Calibri"/>
        <family val="2"/>
        <scheme val="minor"/>
      </rPr>
      <t xml:space="preserve">
Supply materials, tools and equipment, and manpower to cast the entrance, the work includes, spreading one layer not exceeding 25cm thickness (including compaction up to 95% of MDD to comply with the modified proctor test) subbase (type B) up to the required levels and thick agriculture nylon layer of 1 mm thick, casting the floor using reinforced sulphate resistance concrete with BRC layer of 6 mm diameter and 15*15 cm openings, the compressive strength for concrete not less than of 25 mPa, 15 cm thick and smooth surface. price includes making expansion joints each 3m intervals in both directions. joints should be treated by inserting Sponge Cord inside the joint 50 mm deep, then sealing the joint with special flexible joint treatment material. the material's sample and catalogue should be officially submitted by the construction company and approved by the supervisor engineer prior to implementation. all works should be done according to the supervisory committee directions, and all the required works to complete the work.</t>
    </r>
  </si>
  <si>
    <r>
      <rPr>
        <b/>
        <sz val="12"/>
        <rFont val="Calibri"/>
        <family val="2"/>
      </rPr>
      <t>Locks for Wooden Doors</t>
    </r>
    <r>
      <rPr>
        <sz val="12"/>
        <rFont val="Calibri"/>
        <family val="2"/>
      </rPr>
      <t xml:space="preserve">
Supply materials, tools and equipment, and manpower to replacing the existing doors locks by heavy duty door locks and handles from Italian origin or equivalent - first class, heavy duty Stainless Steel door hinges of 5 screws which shall be approved by supervisory committee, with all requirements to complete the job</t>
    </r>
  </si>
  <si>
    <r>
      <rPr>
        <b/>
        <sz val="12"/>
        <rFont val="Calibri"/>
        <family val="2"/>
        <scheme val="minor"/>
      </rPr>
      <t>Steel Door Rehabilitation:</t>
    </r>
    <r>
      <rPr>
        <sz val="12"/>
        <rFont val="Calibri"/>
        <family val="2"/>
        <scheme val="minor"/>
      </rPr>
      <t xml:space="preserve">
Supply materials, tools and equipment, and manpower to rehabilitate both of the main door for the office (3.5X2)m and the roof door (1x2.1) the work  including all necessary fixings, hinges, doors handles, locks with key from Italian origin or equivalent- first class, and fixing a stopper on the floor or wall, insulation foam, accessories, mastic, hardware and painting with anti-rust paint and 3 layers of oil paints type hammer finish, locks, connections accessories, with all required repairs or any part needs to be replaced, with all the required civil works </t>
    </r>
  </si>
  <si>
    <r>
      <rPr>
        <b/>
        <sz val="12"/>
        <rFont val="Calibri"/>
        <family val="2"/>
        <scheme val="minor"/>
      </rPr>
      <t>Aluminum Window and Doors Rehabilitation</t>
    </r>
    <r>
      <rPr>
        <sz val="12"/>
        <rFont val="Calibri"/>
        <family val="2"/>
        <scheme val="minor"/>
      </rPr>
      <t xml:space="preserve">
Supply materials, tools and equipment, and manpower to rehabilitate Aluminum Window/door. Price of the work shall include, installation of heavy duty locks and handles, installation of glass of 4 mm thick, anti-insect netting mesh, steel guard frame (Steel Burglar frame)  with painting the steel frames and guard frame with 3 layer of oil based paints in addition to anti rust prime coat, replacing all damaged rubber which fixing glass by new rubber which shall be approved by supervisory committee, filling all spaces around the windows by white silicone, this works all be completed for any required windows, with all required civil works to install it in the walls and all the required works and accessories to complete the Job. </t>
    </r>
  </si>
  <si>
    <r>
      <rPr>
        <b/>
        <sz val="12"/>
        <color theme="1"/>
        <rFont val="Calibri"/>
        <family val="2"/>
        <scheme val="minor"/>
      </rPr>
      <t>Maintaining Sewage Network and Rainwater Pipes:</t>
    </r>
    <r>
      <rPr>
        <sz val="12"/>
        <color theme="1"/>
        <rFont val="Calibri"/>
        <family val="2"/>
        <scheme val="minor"/>
      </rPr>
      <t xml:space="preserve">
Supply materials, tools and equipment, and manpower to repair and maintain the sewage network and manholes for whole the building, the price includes well piping and cleaning the pipes by using the proper and suitable tools, including disludging, and replacing the damaged pipes and manholes with different sizes with all accessories and fittings according to engineering committee direction with all requirements to complete the job.  </t>
    </r>
  </si>
  <si>
    <r>
      <rPr>
        <b/>
        <sz val="12"/>
        <color theme="1"/>
        <rFont val="Calibri"/>
        <family val="2"/>
      </rPr>
      <t>Galvanized iron water pipes 1"</t>
    </r>
    <r>
      <rPr>
        <sz val="12"/>
        <color theme="1"/>
        <rFont val="Calibri"/>
        <family val="2"/>
        <scheme val="minor"/>
      </rPr>
      <t xml:space="preserve">
Supply, install and test galvanized water pipes "class A" SCH40 of 1 inch diameter to connect and transfer water from and to water tanks which should be installed on the building roof. The price includes all fittings and accessories such as 90</t>
    </r>
    <r>
      <rPr>
        <vertAlign val="superscript"/>
        <sz val="12"/>
        <color theme="1"/>
        <rFont val="Calibri"/>
        <family val="2"/>
        <scheme val="minor"/>
      </rPr>
      <t>o</t>
    </r>
    <r>
      <rPr>
        <sz val="12"/>
        <color theme="1"/>
        <rFont val="Calibri"/>
        <family val="2"/>
        <scheme val="minor"/>
      </rPr>
      <t xml:space="preserve"> elbow, tee and valve...etc., isolate all hot water pipes by using arm flex and thermal tape and Teflon seal for connections of cold and hot water pipes and concreting 10cm around the pipes, all needed work to complete the job will be included within the price.  
</t>
    </r>
  </si>
  <si>
    <r>
      <rPr>
        <b/>
        <sz val="12"/>
        <color theme="1"/>
        <rFont val="Calibri"/>
        <family val="2"/>
        <scheme val="minor"/>
      </rPr>
      <t>Galvanized iron water pipes 3/4"</t>
    </r>
    <r>
      <rPr>
        <sz val="12"/>
        <color theme="1"/>
        <rFont val="Calibri"/>
        <family val="2"/>
        <scheme val="minor"/>
      </rPr>
      <t xml:space="preserve">
Supply, install and test galvanized water pipes "class A" SCH40 of 3/4 inch diameter to connect and transfer water from and to water tanks which should be installed on the building roof. The price includes all fittings and accessories such as 90</t>
    </r>
    <r>
      <rPr>
        <vertAlign val="superscript"/>
        <sz val="12"/>
        <color theme="1"/>
        <rFont val="Calibri"/>
        <family val="2"/>
        <scheme val="minor"/>
      </rPr>
      <t>o</t>
    </r>
    <r>
      <rPr>
        <sz val="12"/>
        <color theme="1"/>
        <rFont val="Calibri"/>
        <family val="2"/>
        <scheme val="minor"/>
      </rPr>
      <t xml:space="preserve"> elbow, tee and valve...etc., isolate all hot water pipes by using arm flex and thermal tape and Teflon seal for connections of cold and hot water pipes and concreting 10cm around the pipes, all needed work to complete the job will be included within the price.  </t>
    </r>
  </si>
  <si>
    <r>
      <rPr>
        <b/>
        <sz val="12"/>
        <rFont val="Calibri"/>
        <family val="2"/>
      </rPr>
      <t xml:space="preserve">Plug Switch of 13 Amp Capacity </t>
    </r>
    <r>
      <rPr>
        <sz val="12"/>
        <rFont val="Calibri"/>
        <family val="2"/>
        <scheme val="minor"/>
      </rPr>
      <t xml:space="preserve">
Supply, connect and operate electrical point with electrical Plug switch of 13 Amp capacity using single copper wires  (3x2.5) mm2, the work includes supplying and installing galvanized steel electrical box, pulling wires inside PVC conduits and connecting it to MCB distribution board with all installation and connection accessories, and all the required works to complete the Job .</t>
    </r>
  </si>
  <si>
    <r>
      <rPr>
        <b/>
        <sz val="12"/>
        <color theme="1"/>
        <rFont val="Calibri"/>
        <family val="2"/>
      </rPr>
      <t>Exhaust Fan</t>
    </r>
    <r>
      <rPr>
        <sz val="12"/>
        <color theme="1"/>
        <rFont val="Calibri"/>
        <family val="2"/>
        <scheme val="minor"/>
      </rPr>
      <t xml:space="preserve">
Supply, install, connect, test and operate electrical exhaust fans with electrical switches of 10 Amp,  using single copper wires of (2x1.5) mm2 , the work includes supplying and installing galvanized steel electrical box in needed and connecting it to MCB distribution board with all installation and connection accessories, and all the required works to complete the Job. The electrical installations are as following:  </t>
    </r>
  </si>
  <si>
    <r>
      <rPr>
        <b/>
        <sz val="12"/>
        <color theme="1"/>
        <rFont val="Calibri"/>
        <family val="2"/>
        <scheme val="minor"/>
      </rPr>
      <t>Lighting Fixtures</t>
    </r>
    <r>
      <rPr>
        <sz val="12"/>
        <color theme="1"/>
        <rFont val="Calibri"/>
        <family val="2"/>
        <scheme val="minor"/>
      </rPr>
      <t xml:space="preserve">
Supply, Install, connect, test and commission lighting fixtures with electrical switches of 10 Amp capacity, using single copper wires of (2x2.5 mm2) , the work includes supplying and installing galvanized steel electrical box (whenever needed) and connecting it to MCB distribution board with all installation and connection accessories, and all the required works to complete the Job. The lighting fixtures are as following:  </t>
    </r>
  </si>
  <si>
    <t xml:space="preserve">Modern outdoor wall lighting fixtures (Lantern) with Led bulb lights (Economic Bulb) of 20 watt  </t>
  </si>
  <si>
    <r>
      <rPr>
        <b/>
        <sz val="12"/>
        <rFont val="Calibri"/>
        <family val="2"/>
        <scheme val="minor"/>
      </rPr>
      <t>Arranging electrical wires</t>
    </r>
    <r>
      <rPr>
        <sz val="12"/>
        <rFont val="Calibri"/>
        <family val="2"/>
        <scheme val="minor"/>
      </rPr>
      <t xml:space="preserve"> 
Supply materials, tools and equipment, and manpower to repair and maintain the electrical wires at the entrance gate and at the skylight space beside the kitchen, the work include reforming all wires in cable trays and replacing all damaged wires and circuit breakers in the main board and sub-boards with all installations and connections accessories and all the required works to complete the Job</t>
    </r>
  </si>
  <si>
    <t>20.2045.1-017.51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</si>
</sst>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 #,##0.00_-;_-* &quot;-&quot;??_-;_-@_-"/>
    <numFmt numFmtId="165" formatCode="&quot;$&quot;#,##0.00"/>
    <numFmt numFmtId="166" formatCode="#,##0.0_-"/>
  </numFmts>
  <fonts count="36"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4"/>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1"/>
      <color theme="1"/>
      <name val="Arial"/>
      <family val="2"/>
    </font>
    <font>
      <sz val="11"/>
      <color indexed="8"/>
      <name val="Arial"/>
      <family val="2"/>
    </font>
    <font>
      <sz val="11"/>
      <name val="Calibri"/>
      <family val="2"/>
      <scheme val="minor"/>
    </font>
    <font>
      <sz val="11"/>
      <color rgb="FF9C5700"/>
      <name val="Calibri"/>
      <family val="2"/>
      <scheme val="minor"/>
    </font>
    <font>
      <sz val="12"/>
      <name val="Calibri"/>
      <family val="2"/>
      <scheme val="minor"/>
    </font>
    <font>
      <b/>
      <sz val="12"/>
      <name val="Calibri"/>
      <family val="2"/>
      <scheme val="minor"/>
    </font>
    <font>
      <b/>
      <sz val="12"/>
      <color theme="1"/>
      <name val="Calibri"/>
      <family val="2"/>
    </font>
    <font>
      <b/>
      <sz val="12"/>
      <color indexed="8"/>
      <name val="Calibri"/>
      <family val="2"/>
    </font>
    <font>
      <b/>
      <sz val="12"/>
      <name val="Calibri"/>
      <family val="2"/>
    </font>
    <font>
      <sz val="12"/>
      <name val="Calibri"/>
      <family val="2"/>
    </font>
    <font>
      <b/>
      <sz val="12"/>
      <color theme="1"/>
      <name val="Arial"/>
      <family val="2"/>
    </font>
    <font>
      <vertAlign val="superscript"/>
      <sz val="12"/>
      <color theme="1"/>
      <name val="Calibri"/>
      <family val="2"/>
      <scheme val="minor"/>
    </font>
    <font>
      <b/>
      <sz val="16"/>
      <color theme="1"/>
      <name val="Calibri"/>
      <family val="2"/>
      <scheme val="minor"/>
    </font>
    <font>
      <b/>
      <sz val="16"/>
      <color indexed="8"/>
      <name val="Arial"/>
      <family val="2"/>
    </font>
  </fonts>
  <fills count="10">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
      <patternFill patternType="solid">
        <fgColor rgb="FFFFEB9C"/>
      </patternFill>
    </fill>
    <fill>
      <patternFill patternType="solid">
        <fgColor theme="5" tint="0.79998168889431442"/>
        <bgColor indexed="64"/>
      </patternFill>
    </fill>
  </fills>
  <borders count="41">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diagonal/>
    </border>
    <border>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xf numFmtId="0" fontId="25" fillId="8" borderId="0" applyNumberFormat="0" applyBorder="0" applyAlignment="0" applyProtection="0"/>
  </cellStyleXfs>
  <cellXfs count="180">
    <xf numFmtId="0" fontId="0" fillId="0" borderId="0" xfId="0"/>
    <xf numFmtId="0" fontId="13" fillId="0" borderId="0" xfId="0"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0" fontId="0" fillId="0" borderId="0" xfId="0" applyAlignment="1">
      <alignmen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10" fillId="0" borderId="0" xfId="14" applyFont="1" applyAlignment="1">
      <alignment horizontal="left" vertical="center"/>
    </xf>
    <xf numFmtId="164" fontId="0" fillId="4" borderId="5" xfId="14" applyFont="1" applyFill="1" applyBorder="1" applyAlignment="1">
      <alignment horizontal="center" vertical="center"/>
    </xf>
    <xf numFmtId="164" fontId="0" fillId="4" borderId="12" xfId="14" applyFont="1" applyFill="1" applyBorder="1" applyAlignment="1">
      <alignment horizontal="center" vertical="center"/>
    </xf>
    <xf numFmtId="0" fontId="19" fillId="0" borderId="0" xfId="0" applyFont="1"/>
    <xf numFmtId="164" fontId="17" fillId="0" borderId="6" xfId="14" applyFont="1" applyBorder="1" applyAlignment="1">
      <alignment horizontal="center" vertical="center"/>
    </xf>
    <xf numFmtId="0" fontId="0" fillId="0" borderId="0" xfId="0" applyAlignment="1">
      <alignment wrapText="1"/>
    </xf>
    <xf numFmtId="164" fontId="17" fillId="0" borderId="13" xfId="14" applyFont="1" applyBorder="1" applyAlignment="1">
      <alignment horizontal="center" vertical="center"/>
    </xf>
    <xf numFmtId="0" fontId="18" fillId="0" borderId="0" xfId="0" applyFont="1"/>
    <xf numFmtId="0" fontId="18" fillId="0" borderId="0" xfId="0" applyFont="1" applyAlignment="1">
      <alignment wrapText="1"/>
    </xf>
    <xf numFmtId="164" fontId="18" fillId="0" borderId="0" xfId="14" applyFont="1"/>
    <xf numFmtId="164" fontId="0" fillId="0" borderId="0" xfId="14" applyFont="1"/>
    <xf numFmtId="0" fontId="15" fillId="0" borderId="0" xfId="0" applyFont="1" applyAlignment="1">
      <alignment vertical="center"/>
    </xf>
    <xf numFmtId="0" fontId="17" fillId="5" borderId="12" xfId="0" applyFont="1" applyFill="1" applyBorder="1" applyAlignment="1">
      <alignment horizontal="center" vertical="center"/>
    </xf>
    <xf numFmtId="10" fontId="20" fillId="0" borderId="13" xfId="4" applyNumberFormat="1" applyFont="1" applyBorder="1" applyAlignment="1">
      <alignment horizontal="center" vertical="center" readingOrder="1"/>
    </xf>
    <xf numFmtId="0" fontId="18" fillId="4" borderId="15" xfId="0" applyFont="1" applyFill="1" applyBorder="1" applyAlignment="1">
      <alignment vertical="center"/>
    </xf>
    <xf numFmtId="164" fontId="22" fillId="0" borderId="14" xfId="14" applyFont="1" applyBorder="1" applyAlignment="1">
      <alignment horizontal="center" vertical="center"/>
    </xf>
    <xf numFmtId="10" fontId="23" fillId="0" borderId="6" xfId="4" applyNumberFormat="1" applyFont="1" applyBorder="1" applyAlignment="1">
      <alignment horizontal="center" vertical="center" readingOrder="1"/>
    </xf>
    <xf numFmtId="164" fontId="22" fillId="0" borderId="13" xfId="14" applyFont="1" applyBorder="1" applyAlignment="1">
      <alignment horizontal="center" vertical="center"/>
    </xf>
    <xf numFmtId="164" fontId="0" fillId="0" borderId="0" xfId="0" applyNumberFormat="1"/>
    <xf numFmtId="164" fontId="22" fillId="0" borderId="16" xfId="14" applyFont="1" applyBorder="1" applyAlignment="1">
      <alignment horizontal="center" vertical="center"/>
    </xf>
    <xf numFmtId="10" fontId="23" fillId="0" borderId="16" xfId="4" applyNumberFormat="1" applyFont="1" applyBorder="1" applyAlignment="1">
      <alignment horizontal="center" vertical="center" readingOrder="1"/>
    </xf>
    <xf numFmtId="0" fontId="0" fillId="0" borderId="18" xfId="0" applyBorder="1" applyAlignment="1">
      <alignment horizontal="center" vertical="center"/>
    </xf>
    <xf numFmtId="3" fontId="0" fillId="0" borderId="18" xfId="0" applyNumberFormat="1" applyBorder="1" applyAlignment="1">
      <alignment horizontal="center" vertical="center"/>
    </xf>
    <xf numFmtId="165" fontId="0" fillId="0" borderId="18" xfId="0" applyNumberFormat="1" applyBorder="1" applyAlignment="1" applyProtection="1">
      <alignment horizontal="center" vertical="center"/>
      <protection locked="0"/>
    </xf>
    <xf numFmtId="0" fontId="19" fillId="0" borderId="18" xfId="0" applyFont="1" applyBorder="1" applyAlignment="1">
      <alignment horizontal="left" vertical="top" wrapText="1"/>
    </xf>
    <xf numFmtId="0" fontId="26" fillId="0" borderId="18" xfId="0" applyFont="1" applyBorder="1" applyAlignment="1">
      <alignment horizontal="left" vertical="top" wrapText="1"/>
    </xf>
    <xf numFmtId="0" fontId="0" fillId="7" borderId="16" xfId="0" applyFill="1" applyBorder="1" applyAlignment="1">
      <alignment horizontal="center" vertical="center"/>
    </xf>
    <xf numFmtId="0" fontId="19" fillId="0" borderId="16" xfId="0" applyFont="1" applyBorder="1" applyAlignment="1">
      <alignment horizontal="left" vertical="top" wrapText="1"/>
    </xf>
    <xf numFmtId="0" fontId="0" fillId="0" borderId="16" xfId="0" applyBorder="1" applyAlignment="1">
      <alignment horizontal="center" vertical="center"/>
    </xf>
    <xf numFmtId="165" fontId="0" fillId="0" borderId="16" xfId="0" applyNumberFormat="1" applyBorder="1" applyAlignment="1" applyProtection="1">
      <alignment horizontal="center" vertical="center"/>
      <protection locked="0"/>
    </xf>
    <xf numFmtId="0" fontId="24" fillId="0" borderId="18" xfId="0" applyFont="1" applyBorder="1" applyAlignment="1">
      <alignment horizontal="center" vertical="top"/>
    </xf>
    <xf numFmtId="0" fontId="24" fillId="0" borderId="18" xfId="0" applyFont="1" applyBorder="1" applyAlignment="1">
      <alignment horizontal="center" vertical="center"/>
    </xf>
    <xf numFmtId="165" fontId="24" fillId="0" borderId="18" xfId="0" applyNumberFormat="1" applyFont="1" applyBorder="1" applyAlignment="1">
      <alignment horizontal="center" vertical="center"/>
    </xf>
    <xf numFmtId="0" fontId="26" fillId="0" borderId="19" xfId="0" applyFont="1" applyBorder="1" applyAlignment="1">
      <alignment horizontal="left" vertical="top" wrapText="1"/>
    </xf>
    <xf numFmtId="0" fontId="24" fillId="0" borderId="19" xfId="0" applyFont="1" applyBorder="1" applyAlignment="1">
      <alignment horizontal="center" vertical="center"/>
    </xf>
    <xf numFmtId="165" fontId="24" fillId="0" borderId="19" xfId="0" applyNumberFormat="1" applyFont="1" applyBorder="1" applyAlignment="1" applyProtection="1">
      <alignment horizontal="center" vertical="center"/>
      <protection locked="0"/>
    </xf>
    <xf numFmtId="0" fontId="26" fillId="0" borderId="13" xfId="0" applyFont="1" applyBorder="1" applyAlignment="1">
      <alignment horizontal="left" vertical="top" wrapText="1"/>
    </xf>
    <xf numFmtId="0" fontId="24" fillId="0" borderId="13" xfId="0" applyFont="1" applyBorder="1" applyAlignment="1">
      <alignment horizontal="center" vertical="center"/>
    </xf>
    <xf numFmtId="165" fontId="24" fillId="0" borderId="13" xfId="0" applyNumberFormat="1" applyFont="1" applyBorder="1" applyAlignment="1" applyProtection="1">
      <alignment horizontal="center" vertical="center"/>
      <protection locked="0"/>
    </xf>
    <xf numFmtId="0" fontId="31" fillId="0" borderId="16" xfId="0" applyFont="1" applyBorder="1" applyAlignment="1">
      <alignment horizontal="left" vertical="top" wrapText="1"/>
    </xf>
    <xf numFmtId="0" fontId="24" fillId="0" borderId="16" xfId="0" applyFont="1" applyBorder="1" applyAlignment="1">
      <alignment horizontal="center" vertical="center"/>
    </xf>
    <xf numFmtId="0" fontId="1" fillId="0" borderId="16" xfId="15" applyFont="1" applyFill="1" applyBorder="1" applyAlignment="1">
      <alignment horizontal="center" vertical="center"/>
    </xf>
    <xf numFmtId="165" fontId="24" fillId="0" borderId="16" xfId="0" applyNumberFormat="1" applyFont="1" applyBorder="1" applyAlignment="1" applyProtection="1">
      <alignment horizontal="center" vertical="center"/>
      <protection locked="0"/>
    </xf>
    <xf numFmtId="0" fontId="26" fillId="0" borderId="16" xfId="0" applyFont="1" applyBorder="1" applyAlignment="1">
      <alignment horizontal="left" vertical="top" wrapText="1"/>
    </xf>
    <xf numFmtId="0" fontId="31" fillId="0" borderId="19" xfId="0" applyFont="1" applyBorder="1" applyAlignment="1">
      <alignment horizontal="left" vertical="top" wrapText="1"/>
    </xf>
    <xf numFmtId="0" fontId="0" fillId="0" borderId="19" xfId="0" applyBorder="1" applyAlignment="1">
      <alignment horizontal="center" vertical="center"/>
    </xf>
    <xf numFmtId="0" fontId="24" fillId="0" borderId="19" xfId="0" applyFont="1" applyBorder="1" applyAlignment="1">
      <alignment horizontal="center" vertical="center" wrapText="1"/>
    </xf>
    <xf numFmtId="165" fontId="24" fillId="0" borderId="19" xfId="0" applyNumberFormat="1" applyFont="1" applyBorder="1" applyAlignment="1" applyProtection="1">
      <alignment horizontal="center" vertical="center" wrapText="1"/>
      <protection locked="0"/>
    </xf>
    <xf numFmtId="0" fontId="24" fillId="0" borderId="18" xfId="0" applyFont="1" applyBorder="1" applyAlignment="1">
      <alignment horizontal="center" vertical="center" wrapText="1"/>
    </xf>
    <xf numFmtId="165" fontId="24" fillId="0" borderId="18" xfId="0" applyNumberFormat="1" applyFont="1" applyBorder="1" applyAlignment="1">
      <alignment horizontal="center" vertical="center" wrapText="1"/>
    </xf>
    <xf numFmtId="0" fontId="31" fillId="0" borderId="18" xfId="0" applyFont="1" applyBorder="1" applyAlignment="1">
      <alignment horizontal="left" vertical="top" wrapText="1"/>
    </xf>
    <xf numFmtId="0" fontId="1" fillId="0" borderId="18" xfId="15" applyFont="1" applyFill="1" applyBorder="1" applyAlignment="1">
      <alignment horizontal="center" vertical="center"/>
    </xf>
    <xf numFmtId="165" fontId="24" fillId="0" borderId="18" xfId="0" applyNumberFormat="1" applyFont="1" applyBorder="1" applyAlignment="1" applyProtection="1">
      <alignment horizontal="center" vertical="center"/>
      <protection locked="0"/>
    </xf>
    <xf numFmtId="164" fontId="22" fillId="9" borderId="16" xfId="14" applyFont="1" applyFill="1" applyBorder="1" applyAlignment="1">
      <alignment horizontal="center" vertical="center"/>
    </xf>
    <xf numFmtId="10" fontId="23" fillId="9" borderId="16" xfId="4" applyNumberFormat="1" applyFont="1" applyFill="1" applyBorder="1" applyAlignment="1">
      <alignment horizontal="center" vertical="center" readingOrder="1"/>
    </xf>
    <xf numFmtId="0" fontId="19" fillId="0" borderId="13" xfId="0" applyFont="1" applyBorder="1" applyAlignment="1">
      <alignment vertical="top" wrapText="1"/>
    </xf>
    <xf numFmtId="0" fontId="0" fillId="0" borderId="13" xfId="0" applyBorder="1" applyAlignment="1">
      <alignment horizontal="center" vertical="center"/>
    </xf>
    <xf numFmtId="165" fontId="0" fillId="7" borderId="13" xfId="0" applyNumberFormat="1" applyFill="1" applyBorder="1" applyAlignment="1" applyProtection="1">
      <alignment horizontal="center" vertical="center"/>
      <protection locked="0"/>
    </xf>
    <xf numFmtId="0" fontId="19" fillId="0" borderId="13" xfId="0" applyFont="1" applyBorder="1" applyAlignment="1">
      <alignment horizontal="left" vertical="top" wrapText="1"/>
    </xf>
    <xf numFmtId="0" fontId="0" fillId="7" borderId="13" xfId="0" applyFill="1" applyBorder="1" applyAlignment="1">
      <alignment horizontal="center" vertical="center"/>
    </xf>
    <xf numFmtId="165" fontId="0" fillId="0" borderId="13" xfId="0" applyNumberFormat="1" applyBorder="1" applyAlignment="1" applyProtection="1">
      <alignment horizontal="center" vertical="center"/>
      <protection locked="0"/>
    </xf>
    <xf numFmtId="166" fontId="0" fillId="0" borderId="16" xfId="14" applyNumberFormat="1" applyFont="1" applyFill="1" applyBorder="1" applyAlignment="1">
      <alignment horizontal="center" vertical="center"/>
    </xf>
    <xf numFmtId="165" fontId="0" fillId="0" borderId="19" xfId="0" applyNumberFormat="1" applyBorder="1" applyAlignment="1" applyProtection="1">
      <alignment horizontal="center" vertical="center"/>
      <protection locked="0"/>
    </xf>
    <xf numFmtId="164" fontId="22" fillId="9" borderId="6" xfId="14" applyFont="1" applyFill="1" applyBorder="1" applyAlignment="1">
      <alignment horizontal="center" vertical="center"/>
    </xf>
    <xf numFmtId="10" fontId="23" fillId="9" borderId="6" xfId="4" applyNumberFormat="1" applyFont="1" applyFill="1" applyBorder="1" applyAlignment="1">
      <alignment horizontal="center" vertical="center" readingOrder="1"/>
    </xf>
    <xf numFmtId="0" fontId="18" fillId="4" borderId="17" xfId="0" applyFont="1" applyFill="1" applyBorder="1" applyAlignment="1">
      <alignment vertical="center"/>
    </xf>
    <xf numFmtId="0" fontId="19" fillId="0" borderId="19" xfId="0" applyFont="1" applyBorder="1" applyAlignment="1">
      <alignment horizontal="left" vertical="top" wrapText="1"/>
    </xf>
    <xf numFmtId="0" fontId="24" fillId="0" borderId="19" xfId="0" applyFont="1" applyBorder="1" applyAlignment="1">
      <alignment horizontal="center" vertical="top" wrapText="1"/>
    </xf>
    <xf numFmtId="165" fontId="24" fillId="0" borderId="19" xfId="0" applyNumberFormat="1" applyFont="1" applyBorder="1" applyAlignment="1">
      <alignment horizontal="center" vertical="top" wrapText="1"/>
    </xf>
    <xf numFmtId="165" fontId="24" fillId="0" borderId="19" xfId="0" applyNumberFormat="1" applyFont="1" applyBorder="1" applyAlignment="1" applyProtection="1">
      <alignment horizontal="center" vertical="top" wrapText="1"/>
      <protection locked="0"/>
    </xf>
    <xf numFmtId="0" fontId="24" fillId="0" borderId="18" xfId="0" applyFont="1" applyBorder="1" applyAlignment="1">
      <alignment horizontal="center" vertical="top" wrapText="1"/>
    </xf>
    <xf numFmtId="165" fontId="24" fillId="0" borderId="18" xfId="0" applyNumberFormat="1" applyFont="1" applyBorder="1" applyAlignment="1">
      <alignment horizontal="center" vertical="top" wrapText="1"/>
    </xf>
    <xf numFmtId="164" fontId="22" fillId="0" borderId="16" xfId="14" applyFont="1" applyFill="1" applyBorder="1" applyAlignment="1">
      <alignment horizontal="center" vertical="center"/>
    </xf>
    <xf numFmtId="0" fontId="0" fillId="0" borderId="13" xfId="0" applyBorder="1" applyAlignment="1">
      <alignment horizontal="left" vertical="top" wrapText="1"/>
    </xf>
    <xf numFmtId="164" fontId="0" fillId="0" borderId="13" xfId="14" applyFont="1" applyBorder="1" applyAlignment="1">
      <alignment horizontal="center" vertical="center"/>
    </xf>
    <xf numFmtId="164" fontId="1" fillId="0" borderId="13" xfId="14" applyFont="1" applyFill="1" applyBorder="1" applyAlignment="1">
      <alignment horizontal="center" vertical="center"/>
    </xf>
    <xf numFmtId="10" fontId="23" fillId="0" borderId="13" xfId="4" applyNumberFormat="1" applyFont="1" applyBorder="1" applyAlignment="1">
      <alignment horizontal="center" vertical="center" readingOrder="1"/>
    </xf>
    <xf numFmtId="165" fontId="1" fillId="0" borderId="16" xfId="0" applyNumberFormat="1" applyFont="1" applyBorder="1" applyAlignment="1" applyProtection="1">
      <alignment horizontal="center" vertical="center"/>
      <protection locked="0"/>
    </xf>
    <xf numFmtId="0" fontId="24" fillId="7" borderId="16" xfId="0" applyFont="1" applyFill="1" applyBorder="1" applyAlignment="1">
      <alignment horizontal="center" vertical="center"/>
    </xf>
    <xf numFmtId="0" fontId="18" fillId="4" borderId="21" xfId="0" applyFont="1" applyFill="1" applyBorder="1" applyAlignment="1">
      <alignment vertical="center"/>
    </xf>
    <xf numFmtId="0" fontId="17" fillId="0" borderId="20" xfId="0" applyFont="1" applyBorder="1" applyAlignment="1">
      <alignment horizontal="left" vertical="center"/>
    </xf>
    <xf numFmtId="0" fontId="17" fillId="0" borderId="21" xfId="0" applyFont="1" applyBorder="1" applyAlignment="1">
      <alignment horizontal="left" vertical="center"/>
    </xf>
    <xf numFmtId="0" fontId="17" fillId="0" borderId="17" xfId="0" applyFont="1" applyBorder="1" applyAlignment="1">
      <alignment horizontal="left" vertical="center"/>
    </xf>
    <xf numFmtId="164" fontId="17" fillId="0" borderId="16" xfId="14" applyFont="1" applyBorder="1" applyAlignment="1">
      <alignment horizontal="center" vertical="center"/>
    </xf>
    <xf numFmtId="164" fontId="0" fillId="0" borderId="0" xfId="14" applyFont="1" applyFill="1"/>
    <xf numFmtId="0" fontId="19" fillId="0" borderId="18" xfId="0" applyFont="1" applyFill="1" applyBorder="1" applyAlignment="1">
      <alignment horizontal="left" vertical="top" wrapText="1"/>
    </xf>
    <xf numFmtId="0" fontId="0" fillId="0" borderId="0" xfId="0" applyFill="1"/>
    <xf numFmtId="0" fontId="0" fillId="0" borderId="0" xfId="0" applyFill="1" applyAlignment="1">
      <alignment wrapText="1"/>
    </xf>
    <xf numFmtId="2" fontId="0" fillId="0" borderId="0" xfId="0" applyNumberFormat="1" applyAlignment="1">
      <alignment horizontal="center" vertical="center"/>
    </xf>
    <xf numFmtId="2" fontId="10" fillId="0" borderId="0" xfId="0" applyNumberFormat="1" applyFont="1" applyAlignment="1">
      <alignment horizontal="left" vertical="center"/>
    </xf>
    <xf numFmtId="2" fontId="18" fillId="4" borderId="4" xfId="0" applyNumberFormat="1" applyFont="1" applyFill="1" applyBorder="1" applyAlignment="1">
      <alignment horizontal="center" vertical="center"/>
    </xf>
    <xf numFmtId="2" fontId="22" fillId="0" borderId="10" xfId="0" applyNumberFormat="1" applyFont="1" applyBorder="1" applyAlignment="1">
      <alignment horizontal="center" vertical="center"/>
    </xf>
    <xf numFmtId="2" fontId="18" fillId="4" borderId="15" xfId="0" applyNumberFormat="1" applyFont="1" applyFill="1" applyBorder="1" applyAlignment="1">
      <alignment horizontal="center" vertical="center"/>
    </xf>
    <xf numFmtId="2" fontId="18" fillId="4" borderId="21" xfId="0" applyNumberFormat="1" applyFont="1" applyFill="1" applyBorder="1" applyAlignment="1">
      <alignment horizontal="center" vertical="center"/>
    </xf>
    <xf numFmtId="2" fontId="18" fillId="0" borderId="22" xfId="0" applyNumberFormat="1" applyFont="1" applyBorder="1" applyAlignment="1">
      <alignment horizontal="center" vertical="top"/>
    </xf>
    <xf numFmtId="2" fontId="0" fillId="0" borderId="16" xfId="0" applyNumberFormat="1" applyBorder="1" applyAlignment="1">
      <alignment horizontal="center" vertical="center"/>
    </xf>
    <xf numFmtId="2" fontId="17" fillId="0" borderId="13" xfId="0" applyNumberFormat="1" applyFont="1" applyBorder="1" applyAlignment="1">
      <alignment horizontal="center" vertical="center"/>
    </xf>
    <xf numFmtId="2" fontId="17" fillId="0" borderId="6" xfId="0" applyNumberFormat="1" applyFont="1" applyBorder="1" applyAlignment="1">
      <alignment horizontal="center" vertical="center"/>
    </xf>
    <xf numFmtId="0" fontId="1" fillId="0" borderId="24" xfId="15" applyFont="1" applyFill="1" applyBorder="1" applyAlignment="1">
      <alignment horizontal="center" vertical="center"/>
    </xf>
    <xf numFmtId="0" fontId="24" fillId="0" borderId="24" xfId="0" applyFont="1" applyBorder="1" applyAlignment="1">
      <alignment horizontal="center" vertical="center"/>
    </xf>
    <xf numFmtId="165" fontId="24" fillId="0" borderId="24" xfId="0" applyNumberFormat="1" applyFont="1" applyBorder="1" applyAlignment="1" applyProtection="1">
      <alignment horizontal="center" vertical="center"/>
      <protection locked="0"/>
    </xf>
    <xf numFmtId="0" fontId="27" fillId="7" borderId="24" xfId="0" applyFont="1" applyFill="1" applyBorder="1" applyAlignment="1">
      <alignment horizontal="left" vertical="top" wrapText="1"/>
    </xf>
    <xf numFmtId="0" fontId="19" fillId="7" borderId="16" xfId="0" applyFont="1" applyFill="1" applyBorder="1" applyAlignment="1">
      <alignment horizontal="left" vertical="top" wrapText="1"/>
    </xf>
    <xf numFmtId="0" fontId="27" fillId="0" borderId="18" xfId="0" applyFont="1" applyBorder="1" applyAlignment="1">
      <alignment horizontal="left" vertical="top" wrapText="1"/>
    </xf>
    <xf numFmtId="3" fontId="24" fillId="0" borderId="18" xfId="0" applyNumberFormat="1" applyFont="1" applyBorder="1" applyAlignment="1">
      <alignment horizontal="center" vertical="center"/>
    </xf>
    <xf numFmtId="0" fontId="26" fillId="7" borderId="18" xfId="0" applyFont="1" applyFill="1" applyBorder="1" applyAlignment="1">
      <alignment horizontal="left" vertical="top" wrapText="1"/>
    </xf>
    <xf numFmtId="3" fontId="24" fillId="7" borderId="18" xfId="0" applyNumberFormat="1" applyFont="1" applyFill="1" applyBorder="1" applyAlignment="1">
      <alignment horizontal="center" vertical="center"/>
    </xf>
    <xf numFmtId="0" fontId="24" fillId="7" borderId="18" xfId="0" applyFont="1" applyFill="1" applyBorder="1" applyAlignment="1">
      <alignment horizontal="center" vertical="center"/>
    </xf>
    <xf numFmtId="165" fontId="24" fillId="7" borderId="18" xfId="0" applyNumberFormat="1" applyFont="1" applyFill="1" applyBorder="1" applyAlignment="1" applyProtection="1">
      <alignment horizontal="center" vertical="center"/>
      <protection locked="0"/>
    </xf>
    <xf numFmtId="0" fontId="26" fillId="0" borderId="23" xfId="0" applyFont="1" applyFill="1" applyBorder="1" applyAlignment="1">
      <alignment horizontal="left" vertical="top" wrapText="1"/>
    </xf>
    <xf numFmtId="3" fontId="24" fillId="0" borderId="23" xfId="0" applyNumberFormat="1" applyFont="1" applyBorder="1" applyAlignment="1">
      <alignment horizontal="center" vertical="center"/>
    </xf>
    <xf numFmtId="0" fontId="24" fillId="0" borderId="23" xfId="0" applyFont="1" applyBorder="1" applyAlignment="1">
      <alignment horizontal="center" vertical="center"/>
    </xf>
    <xf numFmtId="165" fontId="24" fillId="0" borderId="23" xfId="0" applyNumberFormat="1" applyFont="1" applyBorder="1" applyAlignment="1" applyProtection="1">
      <alignment horizontal="center" vertical="center"/>
      <protection locked="0"/>
    </xf>
    <xf numFmtId="0" fontId="0" fillId="0" borderId="16" xfId="0" applyBorder="1"/>
    <xf numFmtId="0" fontId="0" fillId="0" borderId="16" xfId="0" applyFill="1" applyBorder="1"/>
    <xf numFmtId="164" fontId="34" fillId="6" borderId="6" xfId="14" applyFont="1" applyFill="1" applyBorder="1" applyAlignment="1">
      <alignment horizontal="center" vertical="center"/>
    </xf>
    <xf numFmtId="10" fontId="35" fillId="6" borderId="13" xfId="4" applyNumberFormat="1" applyFont="1" applyFill="1" applyBorder="1" applyAlignment="1">
      <alignment horizontal="center" vertical="center" readingOrder="1"/>
    </xf>
    <xf numFmtId="2" fontId="10" fillId="0" borderId="20" xfId="4" applyNumberFormat="1" applyFont="1" applyBorder="1" applyAlignment="1">
      <alignment horizontal="left" vertical="center"/>
    </xf>
    <xf numFmtId="2" fontId="13" fillId="0" borderId="17" xfId="4" applyNumberFormat="1" applyFont="1" applyBorder="1" applyAlignment="1">
      <alignment horizontal="left" vertical="center"/>
    </xf>
    <xf numFmtId="164" fontId="8" fillId="0" borderId="20" xfId="14" applyFont="1" applyBorder="1" applyAlignment="1">
      <alignment horizontal="left" vertical="center"/>
    </xf>
    <xf numFmtId="164" fontId="2" fillId="0" borderId="21" xfId="14" applyFont="1" applyBorder="1" applyAlignment="1">
      <alignment horizontal="center" vertical="center"/>
    </xf>
    <xf numFmtId="164" fontId="8" fillId="0" borderId="21" xfId="14" applyFont="1" applyBorder="1" applyAlignment="1">
      <alignment horizontal="center" vertical="center"/>
    </xf>
    <xf numFmtId="164" fontId="8" fillId="0" borderId="17" xfId="14" applyFont="1" applyBorder="1" applyAlignment="1">
      <alignment horizontal="center" vertical="center"/>
    </xf>
    <xf numFmtId="0" fontId="0" fillId="0" borderId="13" xfId="0" applyBorder="1"/>
    <xf numFmtId="0" fontId="8" fillId="3" borderId="32" xfId="4" applyFont="1" applyFill="1" applyBorder="1" applyAlignment="1">
      <alignment horizontal="center" vertical="center" wrapText="1"/>
    </xf>
    <xf numFmtId="2" fontId="8" fillId="3" borderId="34" xfId="4" applyNumberFormat="1" applyFont="1" applyFill="1" applyBorder="1" applyAlignment="1">
      <alignment horizontal="center" vertical="center" wrapText="1"/>
    </xf>
    <xf numFmtId="0" fontId="8" fillId="3" borderId="32" xfId="4" applyFont="1" applyFill="1" applyBorder="1" applyAlignment="1">
      <alignment horizontal="left" vertical="center"/>
    </xf>
    <xf numFmtId="164" fontId="8" fillId="3" borderId="32" xfId="14" applyFont="1" applyFill="1" applyBorder="1" applyAlignment="1">
      <alignment horizontal="center" vertical="center" wrapText="1"/>
    </xf>
    <xf numFmtId="164" fontId="8" fillId="3" borderId="32" xfId="14" applyFont="1" applyFill="1" applyBorder="1" applyAlignment="1">
      <alignment horizontal="center" vertical="center"/>
    </xf>
    <xf numFmtId="2" fontId="12" fillId="3" borderId="35" xfId="4" applyNumberFormat="1" applyFont="1" applyFill="1" applyBorder="1" applyAlignment="1">
      <alignment horizontal="center" vertical="center" wrapText="1"/>
    </xf>
    <xf numFmtId="0" fontId="12" fillId="3" borderId="36" xfId="4" applyFont="1" applyFill="1" applyBorder="1" applyAlignment="1">
      <alignment horizontal="left" vertical="center"/>
    </xf>
    <xf numFmtId="164" fontId="12" fillId="3" borderId="36" xfId="14" applyFont="1" applyFill="1" applyBorder="1" applyAlignment="1">
      <alignment horizontal="center" vertical="center" wrapText="1"/>
    </xf>
    <xf numFmtId="164" fontId="12" fillId="3" borderId="36" xfId="14" applyFont="1" applyFill="1" applyBorder="1" applyAlignment="1">
      <alignment horizontal="center" vertical="center"/>
    </xf>
    <xf numFmtId="2" fontId="12" fillId="3" borderId="36" xfId="4" applyNumberFormat="1" applyFont="1" applyFill="1" applyBorder="1" applyAlignment="1">
      <alignment horizontal="center" vertical="top" wrapText="1"/>
    </xf>
    <xf numFmtId="2" fontId="0" fillId="0" borderId="0" xfId="0" applyNumberFormat="1" applyBorder="1" applyAlignment="1">
      <alignment horizontal="center" vertical="center"/>
    </xf>
    <xf numFmtId="0" fontId="0" fillId="0" borderId="0" xfId="0" applyBorder="1" applyAlignment="1">
      <alignment vertical="center" wrapText="1"/>
    </xf>
    <xf numFmtId="164" fontId="0" fillId="0" borderId="0" xfId="14" applyFont="1" applyBorder="1" applyAlignment="1">
      <alignment horizontal="center" vertical="center"/>
    </xf>
    <xf numFmtId="10" fontId="14" fillId="0" borderId="0" xfId="4" applyNumberFormat="1" applyFont="1" applyBorder="1" applyAlignment="1">
      <alignment horizontal="center" vertical="center" readingOrder="1"/>
    </xf>
    <xf numFmtId="0" fontId="0" fillId="0" borderId="0" xfId="0" applyBorder="1"/>
    <xf numFmtId="0" fontId="27" fillId="0" borderId="19" xfId="0" applyFont="1" applyBorder="1" applyAlignment="1">
      <alignment horizontal="left" vertical="top" wrapText="1"/>
    </xf>
    <xf numFmtId="3" fontId="0" fillId="0" borderId="19" xfId="0" applyNumberFormat="1" applyBorder="1" applyAlignment="1">
      <alignment horizontal="center" vertical="center"/>
    </xf>
    <xf numFmtId="2" fontId="18" fillId="4" borderId="37" xfId="0" applyNumberFormat="1" applyFont="1" applyFill="1" applyBorder="1" applyAlignment="1">
      <alignment horizontal="center" vertical="center"/>
    </xf>
    <xf numFmtId="0" fontId="18" fillId="4" borderId="38" xfId="0" applyFont="1" applyFill="1" applyBorder="1" applyAlignment="1">
      <alignment vertical="center"/>
    </xf>
    <xf numFmtId="164" fontId="0" fillId="4" borderId="38" xfId="14" applyFont="1" applyFill="1" applyBorder="1" applyAlignment="1">
      <alignment horizontal="center" vertical="center"/>
    </xf>
    <xf numFmtId="164" fontId="0" fillId="4" borderId="39" xfId="14" applyFont="1" applyFill="1" applyBorder="1" applyAlignment="1">
      <alignment horizontal="center" vertical="center"/>
    </xf>
    <xf numFmtId="164" fontId="0" fillId="4" borderId="40" xfId="14" applyFont="1" applyFill="1" applyBorder="1" applyAlignment="1">
      <alignment horizontal="center" vertical="center"/>
    </xf>
    <xf numFmtId="0" fontId="16" fillId="0" borderId="0" xfId="0" applyFont="1" applyAlignment="1">
      <alignment vertical="center"/>
    </xf>
    <xf numFmtId="2" fontId="16" fillId="0" borderId="0" xfId="0" applyNumberFormat="1" applyFont="1" applyAlignment="1">
      <alignment horizontal="center" vertical="center" wrapText="1"/>
    </xf>
    <xf numFmtId="0" fontId="8" fillId="0" borderId="20" xfId="14" applyNumberFormat="1" applyFont="1" applyBorder="1" applyAlignment="1">
      <alignment horizontal="left" vertical="center"/>
    </xf>
    <xf numFmtId="164" fontId="8" fillId="3" borderId="33" xfId="14" applyFont="1" applyFill="1" applyBorder="1" applyAlignment="1">
      <alignment horizontal="center" vertical="center" wrapText="1"/>
    </xf>
    <xf numFmtId="164" fontId="8" fillId="3" borderId="31" xfId="14" applyFont="1" applyFill="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7" fillId="6" borderId="6" xfId="0" applyFont="1" applyFill="1" applyBorder="1" applyAlignment="1">
      <alignment horizontal="left" vertical="center" wrapText="1"/>
    </xf>
    <xf numFmtId="0" fontId="17" fillId="0" borderId="6" xfId="0" applyFont="1" applyBorder="1" applyAlignment="1">
      <alignment horizontal="left" vertical="center"/>
    </xf>
    <xf numFmtId="164" fontId="16" fillId="0" borderId="7" xfId="14" applyFont="1" applyBorder="1" applyAlignment="1">
      <alignment horizontal="center" vertical="center"/>
    </xf>
    <xf numFmtId="164" fontId="16" fillId="0" borderId="8" xfId="14" applyFont="1" applyBorder="1" applyAlignment="1">
      <alignment horizontal="center" vertical="center"/>
    </xf>
    <xf numFmtId="164" fontId="16" fillId="0" borderId="9" xfId="14" applyFont="1" applyBorder="1" applyAlignment="1">
      <alignment horizontal="center" vertical="center"/>
    </xf>
    <xf numFmtId="164" fontId="16" fillId="0" borderId="10" xfId="14" applyFont="1" applyBorder="1" applyAlignment="1">
      <alignment horizontal="center" vertical="center"/>
    </xf>
    <xf numFmtId="164" fontId="16" fillId="0" borderId="3" xfId="14" applyFont="1" applyBorder="1" applyAlignment="1">
      <alignment horizontal="center" vertical="center"/>
    </xf>
    <xf numFmtId="164" fontId="16" fillId="0" borderId="11" xfId="14" applyFont="1" applyBorder="1" applyAlignment="1">
      <alignment horizontal="center" vertical="center"/>
    </xf>
    <xf numFmtId="0" fontId="17" fillId="5" borderId="4" xfId="0" applyFont="1" applyFill="1" applyBorder="1" applyAlignment="1">
      <alignment horizontal="left" vertical="center"/>
    </xf>
    <xf numFmtId="0" fontId="17" fillId="5" borderId="5" xfId="0" applyFont="1" applyFill="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12" xfId="0" applyFont="1" applyBorder="1" applyAlignment="1">
      <alignment horizontal="left" vertical="center"/>
    </xf>
    <xf numFmtId="0" fontId="32" fillId="9" borderId="20" xfId="0" applyFont="1" applyFill="1" applyBorder="1" applyAlignment="1">
      <alignment horizontal="left" vertical="center"/>
    </xf>
    <xf numFmtId="0" fontId="32" fillId="9" borderId="21" xfId="0" applyFont="1" applyFill="1" applyBorder="1" applyAlignment="1">
      <alignment horizontal="left" vertical="center"/>
    </xf>
    <xf numFmtId="0" fontId="32" fillId="9" borderId="17" xfId="0" applyFont="1" applyFill="1" applyBorder="1" applyAlignment="1">
      <alignment horizontal="left" vertical="center"/>
    </xf>
  </cellXfs>
  <cellStyles count="16">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xfId="15" builtinId="28"/>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Azzawi, Tamara GIZ IQ" id="{AC7ADB46-290D-4428-9053-3DCB3BF747A0}" userId="S::tamara.al-azzawi@giz.de::b28224f9-f501-42f6-9b62-e2b180d0d6db" providerId="AD"/>
  <person displayName="Al-Shaikhli, Al-Hussein GIZ IQ" id="{D9E515C8-FE07-472B-B3BC-3D0562DE63B3}" userId="S::al-hussein.al-shaikhli@giz.de::68497e0e-1a4b-417e-8823-5e7e41241cd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2" dT="2022-11-13T11:05:30.24" personId="{AC7ADB46-290D-4428-9053-3DCB3BF747A0}" id="{5BF1B76A-663B-45E9-8FFE-BEBC07FBB2CD}">
    <text>Only for the sanitary units</text>
  </threadedComment>
  <threadedComment ref="B25" dT="2022-11-10T13:19:32.42" personId="{D9E515C8-FE07-472B-B3BC-3D0562DE63B3}" id="{871B2C34-1AF2-481B-A8C3-1A0C55DA26C7}">
    <text>Latrine: left alone. Its water tank and water heater be removed to the rooftop for storage.
Caravan: moved to the rooftop and reinstalled there. (on a pressure pyramids fixed under the roof tiles.</text>
  </threadedComment>
  <threadedComment ref="B26" dT="2022-11-21T13:29:03.61" personId="{AC7ADB46-290D-4428-9053-3DCB3BF747A0}" id="{D41C2005-28A5-4265-BD02-88CBF4A76913}">
    <text>I would say since we agreed with the landlord, let us push for this to be done by them</text>
  </threadedComment>
  <threadedComment ref="B28" dT="2022-11-10T13:25:20.40" personId="{D9E515C8-FE07-472B-B3BC-3D0562DE63B3}" id="{E613A9FC-0EF7-47C3-B421-8451A0D8ED91}">
    <text>D: red text are not wanted, green text to be added.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XFD77"/>
  <sheetViews>
    <sheetView showGridLines="0" tabSelected="1" zoomScaleNormal="100" workbookViewId="0">
      <selection activeCell="H9" sqref="H9"/>
    </sheetView>
  </sheetViews>
  <sheetFormatPr defaultColWidth="8.81640625" defaultRowHeight="14.5" x14ac:dyDescent="0.35"/>
  <cols>
    <col min="1" max="1" width="14.81640625" style="95" customWidth="1"/>
    <col min="2" max="2" width="95.81640625" style="4" customWidth="1"/>
    <col min="3" max="3" width="16.6328125" style="5" customWidth="1"/>
    <col min="4" max="4" width="10.7265625" style="5" customWidth="1"/>
    <col min="5" max="5" width="13.7265625" style="5" customWidth="1"/>
    <col min="6" max="6" width="23.7265625" style="5" customWidth="1"/>
    <col min="7" max="7" width="15.81640625" style="5" customWidth="1"/>
    <col min="8" max="8" width="23" customWidth="1"/>
    <col min="9" max="9" width="11.26953125" hidden="1" customWidth="1"/>
    <col min="10" max="11" width="9" hidden="1" customWidth="1"/>
    <col min="12" max="12" width="13.7265625" hidden="1" customWidth="1"/>
    <col min="13" max="13" width="12.26953125" hidden="1" customWidth="1"/>
    <col min="14" max="15" width="0" hidden="1" customWidth="1"/>
    <col min="16" max="17" width="12.7265625" hidden="1" customWidth="1"/>
    <col min="18" max="18" width="0" hidden="1" customWidth="1"/>
    <col min="19" max="16382" width="8.81640625" customWidth="1"/>
    <col min="16383" max="16383" width="8.81640625" hidden="1" customWidth="1"/>
    <col min="16384" max="16384" width="9.26953125" customWidth="1"/>
  </cols>
  <sheetData>
    <row r="1" spans="1:17 16383:16384" ht="15" thickBot="1" x14ac:dyDescent="0.4">
      <c r="I1" t="s">
        <v>43</v>
      </c>
      <c r="XFC1" t="s">
        <v>44</v>
      </c>
      <c r="XFD1" t="s">
        <v>42</v>
      </c>
    </row>
    <row r="2" spans="1:17 16383:16384" ht="20" x14ac:dyDescent="0.35">
      <c r="A2" s="158" t="s">
        <v>50</v>
      </c>
      <c r="B2" s="159"/>
      <c r="C2" s="159"/>
      <c r="D2" s="159"/>
      <c r="E2" s="159"/>
      <c r="F2" s="159"/>
      <c r="G2" s="160"/>
      <c r="H2" s="18"/>
    </row>
    <row r="3" spans="1:17 16383:16384" ht="20.5" thickBot="1" x14ac:dyDescent="0.4">
      <c r="A3" s="161" t="s">
        <v>38</v>
      </c>
      <c r="B3" s="162"/>
      <c r="C3" s="162"/>
      <c r="D3" s="162"/>
      <c r="E3" s="162"/>
      <c r="F3" s="162"/>
      <c r="G3" s="163"/>
    </row>
    <row r="5" spans="1:17 16383:16384" x14ac:dyDescent="0.35">
      <c r="A5" s="124" t="s">
        <v>7</v>
      </c>
      <c r="B5" s="125"/>
      <c r="C5" s="126" t="s">
        <v>39</v>
      </c>
      <c r="D5" s="127"/>
      <c r="E5" s="128"/>
      <c r="F5" s="128"/>
      <c r="G5" s="129"/>
      <c r="H5" s="2"/>
      <c r="J5" s="14"/>
      <c r="K5" s="14"/>
      <c r="L5" s="14"/>
      <c r="M5" s="15"/>
      <c r="N5" s="14"/>
      <c r="O5" s="14"/>
      <c r="P5" s="16"/>
      <c r="Q5" s="16"/>
    </row>
    <row r="6" spans="1:17 16383:16384" x14ac:dyDescent="0.35">
      <c r="A6" s="124" t="s">
        <v>8</v>
      </c>
      <c r="B6" s="125"/>
      <c r="C6" s="126" t="s">
        <v>91</v>
      </c>
      <c r="D6" s="127"/>
      <c r="E6" s="128"/>
      <c r="F6" s="128"/>
      <c r="G6" s="129"/>
      <c r="H6" s="2"/>
      <c r="M6" s="12"/>
      <c r="P6" s="17"/>
      <c r="Q6" s="17"/>
    </row>
    <row r="7" spans="1:17 16383:16384" x14ac:dyDescent="0.35">
      <c r="A7" s="124" t="s">
        <v>9</v>
      </c>
      <c r="B7" s="125"/>
      <c r="C7" s="126" t="s">
        <v>51</v>
      </c>
      <c r="D7" s="127"/>
      <c r="E7" s="128"/>
      <c r="F7" s="128"/>
      <c r="G7" s="129"/>
      <c r="H7" s="3"/>
      <c r="M7" s="12"/>
      <c r="P7" s="17"/>
      <c r="Q7" s="17"/>
    </row>
    <row r="8" spans="1:17 16383:16384" x14ac:dyDescent="0.35">
      <c r="A8" s="124" t="s">
        <v>0</v>
      </c>
      <c r="B8" s="125"/>
      <c r="C8" s="155">
        <v>83428549</v>
      </c>
      <c r="D8" s="127"/>
      <c r="E8" s="128"/>
      <c r="F8" s="128"/>
      <c r="G8" s="129"/>
      <c r="H8" s="3"/>
      <c r="M8" s="12"/>
      <c r="P8" s="17"/>
      <c r="Q8" s="17"/>
    </row>
    <row r="9" spans="1:17 16383:16384" x14ac:dyDescent="0.35">
      <c r="A9" s="124" t="s">
        <v>11</v>
      </c>
      <c r="B9" s="125"/>
      <c r="C9" s="126" t="s">
        <v>40</v>
      </c>
      <c r="D9" s="127"/>
      <c r="E9" s="128"/>
      <c r="F9" s="128"/>
      <c r="G9" s="129"/>
      <c r="H9" s="3"/>
      <c r="M9" s="12"/>
      <c r="P9" s="17"/>
      <c r="Q9" s="17"/>
    </row>
    <row r="10" spans="1:17 16383:16384" x14ac:dyDescent="0.35">
      <c r="A10" s="124" t="s">
        <v>10</v>
      </c>
      <c r="B10" s="125"/>
      <c r="C10" s="126" t="s">
        <v>41</v>
      </c>
      <c r="D10" s="127"/>
      <c r="E10" s="128"/>
      <c r="F10" s="128"/>
      <c r="G10" s="129"/>
      <c r="H10" s="3"/>
      <c r="M10" s="12"/>
      <c r="P10" s="17"/>
      <c r="Q10" s="17"/>
    </row>
    <row r="11" spans="1:17 16383:16384" x14ac:dyDescent="0.35">
      <c r="A11" s="96"/>
      <c r="B11" s="1"/>
      <c r="C11" s="7"/>
      <c r="D11" s="6"/>
      <c r="E11" s="6"/>
      <c r="F11" s="6"/>
      <c r="G11" s="6"/>
      <c r="H11" s="3"/>
      <c r="M11" s="12"/>
      <c r="P11" s="17"/>
      <c r="Q11" s="17"/>
    </row>
    <row r="12" spans="1:17 16383:16384" x14ac:dyDescent="0.35">
      <c r="A12" s="96"/>
      <c r="B12" s="1"/>
      <c r="C12" s="7"/>
      <c r="D12" s="6"/>
      <c r="E12" s="6"/>
      <c r="F12" s="6"/>
      <c r="G12" s="6"/>
      <c r="H12" s="3"/>
      <c r="M12" s="12"/>
      <c r="P12" s="17"/>
      <c r="Q12" s="17"/>
    </row>
    <row r="13" spans="1:17 16383:16384" x14ac:dyDescent="0.35">
      <c r="C13" s="166" t="s">
        <v>17</v>
      </c>
      <c r="D13" s="167"/>
      <c r="E13" s="167"/>
      <c r="F13" s="167"/>
      <c r="G13" s="168"/>
      <c r="H13" s="3"/>
      <c r="M13" s="12"/>
      <c r="P13" s="17"/>
      <c r="Q13" s="17"/>
    </row>
    <row r="14" spans="1:17 16383:16384" x14ac:dyDescent="0.35">
      <c r="C14" s="169"/>
      <c r="D14" s="170"/>
      <c r="E14" s="170"/>
      <c r="F14" s="170"/>
      <c r="G14" s="171"/>
      <c r="M14" s="12"/>
      <c r="P14" s="17"/>
      <c r="Q14" s="17"/>
    </row>
    <row r="15" spans="1:17 16383:16384" ht="15" thickBot="1" x14ac:dyDescent="0.4">
      <c r="M15" s="12"/>
      <c r="P15" s="17"/>
      <c r="Q15" s="17"/>
    </row>
    <row r="16" spans="1:17 16383:16384" ht="15" x14ac:dyDescent="0.35">
      <c r="A16" s="132" t="s">
        <v>2</v>
      </c>
      <c r="B16" s="133" t="s">
        <v>3</v>
      </c>
      <c r="C16" s="134" t="s">
        <v>4</v>
      </c>
      <c r="D16" s="134" t="s">
        <v>5</v>
      </c>
      <c r="E16" s="135" t="s">
        <v>6</v>
      </c>
      <c r="F16" s="135" t="s">
        <v>14</v>
      </c>
      <c r="G16" s="131" t="s">
        <v>18</v>
      </c>
      <c r="H16" s="156" t="s">
        <v>53</v>
      </c>
      <c r="M16" s="12"/>
      <c r="P16" s="17"/>
      <c r="Q16" s="17"/>
    </row>
    <row r="17" spans="1:17" ht="24.75" customHeight="1" thickBot="1" x14ac:dyDescent="0.4">
      <c r="A17" s="136" t="s">
        <v>1</v>
      </c>
      <c r="B17" s="137" t="s">
        <v>1</v>
      </c>
      <c r="C17" s="138" t="s">
        <v>1</v>
      </c>
      <c r="D17" s="138" t="s">
        <v>1</v>
      </c>
      <c r="E17" s="139" t="s">
        <v>19</v>
      </c>
      <c r="F17" s="139" t="s">
        <v>19</v>
      </c>
      <c r="G17" s="140" t="s">
        <v>13</v>
      </c>
      <c r="H17" s="157"/>
      <c r="M17" s="12"/>
      <c r="P17" s="17"/>
      <c r="Q17" s="17"/>
    </row>
    <row r="18" spans="1:17" ht="15" thickBot="1" x14ac:dyDescent="0.4">
      <c r="A18" s="141"/>
      <c r="B18" s="142"/>
      <c r="C18" s="143"/>
      <c r="D18" s="143"/>
      <c r="E18" s="143"/>
      <c r="F18" s="143"/>
      <c r="G18" s="144"/>
      <c r="H18" s="145"/>
      <c r="M18" s="12"/>
      <c r="P18" s="17"/>
      <c r="Q18" s="17"/>
    </row>
    <row r="19" spans="1:17" ht="15" thickBot="1" x14ac:dyDescent="0.4">
      <c r="A19" s="148">
        <v>1</v>
      </c>
      <c r="B19" s="149" t="s">
        <v>20</v>
      </c>
      <c r="C19" s="150"/>
      <c r="D19" s="150"/>
      <c r="E19" s="150"/>
      <c r="F19" s="150"/>
      <c r="G19" s="151"/>
      <c r="H19" s="152"/>
      <c r="M19" s="12"/>
      <c r="P19" s="17"/>
      <c r="Q19" s="17"/>
    </row>
    <row r="20" spans="1:17" ht="77.5" x14ac:dyDescent="0.35">
      <c r="A20" s="98">
        <v>1.01</v>
      </c>
      <c r="B20" s="146" t="s">
        <v>54</v>
      </c>
      <c r="C20" s="147">
        <v>40</v>
      </c>
      <c r="D20" s="52" t="s">
        <v>12</v>
      </c>
      <c r="E20" s="69"/>
      <c r="F20" s="24">
        <f>C20*E20</f>
        <v>0</v>
      </c>
      <c r="G20" s="83" t="e">
        <f t="shared" ref="G20:G40" si="0">F20/F$42</f>
        <v>#DIV/0!</v>
      </c>
      <c r="H20" s="130"/>
      <c r="M20" s="12"/>
      <c r="P20" s="17"/>
      <c r="Q20" s="17"/>
    </row>
    <row r="21" spans="1:17" ht="93" x14ac:dyDescent="0.35">
      <c r="A21" s="98">
        <v>1.02</v>
      </c>
      <c r="B21" s="110" t="s">
        <v>66</v>
      </c>
      <c r="C21" s="29">
        <v>25</v>
      </c>
      <c r="D21" s="28" t="s">
        <v>12</v>
      </c>
      <c r="E21" s="30"/>
      <c r="F21" s="24">
        <f>C21*E21</f>
        <v>0</v>
      </c>
      <c r="G21" s="23" t="e">
        <f t="shared" si="0"/>
        <v>#DIV/0!</v>
      </c>
      <c r="H21" s="120"/>
      <c r="M21" s="12"/>
      <c r="P21" s="17"/>
      <c r="Q21" s="17"/>
    </row>
    <row r="22" spans="1:17" ht="62" x14ac:dyDescent="0.35">
      <c r="A22" s="98">
        <v>1.03</v>
      </c>
      <c r="B22" s="92" t="s">
        <v>70</v>
      </c>
      <c r="C22" s="111">
        <v>11</v>
      </c>
      <c r="D22" s="28" t="s">
        <v>12</v>
      </c>
      <c r="E22" s="30"/>
      <c r="F22" s="24">
        <f t="shared" ref="F22:F41" si="1">C22*E22</f>
        <v>0</v>
      </c>
      <c r="G22" s="23" t="e">
        <f t="shared" si="0"/>
        <v>#DIV/0!</v>
      </c>
      <c r="H22" s="120"/>
      <c r="M22" s="12"/>
      <c r="P22" s="17"/>
      <c r="Q22" s="17"/>
    </row>
    <row r="23" spans="1:17" ht="77.5" x14ac:dyDescent="0.35">
      <c r="A23" s="98">
        <v>1.04</v>
      </c>
      <c r="B23" s="116" t="s">
        <v>71</v>
      </c>
      <c r="C23" s="117">
        <v>30</v>
      </c>
      <c r="D23" s="118" t="s">
        <v>12</v>
      </c>
      <c r="E23" s="119"/>
      <c r="F23" s="24">
        <f t="shared" si="1"/>
        <v>0</v>
      </c>
      <c r="G23" s="23" t="e">
        <f t="shared" si="0"/>
        <v>#DIV/0!</v>
      </c>
      <c r="H23" s="120"/>
      <c r="M23" s="12"/>
      <c r="P23" s="17"/>
      <c r="Q23" s="17"/>
    </row>
    <row r="24" spans="1:17" ht="139.5" x14ac:dyDescent="0.35">
      <c r="A24" s="98">
        <v>1.05</v>
      </c>
      <c r="B24" s="116" t="s">
        <v>72</v>
      </c>
      <c r="C24" s="117">
        <v>2</v>
      </c>
      <c r="D24" s="118" t="s">
        <v>22</v>
      </c>
      <c r="E24" s="119"/>
      <c r="F24" s="24">
        <f t="shared" si="1"/>
        <v>0</v>
      </c>
      <c r="G24" s="23" t="e">
        <f t="shared" si="0"/>
        <v>#DIV/0!</v>
      </c>
      <c r="H24" s="120"/>
      <c r="M24" s="12"/>
      <c r="P24" s="17"/>
      <c r="Q24" s="17"/>
    </row>
    <row r="25" spans="1:17" s="93" customFormat="1" ht="155" x14ac:dyDescent="0.35">
      <c r="A25" s="98">
        <v>1.06</v>
      </c>
      <c r="B25" s="112" t="s">
        <v>73</v>
      </c>
      <c r="C25" s="113">
        <v>1</v>
      </c>
      <c r="D25" s="114" t="s">
        <v>22</v>
      </c>
      <c r="E25" s="115"/>
      <c r="F25" s="24">
        <f t="shared" si="1"/>
        <v>0</v>
      </c>
      <c r="G25" s="23" t="e">
        <f t="shared" si="0"/>
        <v>#DIV/0!</v>
      </c>
      <c r="H25" s="121"/>
      <c r="M25" s="94"/>
      <c r="P25" s="91"/>
      <c r="Q25" s="91"/>
    </row>
    <row r="26" spans="1:17" ht="93" x14ac:dyDescent="0.35">
      <c r="A26" s="98">
        <v>1.08</v>
      </c>
      <c r="B26" s="110" t="s">
        <v>74</v>
      </c>
      <c r="C26" s="111">
        <v>1</v>
      </c>
      <c r="D26" s="38" t="s">
        <v>45</v>
      </c>
      <c r="E26" s="59"/>
      <c r="F26" s="24">
        <f t="shared" si="1"/>
        <v>0</v>
      </c>
      <c r="G26" s="23" t="e">
        <f t="shared" si="0"/>
        <v>#DIV/0!</v>
      </c>
      <c r="H26" s="120"/>
      <c r="M26" s="12"/>
      <c r="P26" s="17"/>
      <c r="Q26" s="17"/>
    </row>
    <row r="27" spans="1:17" ht="93" x14ac:dyDescent="0.35">
      <c r="A27" s="98">
        <v>1.0900000000000001</v>
      </c>
      <c r="B27" s="31" t="s">
        <v>75</v>
      </c>
      <c r="C27" s="29">
        <v>7</v>
      </c>
      <c r="D27" s="28" t="s">
        <v>12</v>
      </c>
      <c r="E27" s="30"/>
      <c r="F27" s="24">
        <f t="shared" si="1"/>
        <v>0</v>
      </c>
      <c r="G27" s="23" t="e">
        <f t="shared" si="0"/>
        <v>#DIV/0!</v>
      </c>
      <c r="H27" s="120"/>
      <c r="M27" s="12"/>
      <c r="P27" s="17"/>
      <c r="Q27" s="17"/>
    </row>
    <row r="28" spans="1:17" ht="124" x14ac:dyDescent="0.35">
      <c r="A28" s="98">
        <v>1.1100000000000001</v>
      </c>
      <c r="B28" s="109" t="s">
        <v>76</v>
      </c>
      <c r="C28" s="33">
        <v>290</v>
      </c>
      <c r="D28" s="35" t="s">
        <v>12</v>
      </c>
      <c r="E28" s="36"/>
      <c r="F28" s="24">
        <f t="shared" si="1"/>
        <v>0</v>
      </c>
      <c r="G28" s="23" t="e">
        <f t="shared" si="0"/>
        <v>#DIV/0!</v>
      </c>
      <c r="H28" s="120"/>
      <c r="M28" s="12"/>
      <c r="P28" s="17"/>
      <c r="Q28" s="17"/>
    </row>
    <row r="29" spans="1:17" ht="139.5" x14ac:dyDescent="0.35">
      <c r="A29" s="98">
        <v>1.1200000000000001</v>
      </c>
      <c r="B29" s="32" t="s">
        <v>67</v>
      </c>
      <c r="C29" s="38"/>
      <c r="D29" s="37"/>
      <c r="E29" s="39"/>
      <c r="F29" s="24"/>
      <c r="G29" s="23"/>
      <c r="H29" s="120"/>
      <c r="M29" s="12"/>
      <c r="P29" s="17"/>
      <c r="Q29" s="17"/>
    </row>
    <row r="30" spans="1:17" ht="15.5" x14ac:dyDescent="0.35">
      <c r="A30" s="98" t="s">
        <v>47</v>
      </c>
      <c r="B30" s="50" t="s">
        <v>23</v>
      </c>
      <c r="C30" s="41">
        <v>3</v>
      </c>
      <c r="D30" s="41" t="s">
        <v>12</v>
      </c>
      <c r="E30" s="42"/>
      <c r="F30" s="24">
        <f t="shared" si="1"/>
        <v>0</v>
      </c>
      <c r="G30" s="23" t="e">
        <f t="shared" si="0"/>
        <v>#DIV/0!</v>
      </c>
      <c r="H30" s="120"/>
      <c r="M30" s="12"/>
      <c r="P30" s="17"/>
      <c r="Q30" s="17"/>
    </row>
    <row r="31" spans="1:17" ht="15.5" x14ac:dyDescent="0.35">
      <c r="A31" s="98" t="s">
        <v>48</v>
      </c>
      <c r="B31" s="43" t="s">
        <v>68</v>
      </c>
      <c r="C31" s="44">
        <v>8</v>
      </c>
      <c r="D31" s="44" t="s">
        <v>12</v>
      </c>
      <c r="E31" s="45"/>
      <c r="F31" s="24">
        <f t="shared" si="1"/>
        <v>0</v>
      </c>
      <c r="G31" s="23" t="e">
        <f t="shared" si="0"/>
        <v>#DIV/0!</v>
      </c>
      <c r="H31" s="120"/>
      <c r="M31" s="12"/>
      <c r="P31" s="17"/>
      <c r="Q31" s="17"/>
    </row>
    <row r="32" spans="1:17" ht="108.5" x14ac:dyDescent="0.35">
      <c r="A32" s="98">
        <v>1.1299999999999999</v>
      </c>
      <c r="B32" s="46" t="s">
        <v>77</v>
      </c>
      <c r="C32" s="48">
        <v>40</v>
      </c>
      <c r="D32" s="47" t="s">
        <v>12</v>
      </c>
      <c r="E32" s="49"/>
      <c r="F32" s="24">
        <f t="shared" si="1"/>
        <v>0</v>
      </c>
      <c r="G32" s="23" t="e">
        <f t="shared" si="0"/>
        <v>#DIV/0!</v>
      </c>
      <c r="H32" s="120"/>
      <c r="M32" s="12"/>
      <c r="P32" s="17"/>
      <c r="Q32" s="17"/>
    </row>
    <row r="33" spans="1:17" ht="93" x14ac:dyDescent="0.35">
      <c r="A33" s="98">
        <v>1.1399999999999999</v>
      </c>
      <c r="B33" s="34" t="s">
        <v>78</v>
      </c>
      <c r="C33" s="35">
        <v>25</v>
      </c>
      <c r="D33" s="35" t="s">
        <v>12</v>
      </c>
      <c r="E33" s="36"/>
      <c r="F33" s="24">
        <f t="shared" si="1"/>
        <v>0</v>
      </c>
      <c r="G33" s="23" t="e">
        <f t="shared" si="0"/>
        <v>#DIV/0!</v>
      </c>
      <c r="H33" s="120"/>
      <c r="M33" s="12"/>
      <c r="P33" s="17"/>
      <c r="Q33" s="17"/>
    </row>
    <row r="34" spans="1:17" ht="186" x14ac:dyDescent="0.35">
      <c r="A34" s="98">
        <v>1.1499999999999999</v>
      </c>
      <c r="B34" s="50" t="s">
        <v>79</v>
      </c>
      <c r="C34" s="47">
        <v>25</v>
      </c>
      <c r="D34" s="47" t="s">
        <v>12</v>
      </c>
      <c r="E34" s="49"/>
      <c r="F34" s="24">
        <f t="shared" si="1"/>
        <v>0</v>
      </c>
      <c r="G34" s="23" t="e">
        <f t="shared" si="0"/>
        <v>#DIV/0!</v>
      </c>
      <c r="H34" s="120"/>
      <c r="M34" s="12"/>
      <c r="P34" s="17"/>
      <c r="Q34" s="17"/>
    </row>
    <row r="35" spans="1:17" ht="93" x14ac:dyDescent="0.35">
      <c r="A35" s="98">
        <v>1.18</v>
      </c>
      <c r="B35" s="51" t="s">
        <v>69</v>
      </c>
      <c r="C35" s="52">
        <v>1</v>
      </c>
      <c r="D35" s="41" t="s">
        <v>24</v>
      </c>
      <c r="E35" s="42"/>
      <c r="F35" s="24">
        <f t="shared" si="1"/>
        <v>0</v>
      </c>
      <c r="G35" s="23" t="e">
        <f t="shared" si="0"/>
        <v>#DIV/0!</v>
      </c>
      <c r="H35" s="120"/>
      <c r="M35" s="12"/>
      <c r="P35" s="17"/>
      <c r="Q35" s="17"/>
    </row>
    <row r="36" spans="1:17" ht="77.5" x14ac:dyDescent="0.35">
      <c r="A36" s="98">
        <v>1.19</v>
      </c>
      <c r="B36" s="51" t="s">
        <v>80</v>
      </c>
      <c r="C36" s="52">
        <v>2</v>
      </c>
      <c r="D36" s="41" t="s">
        <v>24</v>
      </c>
      <c r="E36" s="42"/>
      <c r="F36" s="24">
        <f t="shared" si="1"/>
        <v>0</v>
      </c>
      <c r="G36" s="23" t="e">
        <f t="shared" si="0"/>
        <v>#DIV/0!</v>
      </c>
      <c r="H36" s="120"/>
      <c r="M36" s="12"/>
      <c r="P36" s="17"/>
      <c r="Q36" s="17"/>
    </row>
    <row r="37" spans="1:17" ht="108.5" x14ac:dyDescent="0.35">
      <c r="A37" s="98">
        <v>1.2</v>
      </c>
      <c r="B37" s="40" t="s">
        <v>81</v>
      </c>
      <c r="C37" s="53">
        <v>1</v>
      </c>
      <c r="D37" s="53" t="s">
        <v>45</v>
      </c>
      <c r="E37" s="54"/>
      <c r="F37" s="24">
        <f t="shared" si="1"/>
        <v>0</v>
      </c>
      <c r="G37" s="23" t="e">
        <f t="shared" si="0"/>
        <v>#DIV/0!</v>
      </c>
      <c r="H37" s="120"/>
      <c r="M37" s="12"/>
      <c r="P37" s="17"/>
      <c r="Q37" s="17"/>
    </row>
    <row r="38" spans="1:17" ht="139.5" x14ac:dyDescent="0.35">
      <c r="A38" s="98">
        <v>1.21</v>
      </c>
      <c r="B38" s="32" t="s">
        <v>82</v>
      </c>
      <c r="C38" s="55">
        <v>80</v>
      </c>
      <c r="D38" s="55" t="s">
        <v>12</v>
      </c>
      <c r="E38" s="56"/>
      <c r="F38" s="24">
        <f t="shared" si="1"/>
        <v>0</v>
      </c>
      <c r="G38" s="23" t="e">
        <f t="shared" si="0"/>
        <v>#DIV/0!</v>
      </c>
      <c r="H38" s="120"/>
      <c r="M38" s="12"/>
      <c r="P38" s="17"/>
      <c r="Q38" s="17"/>
    </row>
    <row r="39" spans="1:17" ht="77.5" x14ac:dyDescent="0.35">
      <c r="A39" s="98">
        <v>1.22</v>
      </c>
      <c r="B39" s="50" t="s">
        <v>55</v>
      </c>
      <c r="C39" s="48">
        <v>75</v>
      </c>
      <c r="D39" s="47" t="s">
        <v>12</v>
      </c>
      <c r="E39" s="49"/>
      <c r="F39" s="24">
        <f t="shared" si="1"/>
        <v>0</v>
      </c>
      <c r="G39" s="23" t="e">
        <f t="shared" si="0"/>
        <v>#DIV/0!</v>
      </c>
      <c r="H39" s="120"/>
      <c r="M39" s="12"/>
      <c r="P39" s="17"/>
      <c r="Q39" s="17"/>
    </row>
    <row r="40" spans="1:17" ht="77.5" x14ac:dyDescent="0.35">
      <c r="A40" s="98">
        <v>1.23</v>
      </c>
      <c r="B40" s="108" t="s">
        <v>56</v>
      </c>
      <c r="C40" s="105">
        <v>9</v>
      </c>
      <c r="D40" s="106" t="s">
        <v>12</v>
      </c>
      <c r="E40" s="107"/>
      <c r="F40" s="24">
        <f t="shared" si="1"/>
        <v>0</v>
      </c>
      <c r="G40" s="23" t="e">
        <f t="shared" si="0"/>
        <v>#DIV/0!</v>
      </c>
      <c r="H40" s="120"/>
      <c r="M40" s="12"/>
      <c r="P40" s="17"/>
      <c r="Q40" s="17"/>
    </row>
    <row r="41" spans="1:17" ht="108.5" x14ac:dyDescent="0.35">
      <c r="A41" s="98">
        <v>1.24</v>
      </c>
      <c r="B41" s="57" t="s">
        <v>57</v>
      </c>
      <c r="C41" s="58">
        <v>1</v>
      </c>
      <c r="D41" s="38" t="s">
        <v>22</v>
      </c>
      <c r="E41" s="59"/>
      <c r="F41" s="24">
        <f t="shared" si="1"/>
        <v>0</v>
      </c>
      <c r="G41" s="23" t="e">
        <f>F41/F$42</f>
        <v>#DIV/0!</v>
      </c>
      <c r="H41" s="120"/>
      <c r="M41" s="12"/>
      <c r="P41" s="17"/>
      <c r="Q41" s="17"/>
    </row>
    <row r="42" spans="1:17" ht="15.5" x14ac:dyDescent="0.35">
      <c r="A42" s="177" t="s">
        <v>25</v>
      </c>
      <c r="B42" s="178"/>
      <c r="C42" s="178"/>
      <c r="D42" s="178"/>
      <c r="E42" s="179"/>
      <c r="F42" s="60">
        <f>F20+F21+F22+F23+F24+F25+F26+F27+F28+F30+F31+F32+F33+F34+F35+F36+F37+F38+F39+F40+F41</f>
        <v>0</v>
      </c>
      <c r="G42" s="61" t="e">
        <f>SUM(G20:G41)</f>
        <v>#DIV/0!</v>
      </c>
      <c r="H42" s="61"/>
      <c r="M42" s="12"/>
      <c r="P42" s="17"/>
      <c r="Q42" s="17"/>
    </row>
    <row r="43" spans="1:17" x14ac:dyDescent="0.35">
      <c r="A43" s="97">
        <v>2</v>
      </c>
      <c r="B43" s="21" t="s">
        <v>58</v>
      </c>
      <c r="C43" s="8"/>
      <c r="D43" s="8"/>
      <c r="E43" s="8"/>
      <c r="F43" s="8"/>
      <c r="G43" s="9"/>
      <c r="H43" s="9"/>
      <c r="M43" s="12"/>
      <c r="P43" s="17"/>
      <c r="Q43" s="17"/>
    </row>
    <row r="44" spans="1:17" ht="93" x14ac:dyDescent="0.35">
      <c r="A44" s="98">
        <v>2.0099999999999998</v>
      </c>
      <c r="B44" s="62" t="s">
        <v>83</v>
      </c>
      <c r="C44" s="63">
        <v>1</v>
      </c>
      <c r="D44" s="63" t="s">
        <v>45</v>
      </c>
      <c r="E44" s="64"/>
      <c r="F44" s="26">
        <f t="shared" ref="F44:F48" si="2">SUM(C44*E44)</f>
        <v>0</v>
      </c>
      <c r="G44" s="27" t="e">
        <f>F44/F$49</f>
        <v>#DIV/0!</v>
      </c>
      <c r="H44" s="120"/>
      <c r="M44" s="12"/>
      <c r="P44" s="17"/>
      <c r="Q44" s="17"/>
    </row>
    <row r="45" spans="1:17" ht="77.5" x14ac:dyDescent="0.35">
      <c r="A45" s="98">
        <v>2.02</v>
      </c>
      <c r="B45" s="65" t="s">
        <v>59</v>
      </c>
      <c r="C45" s="66">
        <v>5</v>
      </c>
      <c r="D45" s="63" t="s">
        <v>46</v>
      </c>
      <c r="E45" s="67"/>
      <c r="F45" s="26">
        <f t="shared" si="2"/>
        <v>0</v>
      </c>
      <c r="G45" s="27" t="e">
        <f>F45/F$49</f>
        <v>#DIV/0!</v>
      </c>
      <c r="H45" s="120"/>
      <c r="M45" s="12"/>
      <c r="P45" s="17"/>
      <c r="Q45" s="17"/>
    </row>
    <row r="46" spans="1:17" ht="126" x14ac:dyDescent="0.35">
      <c r="A46" s="98">
        <v>2.0299999999999998</v>
      </c>
      <c r="B46" s="34" t="s">
        <v>84</v>
      </c>
      <c r="C46" s="68">
        <v>10</v>
      </c>
      <c r="D46" s="35" t="s">
        <v>46</v>
      </c>
      <c r="E46" s="36"/>
      <c r="F46" s="26">
        <f t="shared" si="2"/>
        <v>0</v>
      </c>
      <c r="G46" s="27" t="e">
        <f>F46/F$49</f>
        <v>#DIV/0!</v>
      </c>
      <c r="H46" s="120"/>
      <c r="M46" s="12"/>
      <c r="P46" s="17"/>
      <c r="Q46" s="17"/>
    </row>
    <row r="47" spans="1:17" ht="110.5" x14ac:dyDescent="0.35">
      <c r="A47" s="98">
        <v>2.04</v>
      </c>
      <c r="B47" s="34" t="s">
        <v>85</v>
      </c>
      <c r="C47" s="68">
        <v>10</v>
      </c>
      <c r="D47" s="35" t="s">
        <v>46</v>
      </c>
      <c r="E47" s="36"/>
      <c r="F47" s="26">
        <f t="shared" si="2"/>
        <v>0</v>
      </c>
      <c r="G47" s="27" t="e">
        <f>F47/F$49</f>
        <v>#DIV/0!</v>
      </c>
      <c r="H47" s="120"/>
      <c r="M47" s="12"/>
      <c r="P47" s="17"/>
      <c r="Q47" s="17"/>
    </row>
    <row r="48" spans="1:17" ht="93" x14ac:dyDescent="0.35">
      <c r="A48" s="98">
        <v>2.0499999999999998</v>
      </c>
      <c r="B48" s="34" t="s">
        <v>26</v>
      </c>
      <c r="C48" s="52">
        <v>4</v>
      </c>
      <c r="D48" s="52" t="s">
        <v>22</v>
      </c>
      <c r="E48" s="69"/>
      <c r="F48" s="26">
        <f t="shared" si="2"/>
        <v>0</v>
      </c>
      <c r="G48" s="27" t="e">
        <f>F48/F$49</f>
        <v>#DIV/0!</v>
      </c>
      <c r="H48" s="120"/>
      <c r="M48" s="12"/>
      <c r="P48" s="17"/>
      <c r="Q48" s="17"/>
    </row>
    <row r="49" spans="1:17" ht="15.5" x14ac:dyDescent="0.35">
      <c r="A49" s="177" t="s">
        <v>60</v>
      </c>
      <c r="B49" s="178"/>
      <c r="C49" s="178"/>
      <c r="D49" s="178"/>
      <c r="E49" s="179"/>
      <c r="F49" s="70">
        <f>F44+F45+F46+F47+F48</f>
        <v>0</v>
      </c>
      <c r="G49" s="71" t="e">
        <f>SUM(G44:G48)</f>
        <v>#DIV/0!</v>
      </c>
      <c r="H49" s="71"/>
      <c r="M49" s="12"/>
      <c r="P49" s="17"/>
      <c r="Q49" s="17"/>
    </row>
    <row r="50" spans="1:17" x14ac:dyDescent="0.35">
      <c r="A50" s="99">
        <v>3</v>
      </c>
      <c r="B50" s="21" t="s">
        <v>27</v>
      </c>
      <c r="C50" s="21"/>
      <c r="D50" s="21"/>
      <c r="E50" s="21"/>
      <c r="F50" s="21"/>
      <c r="G50" s="72"/>
      <c r="H50" s="72"/>
      <c r="M50" s="12"/>
      <c r="P50" s="17"/>
      <c r="Q50" s="17"/>
    </row>
    <row r="51" spans="1:17" ht="77.5" x14ac:dyDescent="0.35">
      <c r="A51" s="98">
        <v>3.01</v>
      </c>
      <c r="B51" s="50" t="s">
        <v>86</v>
      </c>
      <c r="C51" s="33">
        <v>15</v>
      </c>
      <c r="D51" s="35" t="s">
        <v>22</v>
      </c>
      <c r="E51" s="30"/>
      <c r="F51" s="22">
        <f>SUM(C51*E51)</f>
        <v>0</v>
      </c>
      <c r="G51" s="23" t="e">
        <f>F51/F$62</f>
        <v>#DIV/0!</v>
      </c>
      <c r="H51" s="120"/>
      <c r="M51" s="12"/>
      <c r="P51" s="17"/>
      <c r="Q51" s="17"/>
    </row>
    <row r="52" spans="1:17" ht="77.5" x14ac:dyDescent="0.35">
      <c r="A52" s="98">
        <v>3.02</v>
      </c>
      <c r="B52" s="50" t="s">
        <v>31</v>
      </c>
      <c r="C52" s="33">
        <v>10</v>
      </c>
      <c r="D52" s="35" t="s">
        <v>22</v>
      </c>
      <c r="E52" s="30"/>
      <c r="F52" s="22">
        <f t="shared" ref="F52:F61" si="3">SUM(C52*E52)</f>
        <v>0</v>
      </c>
      <c r="G52" s="23" t="e">
        <f t="shared" ref="G52:G61" si="4">F52/F$62</f>
        <v>#DIV/0!</v>
      </c>
      <c r="H52" s="120"/>
      <c r="M52" s="12"/>
      <c r="P52" s="17"/>
      <c r="Q52" s="17"/>
    </row>
    <row r="53" spans="1:17" ht="93" x14ac:dyDescent="0.35">
      <c r="A53" s="98">
        <v>3.03</v>
      </c>
      <c r="B53" s="46" t="s">
        <v>32</v>
      </c>
      <c r="C53" s="33">
        <v>10</v>
      </c>
      <c r="D53" s="35" t="s">
        <v>22</v>
      </c>
      <c r="E53" s="30"/>
      <c r="F53" s="22">
        <f t="shared" si="3"/>
        <v>0</v>
      </c>
      <c r="G53" s="23" t="e">
        <f t="shared" si="4"/>
        <v>#DIV/0!</v>
      </c>
      <c r="H53" s="120"/>
      <c r="M53" s="12"/>
      <c r="P53" s="17"/>
      <c r="Q53" s="17"/>
    </row>
    <row r="54" spans="1:17" ht="93" x14ac:dyDescent="0.35">
      <c r="A54" s="98">
        <v>3.04</v>
      </c>
      <c r="B54" s="73" t="s">
        <v>87</v>
      </c>
      <c r="C54" s="74"/>
      <c r="D54" s="74"/>
      <c r="E54" s="75"/>
      <c r="F54" s="22"/>
      <c r="G54" s="23"/>
      <c r="H54" s="120"/>
      <c r="M54" s="12"/>
      <c r="P54" s="17"/>
      <c r="Q54" s="17"/>
    </row>
    <row r="55" spans="1:17" ht="15.5" x14ac:dyDescent="0.35">
      <c r="A55" s="98" t="s">
        <v>49</v>
      </c>
      <c r="B55" s="40" t="s">
        <v>28</v>
      </c>
      <c r="C55" s="74">
        <v>4</v>
      </c>
      <c r="D55" s="74" t="s">
        <v>22</v>
      </c>
      <c r="E55" s="76"/>
      <c r="F55" s="22">
        <f t="shared" si="3"/>
        <v>0</v>
      </c>
      <c r="G55" s="23" t="e">
        <f t="shared" si="4"/>
        <v>#DIV/0!</v>
      </c>
      <c r="H55" s="120"/>
      <c r="M55" s="12"/>
      <c r="P55" s="17"/>
      <c r="Q55" s="17"/>
    </row>
    <row r="56" spans="1:17" ht="15.5" x14ac:dyDescent="0.35">
      <c r="A56" s="98" t="s">
        <v>33</v>
      </c>
      <c r="B56" s="43" t="s">
        <v>29</v>
      </c>
      <c r="C56" s="74">
        <v>1</v>
      </c>
      <c r="D56" s="74" t="s">
        <v>22</v>
      </c>
      <c r="E56" s="76"/>
      <c r="F56" s="22">
        <f t="shared" si="3"/>
        <v>0</v>
      </c>
      <c r="G56" s="23" t="e">
        <f t="shared" si="4"/>
        <v>#DIV/0!</v>
      </c>
      <c r="H56" s="120"/>
      <c r="M56" s="12"/>
      <c r="P56" s="17"/>
      <c r="Q56" s="17"/>
    </row>
    <row r="57" spans="1:17" ht="93" x14ac:dyDescent="0.35">
      <c r="A57" s="98">
        <v>3.05</v>
      </c>
      <c r="B57" s="73" t="s">
        <v>88</v>
      </c>
      <c r="C57" s="77"/>
      <c r="D57" s="77"/>
      <c r="E57" s="78"/>
      <c r="F57" s="22"/>
      <c r="G57" s="23"/>
      <c r="H57" s="120"/>
      <c r="M57" s="12"/>
      <c r="P57" s="17"/>
      <c r="Q57" s="17"/>
    </row>
    <row r="58" spans="1:17" ht="15.5" x14ac:dyDescent="0.35">
      <c r="A58" s="98" t="s">
        <v>34</v>
      </c>
      <c r="B58" s="40" t="s">
        <v>30</v>
      </c>
      <c r="C58" s="74">
        <v>25</v>
      </c>
      <c r="D58" s="74" t="s">
        <v>22</v>
      </c>
      <c r="E58" s="76"/>
      <c r="F58" s="22">
        <f t="shared" si="3"/>
        <v>0</v>
      </c>
      <c r="G58" s="23" t="e">
        <f t="shared" si="4"/>
        <v>#DIV/0!</v>
      </c>
      <c r="H58" s="120"/>
      <c r="L58" s="25"/>
    </row>
    <row r="59" spans="1:17" ht="15.5" x14ac:dyDescent="0.35">
      <c r="A59" s="98" t="s">
        <v>35</v>
      </c>
      <c r="B59" s="40" t="s">
        <v>89</v>
      </c>
      <c r="C59" s="74">
        <v>5</v>
      </c>
      <c r="D59" s="74" t="s">
        <v>22</v>
      </c>
      <c r="E59" s="76"/>
      <c r="F59" s="22">
        <f t="shared" si="3"/>
        <v>0</v>
      </c>
      <c r="G59" s="23" t="e">
        <f t="shared" si="4"/>
        <v>#DIV/0!</v>
      </c>
      <c r="H59" s="120"/>
    </row>
    <row r="60" spans="1:17" ht="15.5" x14ac:dyDescent="0.35">
      <c r="A60" s="98" t="s">
        <v>36</v>
      </c>
      <c r="B60" s="40" t="s">
        <v>61</v>
      </c>
      <c r="C60" s="74">
        <v>4</v>
      </c>
      <c r="D60" s="74" t="s">
        <v>22</v>
      </c>
      <c r="E60" s="76"/>
      <c r="F60" s="22">
        <f t="shared" si="3"/>
        <v>0</v>
      </c>
      <c r="G60" s="23" t="e">
        <f t="shared" si="4"/>
        <v>#DIV/0!</v>
      </c>
      <c r="H60" s="120"/>
    </row>
    <row r="61" spans="1:17" ht="77.5" x14ac:dyDescent="0.35">
      <c r="A61" s="98">
        <v>3.06</v>
      </c>
      <c r="B61" s="50" t="s">
        <v>90</v>
      </c>
      <c r="C61" s="33">
        <v>1</v>
      </c>
      <c r="D61" s="35" t="s">
        <v>45</v>
      </c>
      <c r="E61" s="36"/>
      <c r="F61" s="22">
        <f t="shared" si="3"/>
        <v>0</v>
      </c>
      <c r="G61" s="23" t="e">
        <f t="shared" si="4"/>
        <v>#DIV/0!</v>
      </c>
      <c r="H61" s="120"/>
    </row>
    <row r="62" spans="1:17" ht="15.5" x14ac:dyDescent="0.35">
      <c r="A62" s="177" t="s">
        <v>52</v>
      </c>
      <c r="B62" s="178"/>
      <c r="C62" s="178"/>
      <c r="D62" s="178"/>
      <c r="E62" s="179"/>
      <c r="F62" s="70">
        <f>F51+F52+F53+F55+F56+F58+F59+F60+F61</f>
        <v>0</v>
      </c>
      <c r="G62" s="71" t="e">
        <f>SUM(G51:G61)</f>
        <v>#DIV/0!</v>
      </c>
      <c r="H62" s="71"/>
      <c r="I62" s="10"/>
    </row>
    <row r="63" spans="1:17" ht="15.5" x14ac:dyDescent="0.35">
      <c r="A63" s="100">
        <v>4</v>
      </c>
      <c r="B63" s="86" t="s">
        <v>62</v>
      </c>
      <c r="C63" s="21"/>
      <c r="D63" s="21"/>
      <c r="E63" s="21"/>
      <c r="F63" s="21"/>
      <c r="G63" s="72"/>
      <c r="H63" s="72"/>
      <c r="I63" s="10"/>
    </row>
    <row r="64" spans="1:17" ht="77.5" x14ac:dyDescent="0.35">
      <c r="A64" s="101">
        <v>4.01</v>
      </c>
      <c r="B64" s="34" t="s">
        <v>63</v>
      </c>
      <c r="C64" s="85">
        <v>8</v>
      </c>
      <c r="D64" s="35" t="s">
        <v>22</v>
      </c>
      <c r="E64" s="84"/>
      <c r="F64" s="79">
        <f>C64*E64</f>
        <v>0</v>
      </c>
      <c r="G64" s="27" t="e">
        <f>F64/F$65</f>
        <v>#DIV/0!</v>
      </c>
      <c r="H64" s="120"/>
    </row>
    <row r="65" spans="1:18" ht="15.5" x14ac:dyDescent="0.35">
      <c r="A65" s="177" t="s">
        <v>64</v>
      </c>
      <c r="B65" s="178" t="s">
        <v>37</v>
      </c>
      <c r="C65" s="178"/>
      <c r="D65" s="178"/>
      <c r="E65" s="179"/>
      <c r="F65" s="70">
        <f>F64</f>
        <v>0</v>
      </c>
      <c r="G65" s="71" t="e">
        <f>SUM(G64:G64)</f>
        <v>#DIV/0!</v>
      </c>
      <c r="I65" s="10"/>
    </row>
    <row r="66" spans="1:18" ht="15.5" x14ac:dyDescent="0.35">
      <c r="A66" s="102"/>
      <c r="B66" s="80"/>
      <c r="C66" s="81"/>
      <c r="D66" s="81"/>
      <c r="E66" s="81"/>
      <c r="F66" s="82"/>
      <c r="G66" s="83"/>
      <c r="I66" s="10"/>
    </row>
    <row r="67" spans="1:18" s="10" customFormat="1" ht="15.5" x14ac:dyDescent="0.35">
      <c r="A67" s="172" t="s">
        <v>15</v>
      </c>
      <c r="B67" s="173"/>
      <c r="C67" s="173"/>
      <c r="D67" s="173"/>
      <c r="E67" s="173"/>
      <c r="F67" s="173"/>
      <c r="G67" s="19"/>
      <c r="J67"/>
      <c r="K67"/>
      <c r="L67"/>
      <c r="M67"/>
      <c r="N67"/>
      <c r="O67"/>
      <c r="P67"/>
      <c r="Q67"/>
      <c r="R67"/>
    </row>
    <row r="68" spans="1:18" s="10" customFormat="1" ht="15.5" x14ac:dyDescent="0.35">
      <c r="A68" s="103">
        <v>1</v>
      </c>
      <c r="B68" s="165" t="s">
        <v>21</v>
      </c>
      <c r="C68" s="165"/>
      <c r="D68" s="165"/>
      <c r="E68" s="165"/>
      <c r="F68" s="13">
        <f>F42</f>
        <v>0</v>
      </c>
      <c r="G68" s="20" t="e">
        <f>F68/F$72</f>
        <v>#DIV/0!</v>
      </c>
      <c r="J68"/>
      <c r="K68"/>
      <c r="L68"/>
      <c r="M68"/>
      <c r="N68"/>
      <c r="O68"/>
      <c r="P68"/>
      <c r="Q68"/>
      <c r="R68"/>
    </row>
    <row r="69" spans="1:18" s="10" customFormat="1" ht="15.5" x14ac:dyDescent="0.35">
      <c r="A69" s="104">
        <v>2</v>
      </c>
      <c r="B69" s="165" t="s">
        <v>58</v>
      </c>
      <c r="C69" s="165"/>
      <c r="D69" s="165"/>
      <c r="E69" s="165"/>
      <c r="F69" s="11">
        <f>F49</f>
        <v>0</v>
      </c>
      <c r="G69" s="20" t="e">
        <f>F69/F$72</f>
        <v>#DIV/0!</v>
      </c>
      <c r="J69"/>
      <c r="K69"/>
      <c r="L69"/>
      <c r="M69"/>
      <c r="N69"/>
      <c r="O69"/>
      <c r="P69"/>
      <c r="Q69"/>
      <c r="R69"/>
    </row>
    <row r="70" spans="1:18" s="10" customFormat="1" ht="15.5" x14ac:dyDescent="0.35">
      <c r="A70" s="103">
        <v>3</v>
      </c>
      <c r="B70" s="174" t="s">
        <v>27</v>
      </c>
      <c r="C70" s="175"/>
      <c r="D70" s="175"/>
      <c r="E70" s="176"/>
      <c r="F70" s="11">
        <f>F62</f>
        <v>0</v>
      </c>
      <c r="G70" s="20" t="e">
        <f>F70/F$72</f>
        <v>#DIV/0!</v>
      </c>
      <c r="J70"/>
      <c r="K70"/>
      <c r="L70"/>
      <c r="M70"/>
      <c r="N70"/>
      <c r="O70"/>
      <c r="P70"/>
      <c r="Q70"/>
      <c r="R70"/>
    </row>
    <row r="71" spans="1:18" s="10" customFormat="1" ht="15.5" x14ac:dyDescent="0.35">
      <c r="A71" s="103">
        <v>4</v>
      </c>
      <c r="B71" s="87" t="s">
        <v>65</v>
      </c>
      <c r="C71" s="88"/>
      <c r="D71" s="88"/>
      <c r="E71" s="89"/>
      <c r="F71" s="90">
        <f>F65</f>
        <v>0</v>
      </c>
      <c r="G71" s="20" t="e">
        <f>F71/F$72</f>
        <v>#DIV/0!</v>
      </c>
      <c r="J71"/>
      <c r="K71"/>
      <c r="L71"/>
      <c r="M71"/>
      <c r="N71"/>
      <c r="O71"/>
      <c r="P71"/>
      <c r="Q71"/>
      <c r="R71"/>
    </row>
    <row r="72" spans="1:18" s="10" customFormat="1" ht="21" x14ac:dyDescent="0.35">
      <c r="A72" s="164" t="s">
        <v>16</v>
      </c>
      <c r="B72" s="164"/>
      <c r="C72" s="164"/>
      <c r="D72" s="164"/>
      <c r="E72" s="164"/>
      <c r="F72" s="122">
        <f>SUM(F68:F71)</f>
        <v>0</v>
      </c>
      <c r="G72" s="123" t="e">
        <f>F72/F$72</f>
        <v>#DIV/0!</v>
      </c>
      <c r="I72"/>
      <c r="J72"/>
      <c r="K72"/>
      <c r="L72"/>
      <c r="M72"/>
      <c r="N72"/>
      <c r="O72"/>
      <c r="P72"/>
      <c r="Q72"/>
      <c r="R72"/>
    </row>
    <row r="77" spans="1:18" ht="45" customHeight="1" x14ac:dyDescent="0.35">
      <c r="A77" s="154"/>
      <c r="B77" s="153"/>
    </row>
  </sheetData>
  <mergeCells count="13">
    <mergeCell ref="H16:H17"/>
    <mergeCell ref="A2:G2"/>
    <mergeCell ref="A3:G3"/>
    <mergeCell ref="A72:E72"/>
    <mergeCell ref="B68:E68"/>
    <mergeCell ref="C13:G14"/>
    <mergeCell ref="A67:F67"/>
    <mergeCell ref="B69:E69"/>
    <mergeCell ref="B70:E70"/>
    <mergeCell ref="A42:E42"/>
    <mergeCell ref="A49:E49"/>
    <mergeCell ref="A62:E62"/>
    <mergeCell ref="A65:E65"/>
  </mergeCells>
  <phoneticPr fontId="21" type="noConversion"/>
  <pageMargins left="0.25" right="0.25" top="0.75" bottom="0.75" header="0.3" footer="0.3"/>
  <pageSetup scale="78"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revised</vt:lpstr>
      <vt:lpstr>revised!_Hlk104385726</vt:lpstr>
      <vt:lpstr>revised!Print_Area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Neaam Al-Sammarraie</cp:lastModifiedBy>
  <cp:lastPrinted>2021-11-10T06:02:20Z</cp:lastPrinted>
  <dcterms:created xsi:type="dcterms:W3CDTF">2013-03-17T04:16:34Z</dcterms:created>
  <dcterms:modified xsi:type="dcterms:W3CDTF">2022-12-18T10:16:16Z</dcterms:modified>
</cp:coreProperties>
</file>