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ttps://gizonline-my.sharepoint.com/personal/harveen_abdulsalam_giz_de/Documents/Desktop/procument/Construction/83446018-RO System Fallujah/B-Document of Awarding/ITT/"/>
    </mc:Choice>
  </mc:AlternateContent>
  <xr:revisionPtr revIDLastSave="64" documentId="13_ncr:1_{86B1DF0E-89B5-426A-83E3-A16F7CE8DF6F}" xr6:coauthVersionLast="47" xr6:coauthVersionMax="47" xr10:uidLastSave="{FF64AB7A-3D4E-45EF-BCBE-C42158957A7F}"/>
  <bookViews>
    <workbookView xWindow="-110" yWindow="-110" windowWidth="19420" windowHeight="10420" xr2:uid="{00000000-000D-0000-FFFF-FFFF00000000}"/>
  </bookViews>
  <sheets>
    <sheet name="BoQ - Installation of RO system"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5" i="7" l="1"/>
  <c r="F41" i="7"/>
  <c r="F34" i="7"/>
  <c r="F26" i="7"/>
  <c r="F27" i="7"/>
  <c r="F28" i="7"/>
  <c r="F29" i="7"/>
  <c r="F30" i="7"/>
  <c r="F25" i="7"/>
  <c r="F19" i="7"/>
  <c r="F20" i="7"/>
  <c r="F21" i="7"/>
  <c r="F18" i="7"/>
  <c r="F23" i="7" s="1"/>
  <c r="G23" i="7" s="1"/>
  <c r="G78" i="7"/>
  <c r="G75" i="7"/>
  <c r="F101" i="7"/>
  <c r="F111" i="7" s="1"/>
  <c r="G95" i="7" l="1"/>
  <c r="G101" i="7" s="1"/>
  <c r="F82" i="7"/>
  <c r="F81" i="7"/>
  <c r="F89" i="7"/>
  <c r="F90" i="7"/>
  <c r="F91" i="7"/>
  <c r="F88" i="7"/>
  <c r="F83" i="7"/>
  <c r="F84" i="7"/>
  <c r="F93" i="7" l="1"/>
  <c r="G88" i="7" l="1"/>
  <c r="F110" i="7"/>
  <c r="G91" i="7"/>
  <c r="G89" i="7"/>
  <c r="G90" i="7"/>
  <c r="G93" i="7" l="1"/>
  <c r="F71" i="7" l="1"/>
  <c r="F70" i="7"/>
  <c r="F42" i="7"/>
  <c r="F79" i="7"/>
  <c r="F80" i="7"/>
  <c r="F78" i="7"/>
  <c r="F86" i="7" l="1"/>
  <c r="G81" i="7" l="1"/>
  <c r="G82" i="7"/>
  <c r="F109" i="7"/>
  <c r="G84" i="7"/>
  <c r="G83" i="7"/>
  <c r="G80" i="7"/>
  <c r="G79" i="7"/>
  <c r="G86" i="7" l="1"/>
  <c r="F44" i="7"/>
  <c r="F45" i="7"/>
  <c r="F46" i="7"/>
  <c r="F47" i="7"/>
  <c r="F48" i="7"/>
  <c r="F49" i="7"/>
  <c r="F50" i="7"/>
  <c r="F51" i="7"/>
  <c r="F52" i="7"/>
  <c r="F53" i="7"/>
  <c r="F54" i="7"/>
  <c r="F55" i="7"/>
  <c r="F56" i="7"/>
  <c r="F57" i="7"/>
  <c r="F58" i="7"/>
  <c r="F59" i="7"/>
  <c r="F60" i="7"/>
  <c r="F61" i="7"/>
  <c r="F62" i="7"/>
  <c r="F63" i="7"/>
  <c r="F64" i="7"/>
  <c r="F65" i="7"/>
  <c r="F66" i="7"/>
  <c r="F67" i="7"/>
  <c r="F68" i="7"/>
  <c r="F43" i="7"/>
  <c r="F36" i="7"/>
  <c r="F37" i="7"/>
  <c r="F35" i="7"/>
  <c r="F69" i="7"/>
  <c r="F73" i="7" l="1"/>
  <c r="G71" i="7" s="1"/>
  <c r="F39" i="7"/>
  <c r="F32" i="7"/>
  <c r="F76" i="7"/>
  <c r="G19" i="7" l="1"/>
  <c r="G18" i="7"/>
  <c r="G20" i="7"/>
  <c r="G28" i="7"/>
  <c r="G30" i="7"/>
  <c r="G42" i="7"/>
  <c r="G70" i="7"/>
  <c r="G76" i="7"/>
  <c r="F108" i="7"/>
  <c r="G61" i="7"/>
  <c r="F107" i="7"/>
  <c r="G69" i="7"/>
  <c r="G34" i="7"/>
  <c r="F106" i="7"/>
  <c r="G63" i="7"/>
  <c r="G45" i="7"/>
  <c r="G47" i="7"/>
  <c r="G60" i="7"/>
  <c r="G57" i="7"/>
  <c r="G36" i="7"/>
  <c r="G44" i="7"/>
  <c r="G54" i="7"/>
  <c r="G50" i="7"/>
  <c r="G62" i="7"/>
  <c r="G53" i="7"/>
  <c r="G43" i="7"/>
  <c r="G68" i="7"/>
  <c r="G48" i="7"/>
  <c r="G46" i="7"/>
  <c r="G55" i="7"/>
  <c r="G51" i="7"/>
  <c r="G58" i="7"/>
  <c r="G66" i="7"/>
  <c r="G52" i="7"/>
  <c r="G59" i="7"/>
  <c r="G67" i="7"/>
  <c r="G64" i="7"/>
  <c r="G49" i="7"/>
  <c r="G56" i="7"/>
  <c r="G41" i="7"/>
  <c r="G65" i="7"/>
  <c r="G29" i="7"/>
  <c r="G37" i="7"/>
  <c r="G39" i="7"/>
  <c r="G35" i="7"/>
  <c r="G32" i="7"/>
  <c r="F105" i="7"/>
  <c r="G26" i="7"/>
  <c r="G25" i="7"/>
  <c r="G27" i="7"/>
  <c r="G21" i="7"/>
  <c r="F104" i="7"/>
  <c r="F112" i="7" l="1"/>
  <c r="G73" i="7"/>
  <c r="G110" i="7" l="1"/>
  <c r="G111" i="7"/>
  <c r="G108" i="7"/>
  <c r="G109" i="7"/>
  <c r="G107" i="7"/>
  <c r="G106" i="7"/>
  <c r="G104" i="7"/>
  <c r="G112" i="7"/>
  <c r="G105" i="7"/>
</calcChain>
</file>

<file path=xl/sharedStrings.xml><?xml version="1.0" encoding="utf-8"?>
<sst xmlns="http://schemas.openxmlformats.org/spreadsheetml/2006/main" count="250" uniqueCount="176">
  <si>
    <t xml:space="preserve">CoSoft No.:         </t>
  </si>
  <si>
    <t>[---]</t>
  </si>
  <si>
    <t>No.</t>
  </si>
  <si>
    <t>Description</t>
  </si>
  <si>
    <t>Qty.</t>
  </si>
  <si>
    <t>Unit</t>
  </si>
  <si>
    <r>
      <t xml:space="preserve">Unit rate </t>
    </r>
    <r>
      <rPr>
        <b/>
        <vertAlign val="superscript"/>
        <sz val="10"/>
        <rFont val="Arial"/>
        <family val="2"/>
      </rPr>
      <t>*)</t>
    </r>
    <r>
      <rPr>
        <b/>
        <sz val="10"/>
        <rFont val="Arial"/>
        <family val="2"/>
      </rPr>
      <t/>
    </r>
  </si>
  <si>
    <t>1.00</t>
  </si>
  <si>
    <t>1.01</t>
  </si>
  <si>
    <t>2.00</t>
  </si>
  <si>
    <t>Program Name:</t>
  </si>
  <si>
    <t>Project No.:</t>
  </si>
  <si>
    <t>Project Name:</t>
  </si>
  <si>
    <t>Location:</t>
  </si>
  <si>
    <t>Trade:</t>
  </si>
  <si>
    <t>Construction works</t>
  </si>
  <si>
    <t>[%]</t>
  </si>
  <si>
    <t>Mobilization and Demobilization</t>
  </si>
  <si>
    <r>
      <t xml:space="preserve">Total Amount </t>
    </r>
    <r>
      <rPr>
        <b/>
        <vertAlign val="superscript"/>
        <sz val="10"/>
        <rFont val="Arial"/>
        <family val="2"/>
      </rPr>
      <t>*)</t>
    </r>
    <r>
      <rPr>
        <b/>
        <sz val="10"/>
        <rFont val="Arial"/>
        <family val="2"/>
      </rPr>
      <t/>
    </r>
  </si>
  <si>
    <t>Sub Total Mobilization and Demobilization</t>
  </si>
  <si>
    <t>Summary of Positions</t>
  </si>
  <si>
    <t>Total Sum over All</t>
  </si>
  <si>
    <t>Cost Calculation</t>
  </si>
  <si>
    <t>portion</t>
  </si>
  <si>
    <t>Lump Sum</t>
  </si>
  <si>
    <t>ARILA - Assisting Reconstruction and Improving Living Conditions in Anbar</t>
  </si>
  <si>
    <t>21.1811.5-002.00</t>
  </si>
  <si>
    <t>[USD]</t>
  </si>
  <si>
    <t>m</t>
  </si>
  <si>
    <r>
      <rPr>
        <b/>
        <sz val="11"/>
        <color theme="1"/>
        <rFont val="Arial"/>
        <family val="2"/>
      </rPr>
      <t xml:space="preserve"> ! Remark - Contractor must put in consideration what necessary measures/items described below apply to the project ahead. </t>
    </r>
    <r>
      <rPr>
        <sz val="11"/>
        <color theme="1"/>
        <rFont val="Arial"/>
        <family val="2"/>
      </rPr>
      <t>Installation of the site office, provision of all construction equipment and plant, including water and electricity supply for all works, stores and materials (incl. disposal of waste) for the workers, removal of all rubbish and site preparation including demobilization. All costs pertaining to safety and security measures of site must be included. Any costs for site set up have to be included, no additional payment will be accepted.     Use of existing construction equipment and plant, including water and electricity supply for all works, stores and materials (including disposal of waste) for the workers, removal of all rubbish and site preparation including demobilization. All costs pertaining to safety and security measures of site must be included. Any costs for site set up (where applicable) have to be included, no additional payment will be accepted.</t>
    </r>
  </si>
  <si>
    <t>Fallujah City - Anbar Governorate</t>
  </si>
  <si>
    <t>Piping works</t>
  </si>
  <si>
    <t>Piping network</t>
  </si>
  <si>
    <t>1.02</t>
  </si>
  <si>
    <t>Pcs</t>
  </si>
  <si>
    <t>m3</t>
  </si>
  <si>
    <t>1.03</t>
  </si>
  <si>
    <t>2.01</t>
  </si>
  <si>
    <t>2.02</t>
  </si>
  <si>
    <t>2.03</t>
  </si>
  <si>
    <r>
      <t>Excavation works</t>
    </r>
    <r>
      <rPr>
        <sz val="11"/>
        <color theme="1"/>
        <rFont val="Arial"/>
        <family val="2"/>
      </rPr>
      <t xml:space="preserve">
Supply materials, tools and manpower to excavate the pipeline path and trench in any soil with depth not less than 100 cm and 60 cm width, use of asphalt road cutting machine to cut  the asphalt pavement layers of the streets, removing and cleaning the pipeline alignment from the accumulated water, with all requirement to complete the job and according to the supervisory committee instructions,</t>
    </r>
  </si>
  <si>
    <r>
      <t xml:space="preserve">Backfilling works - River sand
</t>
    </r>
    <r>
      <rPr>
        <sz val="11"/>
        <color theme="1"/>
        <rFont val="Arial"/>
        <family val="2"/>
      </rPr>
      <t xml:space="preserve">Supply materials, tools and manpower to backfill a river sand layer which shall be clean of any organic materials, 30 cm thick on the top of the pipe and not less than 10 cm around other sides of the pipe, with all requirement to complete the job and according to the supervisory committee instructions 
</t>
    </r>
  </si>
  <si>
    <r>
      <t xml:space="preserve">Backfilling works - Clean Soil
</t>
    </r>
    <r>
      <rPr>
        <sz val="11"/>
        <color theme="1"/>
        <rFont val="Arial"/>
        <family val="2"/>
      </rPr>
      <t xml:space="preserve">Supply materials, tools and manpower to backfill clean soil layer reaching the required level with well compacting it as a layers not more that 20 cm, the compaction percentage not less than 90% for each layer with all requirement to complete the job and according to the supervisory committee instructions 
</t>
    </r>
  </si>
  <si>
    <t>Fallujah - Anbar</t>
  </si>
  <si>
    <t>Sub Total Excavation and Backfilling</t>
  </si>
  <si>
    <t>Excavation and Backfilling</t>
  </si>
  <si>
    <t>3.00</t>
  </si>
  <si>
    <r>
      <rPr>
        <b/>
        <sz val="11"/>
        <color theme="1"/>
        <rFont val="Arial"/>
        <family val="2"/>
      </rPr>
      <t xml:space="preserve">Temporary  Signs: 
</t>
    </r>
    <r>
      <rPr>
        <sz val="11"/>
        <color theme="1"/>
        <rFont val="Arial"/>
        <family val="2"/>
      </rPr>
      <t xml:space="preserve">Provision materials, tools and manpower to  install temporary signage (W 190cm x H 90cm) printed on mounted plastic sheeting composite (As required by GIZ staff) fixed on tow steel legs (3” steel pipe diameter, 2m height) and all requirements to complete the job. </t>
    </r>
  </si>
  <si>
    <t>1.04</t>
  </si>
  <si>
    <t>Installation of RO system in Jubail, Fallujah</t>
  </si>
  <si>
    <t>BoQ - Installation of RO system in Jubail</t>
  </si>
  <si>
    <r>
      <rPr>
        <b/>
        <sz val="11"/>
        <color theme="1"/>
        <rFont val="Arial"/>
        <family val="2"/>
      </rPr>
      <t xml:space="preserve">Permanent Signs: 
</t>
    </r>
    <r>
      <rPr>
        <sz val="11"/>
        <color theme="1"/>
        <rFont val="Arial"/>
        <family val="2"/>
      </rPr>
      <t xml:space="preserve">Provision materials, tools and manpower to  install Permanent signage (W 100 cm x H 70cm) printed on mounted plastic sheeting composite (As required by GIZ staff) fixed on the face of the container with all requirements to complete the job. </t>
    </r>
  </si>
  <si>
    <r>
      <rPr>
        <b/>
        <sz val="11"/>
        <color theme="1"/>
        <rFont val="Arial"/>
        <family val="2"/>
      </rPr>
      <t>Creation of an operation and maintenance plan</t>
    </r>
    <r>
      <rPr>
        <sz val="11"/>
        <color theme="1"/>
        <rFont val="Arial"/>
        <family val="2"/>
      </rPr>
      <t xml:space="preserve"> for the maintenance of the RO system. This includes a cost and material plan. Training for maintenance technical personnel should be included.</t>
    </r>
  </si>
  <si>
    <r>
      <t xml:space="preserve">Spreading a gravel layer
</t>
    </r>
    <r>
      <rPr>
        <sz val="11"/>
        <color theme="1"/>
        <rFont val="Arial"/>
        <family val="2"/>
      </rPr>
      <t xml:space="preserve">Supply materials, tools and manpower to spread a 10 cm gravel layer for the area around the container and other the entrance, with all requirement to complete the job and according to the supervisory committee instructions 
</t>
    </r>
  </si>
  <si>
    <r>
      <t xml:space="preserve">Drilling Well
</t>
    </r>
    <r>
      <rPr>
        <sz val="11"/>
        <color theme="1"/>
        <rFont val="Arial"/>
        <family val="2"/>
      </rPr>
      <t>Supply materials, tools and manpower to drill a well reaching the underground water, the price inculdes using of 4'' PVC pipes 10 bar inside the well and also iron cover for the well hole,  with all requirement to complete the job and according to the supervisory committee instructions</t>
    </r>
    <r>
      <rPr>
        <b/>
        <sz val="11"/>
        <color theme="1"/>
        <rFont val="Arial"/>
        <family val="2"/>
      </rPr>
      <t xml:space="preserve"> </t>
    </r>
  </si>
  <si>
    <t>RO System</t>
  </si>
  <si>
    <t>Sub Total Pipes works</t>
  </si>
  <si>
    <r>
      <rPr>
        <b/>
        <sz val="11"/>
        <color theme="1"/>
        <rFont val="Arial"/>
        <family val="2"/>
      </rPr>
      <t xml:space="preserve">Raw Water Feeding Pump </t>
    </r>
    <r>
      <rPr>
        <sz val="11"/>
        <color theme="1"/>
        <rFont val="Arial"/>
        <family val="2"/>
      </rPr>
      <t xml:space="preserve">
Supply, install, and commission a horizontal shaft, multistage, centrifugal pump with its motor (Europe made), the hydraulic parameter (22 m3/hr, 4 bar), power: 4 KW, 5.5HP. 
The impeller, shaft, and the case should be stainless steel (AISI 304). The cable required to connect the pump to the RO board (Control Panel) is included. The cable should be running through conduit. All needed work to complete the job will be included within the price.</t>
    </r>
  </si>
  <si>
    <t>pcs</t>
  </si>
  <si>
    <t>4.00</t>
  </si>
  <si>
    <t>4.01</t>
  </si>
  <si>
    <r>
      <rPr>
        <b/>
        <sz val="11"/>
        <color theme="1"/>
        <rFont val="Arial"/>
        <family val="2"/>
      </rPr>
      <t xml:space="preserve">Filtration - Sand Filter  </t>
    </r>
    <r>
      <rPr>
        <sz val="11"/>
        <color theme="1"/>
        <rFont val="Arial"/>
        <family val="2"/>
      </rPr>
      <t xml:space="preserve">
Supply and install FRP vessel/tank of sand filter (High quality brand). 
The dimension is 30"*72". Flow capacity 20-24 m3/hr. Control approach: Automatic control valves (made in Turkey) service and back-washing. The diffuser should be reinforced PP with 0.2 mm nozzles. piping 2" PVC. Test pressure 10 bar, and working pressure 4 bar. 
Back-wash time 10-15 min. 
Back-Wash flow 20 m3/hr. </t>
    </r>
  </si>
  <si>
    <t>4.02</t>
  </si>
  <si>
    <t>kg</t>
  </si>
  <si>
    <t>l.s</t>
  </si>
  <si>
    <t>Sub Total RO System</t>
  </si>
  <si>
    <t>5.00</t>
  </si>
  <si>
    <t xml:space="preserve">1.	Cartridge (sediment) filters 1,200pcs.
2.	Anti-Scalant materials: 6 drums, 20L each.
3.	Chlorine liquid (CL2) materials with concentration 16%: 6 drums, 25 kg weight of each.
4.	Anti-Chlorine Materials: 4 bags, each bag 25 kg weight.
5.	RO membrane 10pcs </t>
  </si>
  <si>
    <t>Sub Total RO maintenance and consumable</t>
  </si>
  <si>
    <r>
      <t xml:space="preserve">Miscellaneous - </t>
    </r>
    <r>
      <rPr>
        <sz val="11"/>
        <rFont val="Arial"/>
        <family val="2"/>
      </rPr>
      <t>reserve for unforeseen additional small items required (such as screws and bolts, connectors, etc.) which are not included in the pre-items.</t>
    </r>
  </si>
  <si>
    <t>4.03</t>
  </si>
  <si>
    <t>4.04</t>
  </si>
  <si>
    <t>4.05</t>
  </si>
  <si>
    <t>4.06</t>
  </si>
  <si>
    <t>4.07</t>
  </si>
  <si>
    <t>4.08</t>
  </si>
  <si>
    <t>4.09</t>
  </si>
  <si>
    <t>4.10</t>
  </si>
  <si>
    <t>4.11</t>
  </si>
  <si>
    <t>4.12</t>
  </si>
  <si>
    <t>4.13</t>
  </si>
  <si>
    <t>4.15</t>
  </si>
  <si>
    <t>4.16</t>
  </si>
  <si>
    <t>4.17</t>
  </si>
  <si>
    <t>4.18</t>
  </si>
  <si>
    <t>4.19</t>
  </si>
  <si>
    <t>4.20</t>
  </si>
  <si>
    <t>4.21</t>
  </si>
  <si>
    <t>4.22</t>
  </si>
  <si>
    <t>4.23</t>
  </si>
  <si>
    <t>4.24</t>
  </si>
  <si>
    <t>4.25</t>
  </si>
  <si>
    <t>4.26</t>
  </si>
  <si>
    <t>4.27</t>
  </si>
  <si>
    <t>4.28</t>
  </si>
  <si>
    <t>4.29</t>
  </si>
  <si>
    <t>5.01</t>
  </si>
  <si>
    <t>RO maintenance and consumable</t>
  </si>
  <si>
    <t>RO maintenance and consumable materials for 24 months</t>
  </si>
  <si>
    <t>6.00</t>
  </si>
  <si>
    <r>
      <t xml:space="preserve">Electrical twisted cable to connect Control Panel with the Main electrical system
</t>
    </r>
    <r>
      <rPr>
        <sz val="11"/>
        <color theme="1"/>
        <rFont val="Arial"/>
        <family val="2"/>
      </rPr>
      <t>Supply, Install, test and commission twisted cable of (4x 25 mm2) to connect between Control Panel with the Main electrical system, with the aluminium conductor , the price should includes all the connection and installation accessories , manholes and its work, cable terminals, connectors according to the wire size needed, hocks , with all the required works to complete the job and according to the supervisory committee instructions</t>
    </r>
  </si>
  <si>
    <t>6.01</t>
  </si>
  <si>
    <t>6.02</t>
  </si>
  <si>
    <t>m2</t>
  </si>
  <si>
    <t>Electricl Connection, Lighting System and fire fighting</t>
  </si>
  <si>
    <t>Sub Total Electricl Connection, Lighting System and fire fighting</t>
  </si>
  <si>
    <t>6.03</t>
  </si>
  <si>
    <t>6.04</t>
  </si>
  <si>
    <t>6.05</t>
  </si>
  <si>
    <t>7.00</t>
  </si>
  <si>
    <t>Generator Works</t>
  </si>
  <si>
    <r>
      <rPr>
        <b/>
        <sz val="11"/>
        <color theme="1"/>
        <rFont val="Arial"/>
        <family val="2"/>
      </rPr>
      <t>Generator</t>
    </r>
    <r>
      <rPr>
        <sz val="11"/>
        <color theme="1"/>
        <rFont val="Arial"/>
        <family val="2"/>
      </rPr>
      <t xml:space="preserve">
Supplying, installing and operating a generator (30 KVA PRP, 400V, 3 PHASE, 50 HZ) sound insulated (canopied) and super silent. full automatic, motor quality (PERKNZ) (original type) turbocharged aspiration, water cooling system, Stamford Alternator, AVR excitation system provided with all protective devices and electrical gages with changeover switch including new electrical board.
The price including supplying, installing and testing complete earth system with 3 copper rod (2m) for each and steel canopy (cover), with warranty 1 year or 1000 hours operating from the setting up and operating, the price includes fire extinguisher (CO2) type 10 kg weight  according to the instructions of the site engineer.</t>
    </r>
  </si>
  <si>
    <t>7.01</t>
  </si>
  <si>
    <t>7.02</t>
  </si>
  <si>
    <t>7.03</t>
  </si>
  <si>
    <t>7.04</t>
  </si>
  <si>
    <t>Sub Total Generator works</t>
  </si>
  <si>
    <t>Generator works</t>
  </si>
  <si>
    <t>6.06</t>
  </si>
  <si>
    <t>6.07</t>
  </si>
  <si>
    <r>
      <t xml:space="preserve">Demolish the exsisting wall
</t>
    </r>
    <r>
      <rPr>
        <sz val="11"/>
        <color theme="1"/>
        <rFont val="Arial"/>
        <family val="2"/>
      </rPr>
      <t xml:space="preserve">Supply materials, tools and manpower to demolish the exsisting concrete block wall, according the work needs, the height of the wall 2.5 meter, with all requirement to complete the job and according to the supervisory committee instructions 
</t>
    </r>
  </si>
  <si>
    <r>
      <t xml:space="preserve">Sand Filter Media
</t>
    </r>
    <r>
      <rPr>
        <sz val="11"/>
        <color theme="1"/>
        <rFont val="Arial"/>
        <family val="2"/>
      </rPr>
      <t>Supply, delivery and install 300 litter of sand; quartz and gravel the range of the sizes are, from bottom, 25 cm thick (9-6.5 mm) gravel, 25 cm thick (6.5-2.5 mm) gravel, 25 cm thick (2.5-1.5 mm) sand, 25 cm thick (1.5-0.6 mm) sand, with all requirements to complete the job, and according to the supervisory committee instructions</t>
    </r>
  </si>
  <si>
    <r>
      <t xml:space="preserve">Activated Carbon Filter Media
</t>
    </r>
    <r>
      <rPr>
        <sz val="11"/>
        <color theme="1"/>
        <rFont val="Arial"/>
        <family val="2"/>
      </rPr>
      <t>Supply, delivery and install of 200 litter of sand, quartz and gravel, 100 litter activated carbon</t>
    </r>
    <r>
      <rPr>
        <b/>
        <sz val="11"/>
        <color theme="1"/>
        <rFont val="Arial"/>
        <family val="2"/>
      </rPr>
      <t xml:space="preserve">, </t>
    </r>
    <r>
      <rPr>
        <sz val="11"/>
        <color theme="1"/>
        <rFont val="Arial"/>
        <family val="2"/>
      </rPr>
      <t>with all requirements to complete the job, and according to the supervisory committee instructions</t>
    </r>
  </si>
  <si>
    <r>
      <t xml:space="preserve">Automatic Valves for Filters
</t>
    </r>
    <r>
      <rPr>
        <sz val="11"/>
        <color theme="1"/>
        <rFont val="Arial"/>
        <family val="2"/>
      </rPr>
      <t>Supply and connect, automatic control valves, Type: butterfly, Control Mode: Two Line – Two Control , Connection Method: Flange, Power: 220 VAC, Made: Asian or Europe, with all requirements to complete the job, and according to the supervisory committee instructions</t>
    </r>
  </si>
  <si>
    <r>
      <t xml:space="preserve">Anti-Scalant Dosing Pump 
</t>
    </r>
    <r>
      <rPr>
        <sz val="11"/>
        <color theme="1"/>
        <rFont val="Arial"/>
        <family val="2"/>
      </rPr>
      <t>Supply and install and commission a dosing pump - best quality brand, Italian. 
Hydraulic parameter 5l/hr, 8 bar, PVC body. The work includes supplying and installing chemical tank 60 L, high quality PVC. The electrical wiring included. 
with all requirements to complete the job, and according to the supervisory committee instructions</t>
    </r>
  </si>
  <si>
    <r>
      <t xml:space="preserve">Anti-Chlorine Dosing pump
</t>
    </r>
    <r>
      <rPr>
        <sz val="11"/>
        <color theme="1"/>
        <rFont val="Arial"/>
        <family val="2"/>
      </rPr>
      <t>Supply and install and commission a dosing pump - best quality brand, Italian. 
Hydraulic parameter 5l/hr, 8 bar, PVC body. The work includes supplying and installing chemical tank 60 L, high quality PVC.The electrical wiring included. 
with all requirements to complete the job, and according to the supervisory committee instructions</t>
    </r>
  </si>
  <si>
    <r>
      <t xml:space="preserve">Chlorine Dosing Pump	
</t>
    </r>
    <r>
      <rPr>
        <sz val="11"/>
        <color theme="1"/>
        <rFont val="Arial"/>
        <family val="2"/>
      </rPr>
      <t>Supply and install and commission a dosing pump - best quality brand, Italian. 
Hydraulic parameter 5l/hr, 8 bar, PVC body. The work includes supplying and installing chemical tank 60 L, high quality PVC. The electrical wiring included. 
with all requirements to complete the job, and according to the supervisory committee instructions</t>
    </r>
  </si>
  <si>
    <r>
      <t xml:space="preserve">Sediments Filter (Micron Filter) 	
</t>
    </r>
    <r>
      <rPr>
        <sz val="11"/>
        <color theme="1"/>
        <rFont val="Arial"/>
        <family val="2"/>
      </rPr>
      <t>Supply and install a sediment filter with flow capacity 25 m3/hr and filtration capacity 5-micron, max pressure 6 bars. The work includes the stainless-steel housing of the filters with 15 filter pieces. The length of the filter is 40", PP type. with all requirements to complete the job, and according to the supervisory committee instructions</t>
    </r>
  </si>
  <si>
    <r>
      <t xml:space="preserve">Housing Membrane
</t>
    </r>
    <r>
      <rPr>
        <sz val="11"/>
        <color theme="1"/>
        <rFont val="Arial"/>
        <family val="2"/>
      </rPr>
      <t>Supply and install RO housing membrane (pressure vessel) model BW 8040-2. 
Size 2 elements/vessel. The type of the house in/out should be side type, made of FRP material. Max. working 450 psi. with all requirements to complete the job, and according to the supervisory committee instructions</t>
    </r>
  </si>
  <si>
    <r>
      <t xml:space="preserve">RO Membrane 	
</t>
    </r>
    <r>
      <rPr>
        <sz val="11"/>
        <color theme="1"/>
        <rFont val="Arial"/>
        <family val="2"/>
      </rPr>
      <t>Supply and install RO membrane to be housed in the RO housing. The brand of the membrane should be Dupont Filmtec or equivalent (USA), diameter 8", length 40", removal recovery 99%, free chloride less or equal 0.1 ppm, max working pressure is 600 psi, PH interval 2-11. with all requirements to complete the job, and according to the supervisory committee instructions</t>
    </r>
  </si>
  <si>
    <r>
      <t xml:space="preserve">Flow Meter 	
</t>
    </r>
    <r>
      <rPr>
        <sz val="11"/>
        <color theme="1"/>
        <rFont val="Arial"/>
        <family val="2"/>
      </rPr>
      <t>Supply and install flow meter 20m3/hr, in-line type, PS material-made, sensitivity +-% 1.5. with all requirements to complete the job, and according to the supervisory committee instructions</t>
    </r>
  </si>
  <si>
    <r>
      <t xml:space="preserve">Low Pressure Gauge
</t>
    </r>
    <r>
      <rPr>
        <sz val="11"/>
        <color theme="1"/>
        <rFont val="Arial"/>
        <family val="2"/>
      </rPr>
      <t>Supply and install pressure gage; range 1-10 bar. Liquid submerged; stainless steel material. with all requirements to complete the job, and according to the supervisory committee instructions</t>
    </r>
  </si>
  <si>
    <r>
      <t xml:space="preserve">High Pressure Gauge
</t>
    </r>
    <r>
      <rPr>
        <sz val="11"/>
        <color theme="1"/>
        <rFont val="Arial"/>
        <family val="2"/>
      </rPr>
      <t>Supply and install pressure gage; range 1-25 bar. Liquid submerged; stainless steel material. with all requirements to complete the job, and according to the supervisory committee instructions</t>
    </r>
  </si>
  <si>
    <r>
      <t xml:space="preserve">Low Pressure Switch
</t>
    </r>
    <r>
      <rPr>
        <sz val="11"/>
        <color theme="1"/>
        <rFont val="Arial"/>
        <family val="2"/>
      </rPr>
      <t>Supply and install pressure switch to regulate and monitor the pressure of the whole system. The pressure should be ranging (1-10) bar. with all requirements to complete the job, and according to the supervisory committee instructions</t>
    </r>
  </si>
  <si>
    <r>
      <t xml:space="preserve">High Pressure Switch
</t>
    </r>
    <r>
      <rPr>
        <sz val="11"/>
        <color theme="1"/>
        <rFont val="Arial"/>
        <family val="2"/>
      </rPr>
      <t>Supply and install pressure switch to regulate and monitor the pressure of the whole system. The pressure should be ranging (1-32) bar. with all requirements to complete the job, and according to the supervisory committee instructions</t>
    </r>
  </si>
  <si>
    <r>
      <t xml:space="preserve">TDS meter
</t>
    </r>
    <r>
      <rPr>
        <sz val="11"/>
        <color theme="1"/>
        <rFont val="Arial"/>
        <family val="2"/>
      </rPr>
      <t>Supply and install a TDS meter ranging (1-2000) ppm, in-line type. Best quality. with all requirements to complete the job, and according to the supervisory committee instructions</t>
    </r>
  </si>
  <si>
    <r>
      <t xml:space="preserve">Voltage &amp; Hz Meter 
</t>
    </r>
    <r>
      <rPr>
        <sz val="11"/>
        <color theme="1"/>
        <rFont val="Arial"/>
        <family val="2"/>
      </rPr>
      <t>Supply and install a voltage and Hertz meter. with all requirements to complete the job, and according to the supervisory committee instructions</t>
    </r>
  </si>
  <si>
    <r>
      <t xml:space="preserve">CIP system for the backwash (with Pump)
</t>
    </r>
    <r>
      <rPr>
        <sz val="11"/>
        <color theme="1"/>
        <rFont val="Arial"/>
        <family val="2"/>
      </rPr>
      <t>Supply and install a CIP system for the back wash of the RO. The capacity of the system is 20 m3/hr.
Pump hydraulic parameter (20 m3/hr, 4 bar), power: 4 KW, 5.5HP. 
The impeller, shaft, and the case should be stainless steel (AISI 304).
The system includes tank PE 1,000 litter, 1", check valves, PVC pipe, pressure gauges, isolation valves, 3 phase motor.
with all requirements to complete the job, and according to the supervisory committee instructions</t>
    </r>
  </si>
  <si>
    <r>
      <t xml:space="preserve">UV Sterilizer	
</t>
    </r>
    <r>
      <rPr>
        <sz val="11"/>
        <color theme="1"/>
        <rFont val="Arial"/>
        <family val="2"/>
      </rPr>
      <t>Supply and install UV sterilizer. The housing should be stainless steel (304) containing (4x55watt) lamp total power 220 watts, Voltage: AC 220V.
Flow capacity 10 m3/hr. The UV sterilizer should be from high quality brand. 
with all requirements to complete the job, and according to the supervisory committee instructions</t>
    </r>
  </si>
  <si>
    <r>
      <t xml:space="preserve">Ozone Generator	
</t>
    </r>
    <r>
      <rPr>
        <sz val="11"/>
        <color theme="1"/>
        <rFont val="Arial"/>
        <family val="2"/>
      </rPr>
      <t>Ozone Generator 3gm, O3 Output: 3 G/Hr, Power: 60W, Voltage: AC 220 – 240V/ 50-60Hz Concentration: 15-25 Mg/L, External Case: Stainless Steel 304, Working Condition: Up to 85% Humidity, -10~37 degree
with all requirements to complete the job, and according to the supervisory committee instructions</t>
    </r>
  </si>
  <si>
    <r>
      <t xml:space="preserve">Skid 
</t>
    </r>
    <r>
      <rPr>
        <sz val="11"/>
        <color theme="1"/>
        <rFont val="Arial"/>
        <family val="2"/>
      </rPr>
      <t>Supply and install heavy duty skid; stainless steel (AISI 304) to erect and mobilize the whole RO system on it in a robust way. 
with all requirements to complete the job, and according to the supervisory committee instructions</t>
    </r>
  </si>
  <si>
    <r>
      <t xml:space="preserve">Water tank level sensor 
</t>
    </r>
    <r>
      <rPr>
        <sz val="11"/>
        <color theme="1"/>
        <rFont val="Arial"/>
        <family val="2"/>
      </rPr>
      <t>Supply, install, and commission electrical level sensor to indicate the minimum/maximum level of water in the tank so that the RO unit can turn on/off accordingly.
All the wiring and accessories to complete the job are included and covered. with all requirements to complete the job, and according to the supervisory committee instructions</t>
    </r>
  </si>
  <si>
    <r>
      <t xml:space="preserve">Prefabricated Container
</t>
    </r>
    <r>
      <rPr>
        <sz val="11"/>
        <color theme="1"/>
        <rFont val="Arial"/>
        <family val="2"/>
      </rPr>
      <t>Supply materials and manpower to install a prefabricated container and install the unit inside with the following specifications: 
Exterior Dimensions: 
Height 2.59m, Width: 2.44m Length: 6.06m
Internal Dimensions: 
Height 2.38m, Width: 2.35m Length: 5.9m
The container floor should be covered with aluminium chequer plate, installation of 2 tons AC unit and all of the required electrical power outlet and lights
with all requirements to complete the job, and according to the supervisory committee instructions</t>
    </r>
  </si>
  <si>
    <r>
      <t xml:space="preserve">BRC Fence
</t>
    </r>
    <r>
      <rPr>
        <sz val="11"/>
        <rFont val="Arial"/>
        <family val="2"/>
      </rPr>
      <t>Supply materials, tools and manpower to install a new BRC mesh fence (Chain Link Mesh) of 3 mm thick, the size of opening not more than 6.5 cm and 1.8 m height around the RO system area to secure the management container other equipment, the fence shall contains three protection wires at the top of it and entance gate of 2 meter width, the work includes all installation and connection accessories, with all requirements to complete the job, and according to the supervisory committee instructions</t>
    </r>
  </si>
  <si>
    <r>
      <t xml:space="preserve">Metal Sunshade Works for Water Tanks
</t>
    </r>
    <r>
      <rPr>
        <sz val="11"/>
        <rFont val="Arial"/>
        <family val="2"/>
      </rPr>
      <t xml:space="preserve">supply materials, tools and manpower to install metal sunshade roof above the ground of 3m height, according to details below: </t>
    </r>
    <r>
      <rPr>
        <b/>
        <sz val="11"/>
        <rFont val="Arial"/>
        <family val="2"/>
      </rPr>
      <t xml:space="preserve">
</t>
    </r>
    <r>
      <rPr>
        <sz val="11"/>
        <rFont val="Arial"/>
        <family val="2"/>
      </rPr>
      <t>Steel square column of 3x3 inch and 4 mm thick and the distance from column and another should not be more than 3 m
Backfilling of sub-base layer of 20 CM and compacting it very well 
- Spreading Agricultural Nylon from the thick type on all the area under the shade
- casting of 15cm floor with BRC layer
- Base plate of 25x25 cm dimension10 mm thick to install the sunshade steel structure with concrete base floor using rot bolts of 18 mm diameter with all required works 
- Steel hollow square section for beams of roof structure of 3x3 inch dimensions and 4 mm thick.
- Steel hollow rectangular section for sub beam 1.5x3 inch and 3 mm thick.
-  0.6mm thick corrugated plates for the roof, fixed by screws and overlapped in order to prevent water leakage.
The work includes all cutting and welding works, painting with anti-rust and three layers of oil paint for all steel structure with all requirements to complete the job, and according to the supervisory committee instructions.</t>
    </r>
  </si>
  <si>
    <t>4.30</t>
  </si>
  <si>
    <t>4.31</t>
  </si>
  <si>
    <t>4.32</t>
  </si>
  <si>
    <r>
      <t xml:space="preserve">Electrical Flex Cable to Feeding lights                                                
</t>
    </r>
    <r>
      <rPr>
        <sz val="11"/>
        <color theme="1"/>
        <rFont val="Arial"/>
        <family val="2"/>
      </rPr>
      <t>Supply, Install, test and commission flex cable of (2x1.5) mm² to connect between the lighting and the control panel, the price should include all the connection and installation accessories, circuit breaker, cable terminals and metal parallel groove connectors, according to the wire size needed , with all the required works to complete the job and according to the supervisory committee instructions</t>
    </r>
  </si>
  <si>
    <r>
      <t>lamp 100W</t>
    </r>
    <r>
      <rPr>
        <sz val="11"/>
        <color theme="1"/>
        <rFont val="Arial"/>
        <family val="2"/>
      </rPr>
      <t xml:space="preserve">
Supply, install and connect 100 watt outdoor LED Street lamp(excellent type and economic); Aluminum, IP66, Waterproof, with all the required works to complete the job and according to the supervisory committee instructions</t>
    </r>
  </si>
  <si>
    <r>
      <t xml:space="preserve">Intental electrical connections
</t>
    </r>
    <r>
      <rPr>
        <sz val="11"/>
        <color theme="1"/>
        <rFont val="Arial"/>
        <family val="2"/>
      </rPr>
      <t>Supply materials, tools and manpower to complete all electrical connections for the container, the work includes, fixing of three plugs and three switchs of 13 AMP and one switch of 45 AMP for the Split Unit, also two internal lights of 45 WAT, the price includes all required wires, connections, cable trays..etc with all the required works to complete the job and according to the supervisory committee instructions</t>
    </r>
  </si>
  <si>
    <r>
      <rPr>
        <b/>
        <sz val="11"/>
        <rFont val="Arial"/>
        <family val="2"/>
      </rPr>
      <t>Powder type fire extinguisher</t>
    </r>
    <r>
      <rPr>
        <sz val="11"/>
        <rFont val="Arial"/>
        <family val="2"/>
      </rPr>
      <t xml:space="preserve">
Deliver and assemble, conceived and designed in accordance with EN 3.
Pressure lever faucet (brass), 1-handle operation,
internal CO2 pressure gas steel bottle.
9 ltr. or 12 ltr. content, freeze-proof to -30° C
(AB), with spray nozzle.
Ø 190 mm, height 550 mm.
Performance classes / ratings 21 A and 183 B, 
extinguishing agent units (LE) 6
Permitting in accordance to the governmental rules and regulations.
with all the required works to complete the job and according to the supervisory committee instructions</t>
    </r>
  </si>
  <si>
    <r>
      <rPr>
        <b/>
        <sz val="11"/>
        <rFont val="Arial"/>
        <family val="2"/>
      </rPr>
      <t>CO2 type fire extinguisher</t>
    </r>
    <r>
      <rPr>
        <sz val="11"/>
        <rFont val="Arial"/>
        <family val="2"/>
      </rPr>
      <t xml:space="preserve">
Deliver and assemble, conceived and designed in accordance with EN 3.
Pressure lever faucet (brass).
1-handle operation.
Internal powder.
Permitting in accordance to the governmental rules and regulations.
with all the required works to complete the job and according to the supervisory committee instructions</t>
    </r>
  </si>
  <si>
    <r>
      <rPr>
        <b/>
        <sz val="11"/>
        <color theme="1"/>
        <rFont val="Arial"/>
        <family val="2"/>
      </rPr>
      <t>Concrete Floor Layer</t>
    </r>
    <r>
      <rPr>
        <sz val="11"/>
        <color theme="1"/>
        <rFont val="Arial"/>
        <family val="2"/>
      </rPr>
      <t xml:space="preserve">
Supply, tools, materials and manpower to cast concrete floor 15 cm thickness with mixture 1:2:4 reinforced with steel reinforcment of 12mm two layers (10 cm c/c) over a layer of sub-base 15 cm and surrounded by soild concrete blocks. The price includes cement plastering for the walls (inside and outside) with all the required works to complete the job and according to the supervisory committee instructions</t>
    </r>
  </si>
  <si>
    <r>
      <rPr>
        <b/>
        <sz val="11"/>
        <color theme="1"/>
        <rFont val="Arial"/>
        <family val="2"/>
      </rPr>
      <t>Generator Shade</t>
    </r>
    <r>
      <rPr>
        <sz val="11"/>
        <color theme="1"/>
        <rFont val="Arial"/>
        <family val="2"/>
      </rPr>
      <t xml:space="preserve">
Supply, tools, materials and manpower to install a generator shade 4*4 m and height 2.5 m (for the generator and the fuel tank) made of steel frame (5x5 cm, 2mm thickness) and coverded by of BRC 5x5cm, 5mm for the sides and by Kerby for the roof, the price includes installing a door (2x1 m) and a galvanized steel plate exhaust to be connected to the exhaust of the generator and painting of the frame with 2 layers of anti-rust paint and 1 layer of colored paint.
with all the required works to complete the job and according to the supervisory committee instructions</t>
    </r>
  </si>
  <si>
    <r>
      <t xml:space="preserve">Fuel Tank
</t>
    </r>
    <r>
      <rPr>
        <sz val="11"/>
        <color theme="1"/>
        <rFont val="Arial"/>
        <family val="2"/>
      </rPr>
      <t>supplying, installing and connecting, fuel metal tank, capacity 2000 liter of 4 supports, guage 16 with fuel filter and volume meter.
The price includes connection between tanks and Generator with all fitting required with all the required works to complete the job and according to the supervisory committee instructions</t>
    </r>
  </si>
  <si>
    <t>8.00</t>
  </si>
  <si>
    <t>Solar System Works</t>
  </si>
  <si>
    <t>8.01</t>
  </si>
  <si>
    <r>
      <t xml:space="preserve">Electrical board DC X 1 Pcs
</t>
    </r>
    <r>
      <rPr>
        <sz val="11"/>
        <color theme="1"/>
        <rFont val="Arial"/>
        <family val="2"/>
      </rPr>
      <t xml:space="preserve">Supply materials and install 60*80 cm board for DC contains 3 DC circuit breakers 25 A, 5 AC circuit breakers 32 A, and 5 SPD's (Surge Protection Devices). The board should collect all the cables from the solar panels. All the SPD's should be connected to the earth system through a suitable size busbar. </t>
    </r>
  </si>
  <si>
    <r>
      <t xml:space="preserve">Monitoring screen X 1 Pcs
</t>
    </r>
    <r>
      <rPr>
        <sz val="11"/>
        <color theme="1"/>
        <rFont val="Arial"/>
        <family val="2"/>
      </rPr>
      <t xml:space="preserve">Supply materials and install 24 inches display with wifi connectivity to show the current status and power details. The display should be connected to the solar system and located a suitable location according to the instructions of the supervising engineer. </t>
    </r>
  </si>
  <si>
    <r>
      <t xml:space="preserve">Electrical board AC X 1 Pcs
</t>
    </r>
    <r>
      <rPr>
        <sz val="11"/>
        <color theme="1"/>
        <rFont val="Arial"/>
        <family val="2"/>
      </rPr>
      <t xml:space="preserve">Supply materials and install 60*80 cm board for AC contains 160 A main circuit breaker X 2, 4 Poles, 3 Phase. The main circuit breaker should be connected to 4 suitable size busbars according to the instructions of the supervising engineer. The board should also contain 3 AC circuit breakers 32 A. The board should collect all the cables from the inverters. </t>
    </r>
  </si>
  <si>
    <r>
      <t xml:space="preserve">Solar batteries X 12 Pcs
</t>
    </r>
    <r>
      <rPr>
        <sz val="11"/>
        <color theme="1"/>
        <rFont val="Arial"/>
        <family val="2"/>
      </rPr>
      <t xml:space="preserve">Supply materials and install Lithium-ion batteries, LiFeP04, 6000 cycles, 17.92 kWh, 48 V, nominal capacity 350 Ah, DoD not less than 80%. Each battery pack should contain an LED display, input and output connectors. Battery should be equipped with Charging Overvoltage Protection, Discharge Undervoltage Protection, Discharge Overcurrent Protection, Charging Overcurrent Protection, Short Circuit Protection, and Temperature Protection. Price includes supplying materials and connecting the batteries to the existing solar system using Photovoltaic Power cables (4 mm2, max. DC Voltage 1.8 kV, Halogen free, Flame Retardant, Low Smoke Emission), 500 mm busbars in sufficient lengths according to the instructions of the supervising engineer, cable trays according to the lengths and sizes specified by the supervising engineer, and all other requirements according to the instructions of the supervisor engineer. </t>
    </r>
  </si>
  <si>
    <t>Sub Total Solar System</t>
  </si>
  <si>
    <t>Solar System</t>
  </si>
  <si>
    <r>
      <rPr>
        <b/>
        <sz val="11"/>
        <color theme="1"/>
        <rFont val="Arial"/>
        <family val="2"/>
      </rPr>
      <t xml:space="preserve">Water Tanks </t>
    </r>
    <r>
      <rPr>
        <sz val="11"/>
        <color theme="1"/>
        <rFont val="Arial"/>
        <family val="2"/>
      </rPr>
      <t xml:space="preserve">
Supply, install, and commission a 10000 liter water tank, to be installed and connected with the system, the work includes installation of two tanks for the raw water and two tanks for the filtered water, the prices includes installation of the tanks on steel structure, 1.5 meter height, constructed by squire steel sections of 3'' and 3mm, with making of X shape between the legs bottom and the top by using rectangular steel section 3X1.5'' and 3mm, also the price includes installation of four taps 3/4'' by using UPVC pipes and T shape from each filtered water tank, the tank shall be made of food grade HDPE, with all requirements to complete the job and according to the supervisory committee instructions</t>
    </r>
  </si>
  <si>
    <r>
      <t xml:space="preserve">Vertical Pump (High Pressure Pump)
</t>
    </r>
    <r>
      <rPr>
        <sz val="11"/>
        <rFont val="Arial"/>
        <family val="2"/>
      </rPr>
      <t>Supply, install and commission vertical shaft, multistage centrifugal pump with its motor (Europe made).The hydraulic parameter Q:20 - 22 m3/hr; H:14.5 bar, power: 15 Kw, 20 HP, motor 3 Ph.,380-400 v.The impellers, shaft, and the housing/case of the pump should be stainless steel (AISI 304). The cable required to connect the pump to the RO board 3 lines 6mm (Control Panel) is included. with all requirements to complete the job, and according to the supervisory committee instructions</t>
    </r>
  </si>
  <si>
    <r>
      <t xml:space="preserve">AC / Split device 2 Ton Capacity 
</t>
    </r>
    <r>
      <rPr>
        <sz val="11"/>
        <color theme="1"/>
        <rFont val="Arial"/>
        <family val="2"/>
      </rPr>
      <t>Supply, Install, test and commission Split 2 tons units 24,000 BTU Single phase of heating and cooling invertor R410  Economic and environmental (TOSOT or equivelent) with good electrical protection device and with Circuit 30 amp MCB installed as per instruction of supervising Engineer. the price include wire connections using 3*4 mm2 and AC condensate dewatering: PVC or PPR pipes.with all the required works to complete the job and according to the supervisory committee instructions</t>
    </r>
  </si>
  <si>
    <r>
      <t xml:space="preserve">Solar Panels and System
</t>
    </r>
    <r>
      <rPr>
        <sz val="11"/>
        <color theme="1"/>
        <rFont val="Arial"/>
        <family val="2"/>
      </rPr>
      <t xml:space="preserve">Supply materials, tools, machinary, manpower, and expertise to install, test, and connect a complete PV solar system, with the following specifications:
- 45 Solar Panel, with dimensions (L130 X W220 X Thickness 4cm)
- total capacity: 24 kw
- PV panels: 545 w </t>
    </r>
    <r>
      <rPr>
        <sz val="11"/>
        <rFont val="Arial"/>
        <family val="2"/>
      </rPr>
      <t>half cut – mono</t>
    </r>
    <r>
      <rPr>
        <sz val="11"/>
        <color theme="1"/>
        <rFont val="Arial"/>
        <family val="2"/>
      </rPr>
      <t xml:space="preserve"> Crystalline Module
- </t>
    </r>
    <r>
      <rPr>
        <sz val="11"/>
        <rFont val="Arial"/>
        <family val="2"/>
      </rPr>
      <t xml:space="preserve">Hybrid </t>
    </r>
    <r>
      <rPr>
        <sz val="11"/>
        <color theme="1"/>
        <rFont val="Arial"/>
        <family val="2"/>
      </rPr>
      <t xml:space="preserve">Solar Inverter: 8 kw x 3, "SUNNY TRIPOWER CORE1" or equivalent
</t>
    </r>
    <r>
      <rPr>
        <sz val="11"/>
        <rFont val="Arial"/>
        <family val="2"/>
      </rPr>
      <t>- Monitoring and control system: "SMA DATA MANAGER M" or equivqlent, compiled with the inverter, wifi connectivity.</t>
    </r>
    <r>
      <rPr>
        <sz val="11"/>
        <color theme="1"/>
        <rFont val="Arial"/>
        <family val="2"/>
      </rPr>
      <t xml:space="preserve">
- all integrated system including DC distribution box, junction boxes, DC &amp; AC cercuit breakers, boards, and all other requirements according to the instruction of the supervisor engineer.
- Steel structure: must be of galvanized steel, mechanically connected, re-structurable, with aluminum caps.
- all catalogues of devices must be submitted and approved by the supervisor engineer.</t>
    </r>
  </si>
  <si>
    <r>
      <rPr>
        <b/>
        <sz val="11"/>
        <color theme="1"/>
        <rFont val="Arial"/>
        <family val="2"/>
      </rPr>
      <t>UPVC &amp; CPVC Water Pipes with Valves</t>
    </r>
    <r>
      <rPr>
        <sz val="11"/>
        <color theme="1"/>
        <rFont val="Arial"/>
        <family val="2"/>
      </rPr>
      <t xml:space="preserve">
Supply, install, connect and test UPVC &amp; CPVC Pipe Well Known brand, 16 bar and 25 bar according to need, with all accessories, in order to distribute and transport the water supplied from the water network to the water storage tanks, as per attached drawings and specifications, all installations and connections accessories Elbows, Tees, valves, reducers, connections, Washers.. etc. according to supervisory committee directions. The pipeline path should be approved by the end user before excavation process, and all the works required to complete the job. The required diameters sizes are as following:  </t>
    </r>
    <r>
      <rPr>
        <b/>
        <sz val="11"/>
        <color theme="1"/>
        <rFont val="Arial"/>
        <family val="2"/>
      </rPr>
      <t>UPVC &amp; CPVC Pipe of 2 inch diameter</t>
    </r>
  </si>
  <si>
    <t>UPVC &amp; CPVC Pipe of 1 inch diameter</t>
  </si>
  <si>
    <t>UPVC &amp; CPVC Pipe of 3/4 inch diameter</t>
  </si>
  <si>
    <t>UPVC &amp; CPVC Pipe of 1/2 inch diameter</t>
  </si>
  <si>
    <r>
      <t xml:space="preserve">Filtration - Activated Carbon Filter 
</t>
    </r>
    <r>
      <rPr>
        <sz val="11"/>
        <color theme="1"/>
        <rFont val="Arial"/>
        <family val="2"/>
      </rPr>
      <t>Supply and install FRP vessel/tank of the activated carbon filter (high quality brand). The dimension is 30"*72"). Flow capacity 20-22 m3/hr. 
Control approach: automatic control valves (made in Turkey) or equivalent service and back-washing. The diffuser should be reinforced PP with 0.2 mm nozzles. piping 2" PVC.
Test pressure 10 bar, and 4 bar working pressure. 
Back-wash time 8-10 min. 
Back-Wash flow 20 m3/hr. with all requirements to complete the job, and according to the supervisory committee instructions</t>
    </r>
  </si>
  <si>
    <r>
      <t xml:space="preserve">Control Panel	
</t>
    </r>
    <r>
      <rPr>
        <sz val="11"/>
        <color theme="1"/>
        <rFont val="Arial"/>
        <family val="2"/>
      </rPr>
      <t>Supply, Install, connect and operate Main Panel (MP) (180 H X100 WX60 D), double door, IP55, it contains bellow details:
1.PLC Control Type: Automatic, PLC Brand: Delta or equivalent, Power Supply: 24V Power supply
2.PLC Display: Touch Screen / DOP110IS, Power Supply: DRL-24V120W1EN
3.Soft starter (15 kw) includes (MCB 3 POLES, CONTACTOR, Over load, control accessories)
4.MCB Schneider, ABB or equivalent 
•125A x 1pc
•60A x 1pc
•32A x 2pcs
•6A x 2pcs
5.Contractors 32D (Schneider, ABB or equivalent) x 5pcs
6.Over load x 3pcs
All the necessary works required to put the control panel in place and duty is included.  The cable should be running through conduit. All the works needed to complete the control panel of the RO is within the price. The work includes all requirements of operation to perform the job perfectly.</t>
    </r>
  </si>
  <si>
    <t>83446018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</si>
</sst>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 #,##0.00_-;\-* #,##0.00_-;_-* &quot;-&quot;??_-;_-@_-"/>
  </numFmts>
  <fonts count="32" x14ac:knownFonts="1">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b/>
      <sz val="11"/>
      <color indexed="8"/>
      <name val="Calibri"/>
      <family val="2"/>
    </font>
    <font>
      <sz val="11"/>
      <color indexed="60"/>
      <name val="Calibri"/>
      <family val="2"/>
    </font>
    <font>
      <b/>
      <sz val="15"/>
      <color indexed="62"/>
      <name val="Calibri"/>
      <family val="2"/>
    </font>
    <font>
      <b/>
      <sz val="10"/>
      <name val="Arial"/>
      <family val="2"/>
    </font>
    <font>
      <sz val="10"/>
      <name val="Arial"/>
      <family val="2"/>
    </font>
    <font>
      <b/>
      <sz val="10"/>
      <color theme="1"/>
      <name val="Arial"/>
      <family val="2"/>
    </font>
    <font>
      <b/>
      <vertAlign val="superscript"/>
      <sz val="10"/>
      <name val="Arial"/>
      <family val="2"/>
    </font>
    <font>
      <sz val="8"/>
      <name val="Arial"/>
      <family val="2"/>
    </font>
    <font>
      <sz val="10"/>
      <color theme="1"/>
      <name val="Arial"/>
      <family val="2"/>
    </font>
    <font>
      <b/>
      <sz val="16"/>
      <color theme="1"/>
      <name val="Arial"/>
      <family val="2"/>
    </font>
    <font>
      <b/>
      <sz val="14"/>
      <color theme="1"/>
      <name val="Calibri"/>
      <family val="2"/>
      <scheme val="minor"/>
    </font>
    <font>
      <b/>
      <sz val="11"/>
      <color theme="1"/>
      <name val="Calibri"/>
      <family val="2"/>
      <scheme val="minor"/>
    </font>
    <font>
      <sz val="12"/>
      <color theme="1"/>
      <name val="Calibri"/>
      <family val="2"/>
      <scheme val="minor"/>
    </font>
    <font>
      <b/>
      <sz val="10"/>
      <color indexed="8"/>
      <name val="Arial"/>
      <family val="2"/>
    </font>
    <font>
      <sz val="8"/>
      <name val="Calibri"/>
      <family val="2"/>
      <scheme val="minor"/>
    </font>
    <font>
      <sz val="10"/>
      <color rgb="FFFF0000"/>
      <name val="Arial"/>
      <family val="2"/>
    </font>
    <font>
      <sz val="11"/>
      <color theme="1"/>
      <name val="Arial"/>
      <family val="2"/>
    </font>
    <font>
      <b/>
      <sz val="11"/>
      <color theme="1"/>
      <name val="Arial"/>
      <family val="2"/>
    </font>
    <font>
      <sz val="11"/>
      <color indexed="8"/>
      <name val="Arial"/>
      <family val="2"/>
    </font>
    <font>
      <sz val="11"/>
      <name val="Arial"/>
      <family val="2"/>
    </font>
    <font>
      <sz val="11"/>
      <color theme="1"/>
      <name val="Calibri"/>
      <family val="2"/>
    </font>
    <font>
      <b/>
      <sz val="12"/>
      <color theme="1"/>
      <name val="Arial"/>
      <family val="2"/>
    </font>
    <font>
      <b/>
      <sz val="12"/>
      <color indexed="8"/>
      <name val="Arial"/>
      <family val="2"/>
    </font>
    <font>
      <b/>
      <sz val="11"/>
      <color indexed="8"/>
      <name val="Arial"/>
      <family val="2"/>
    </font>
    <font>
      <sz val="11"/>
      <color rgb="FFFF0000"/>
      <name val="Arial"/>
      <family val="2"/>
    </font>
    <font>
      <b/>
      <sz val="11"/>
      <name val="Arial"/>
      <family val="2"/>
    </font>
    <font>
      <sz val="10"/>
      <color indexed="8"/>
      <name val="Arial"/>
      <family val="2"/>
    </font>
  </fonts>
  <fills count="9">
    <fill>
      <patternFill patternType="none"/>
    </fill>
    <fill>
      <patternFill patternType="gray125"/>
    </fill>
    <fill>
      <patternFill patternType="solid">
        <fgColor indexed="43"/>
        <bgColor indexed="26"/>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C000"/>
        <bgColor indexed="64"/>
      </patternFill>
    </fill>
    <fill>
      <patternFill patternType="solid">
        <fgColor theme="9" tint="0.39997558519241921"/>
        <bgColor indexed="64"/>
      </patternFill>
    </fill>
  </fills>
  <borders count="49">
    <border>
      <left/>
      <right/>
      <top/>
      <bottom/>
      <diagonal/>
    </border>
    <border>
      <left/>
      <right/>
      <top style="thin">
        <color indexed="49"/>
      </top>
      <bottom style="double">
        <color indexed="49"/>
      </bottom>
      <diagonal/>
    </border>
    <border>
      <left/>
      <right/>
      <top/>
      <bottom style="thick">
        <color indexed="49"/>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top/>
      <bottom/>
      <diagonal/>
    </border>
    <border>
      <left style="hair">
        <color indexed="64"/>
      </left>
      <right style="hair">
        <color indexed="64"/>
      </right>
      <top/>
      <bottom/>
      <diagonal/>
    </border>
    <border>
      <left style="dashed">
        <color indexed="64"/>
      </left>
      <right style="thin">
        <color auto="1"/>
      </right>
      <top style="thin">
        <color indexed="64"/>
      </top>
      <bottom/>
      <diagonal/>
    </border>
    <border>
      <left style="dashed">
        <color auto="1"/>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s>
  <cellStyleXfs count="16">
    <xf numFmtId="0" fontId="0" fillId="0" borderId="0"/>
    <xf numFmtId="0" fontId="2" fillId="0" borderId="0"/>
    <xf numFmtId="44" fontId="3" fillId="0" borderId="0" applyFill="0" applyBorder="0" applyAlignment="0" applyProtection="0"/>
    <xf numFmtId="0" fontId="5" fillId="0" borderId="1" applyNumberFormat="0" applyFill="0" applyAlignment="0" applyProtection="0"/>
    <xf numFmtId="0" fontId="4" fillId="0" borderId="0"/>
    <xf numFmtId="0" fontId="4" fillId="0" borderId="0"/>
    <xf numFmtId="0" fontId="6" fillId="2" borderId="0" applyNumberFormat="0" applyBorder="0" applyAlignment="0" applyProtection="0"/>
    <xf numFmtId="0" fontId="2" fillId="0" borderId="0"/>
    <xf numFmtId="0" fontId="1" fillId="0" borderId="0"/>
    <xf numFmtId="0" fontId="7" fillId="0" borderId="2" applyNumberFormat="0" applyFill="0" applyAlignment="0" applyProtection="0"/>
    <xf numFmtId="0" fontId="9" fillId="0" borderId="0"/>
    <xf numFmtId="44" fontId="1" fillId="0" borderId="0" applyFont="0" applyFill="0" applyBorder="0" applyAlignment="0" applyProtection="0"/>
    <xf numFmtId="0" fontId="2" fillId="0" borderId="0"/>
    <xf numFmtId="0" fontId="2" fillId="0" borderId="0"/>
    <xf numFmtId="164" fontId="1" fillId="0" borderId="0" applyFont="0" applyFill="0" applyBorder="0" applyAlignment="0" applyProtection="0"/>
    <xf numFmtId="9" fontId="1" fillId="0" borderId="0" applyFont="0" applyFill="0" applyBorder="0" applyAlignment="0" applyProtection="0"/>
  </cellStyleXfs>
  <cellXfs count="190">
    <xf numFmtId="0" fontId="0" fillId="0" borderId="0" xfId="0"/>
    <xf numFmtId="2" fontId="13" fillId="0" borderId="0" xfId="4" applyNumberFormat="1" applyFont="1" applyAlignment="1">
      <alignment horizontal="left" vertical="center"/>
    </xf>
    <xf numFmtId="0" fontId="13" fillId="0" borderId="0" xfId="0" applyFont="1" applyAlignment="1">
      <alignment vertical="center"/>
    </xf>
    <xf numFmtId="2" fontId="8" fillId="3" borderId="4" xfId="4" applyNumberFormat="1" applyFont="1" applyFill="1" applyBorder="1" applyAlignment="1">
      <alignment horizontal="center" vertical="center" wrapText="1"/>
    </xf>
    <xf numFmtId="2" fontId="13" fillId="0" borderId="0" xfId="4" applyNumberFormat="1" applyFont="1" applyAlignment="1">
      <alignment vertical="center"/>
    </xf>
    <xf numFmtId="3" fontId="8" fillId="0" borderId="0" xfId="4" applyNumberFormat="1" applyFont="1" applyAlignment="1">
      <alignment horizontal="right" vertical="center" indent="1"/>
    </xf>
    <xf numFmtId="3" fontId="2" fillId="0" borderId="0" xfId="11" applyNumberFormat="1" applyFont="1" applyAlignment="1">
      <alignment horizontal="right" vertical="center" indent="1"/>
    </xf>
    <xf numFmtId="2" fontId="10" fillId="0" borderId="0" xfId="4" applyNumberFormat="1" applyFont="1" applyAlignment="1">
      <alignment horizontal="left" vertical="center"/>
    </xf>
    <xf numFmtId="0" fontId="0" fillId="0" borderId="0" xfId="0" applyAlignment="1">
      <alignment horizontal="center" vertical="center"/>
    </xf>
    <xf numFmtId="3" fontId="8" fillId="0" borderId="0" xfId="4" applyNumberFormat="1" applyFont="1" applyAlignment="1">
      <alignment horizontal="left" vertical="center" indent="1"/>
    </xf>
    <xf numFmtId="3" fontId="12" fillId="0" borderId="0" xfId="4" applyNumberFormat="1" applyFont="1" applyAlignment="1">
      <alignment horizontal="left" vertical="top" indent="1"/>
    </xf>
    <xf numFmtId="0" fontId="0" fillId="0" borderId="0" xfId="0" applyAlignment="1">
      <alignment vertical="center"/>
    </xf>
    <xf numFmtId="2" fontId="8" fillId="0" borderId="0" xfId="4" applyNumberFormat="1" applyFont="1" applyAlignment="1">
      <alignment horizontal="left" vertical="center"/>
    </xf>
    <xf numFmtId="0" fontId="10" fillId="0" borderId="0" xfId="0" applyFont="1" applyAlignment="1">
      <alignment horizontal="left" vertical="center"/>
    </xf>
    <xf numFmtId="164" fontId="0" fillId="0" borderId="0" xfId="14" applyFont="1" applyAlignment="1">
      <alignment horizontal="center" vertical="center"/>
    </xf>
    <xf numFmtId="164" fontId="2" fillId="0" borderId="0" xfId="14" applyFont="1" applyAlignment="1">
      <alignment horizontal="center" vertical="center"/>
    </xf>
    <xf numFmtId="164" fontId="8" fillId="0" borderId="0" xfId="14" applyFont="1" applyAlignment="1">
      <alignment horizontal="center" vertical="center"/>
    </xf>
    <xf numFmtId="164" fontId="8" fillId="3" borderId="5" xfId="14" applyFont="1" applyFill="1" applyBorder="1" applyAlignment="1">
      <alignment horizontal="center" vertical="center" wrapText="1"/>
    </xf>
    <xf numFmtId="164" fontId="8" fillId="3" borderId="5" xfId="14" applyFont="1" applyFill="1" applyBorder="1" applyAlignment="1">
      <alignment horizontal="center" vertical="center"/>
    </xf>
    <xf numFmtId="164" fontId="8" fillId="3" borderId="6" xfId="14" applyFont="1" applyFill="1" applyBorder="1" applyAlignment="1">
      <alignment horizontal="center" vertical="center"/>
    </xf>
    <xf numFmtId="164" fontId="8" fillId="0" borderId="0" xfId="14" applyFont="1" applyAlignment="1">
      <alignment horizontal="left" vertical="center"/>
    </xf>
    <xf numFmtId="164" fontId="10" fillId="0" borderId="0" xfId="14" applyFont="1" applyAlignment="1">
      <alignment horizontal="left" vertical="center"/>
    </xf>
    <xf numFmtId="0" fontId="8" fillId="3" borderId="10" xfId="4" applyFont="1" applyFill="1" applyBorder="1" applyAlignment="1">
      <alignment horizontal="left" vertical="center"/>
    </xf>
    <xf numFmtId="164" fontId="0" fillId="0" borderId="11" xfId="14" applyFont="1" applyBorder="1" applyAlignment="1">
      <alignment horizontal="center" vertical="center"/>
    </xf>
    <xf numFmtId="2" fontId="12" fillId="3" borderId="7" xfId="4" applyNumberFormat="1" applyFont="1" applyFill="1" applyBorder="1" applyAlignment="1">
      <alignment horizontal="center" vertical="center" wrapText="1"/>
    </xf>
    <xf numFmtId="0" fontId="12" fillId="3" borderId="18" xfId="4" applyFont="1" applyFill="1" applyBorder="1" applyAlignment="1">
      <alignment horizontal="left" vertical="center"/>
    </xf>
    <xf numFmtId="164" fontId="12" fillId="3" borderId="19" xfId="14" applyFont="1" applyFill="1" applyBorder="1" applyAlignment="1">
      <alignment horizontal="center" vertical="center" wrapText="1"/>
    </xf>
    <xf numFmtId="164" fontId="12" fillId="3" borderId="19" xfId="14" applyFont="1" applyFill="1" applyBorder="1" applyAlignment="1">
      <alignment horizontal="center" vertical="center"/>
    </xf>
    <xf numFmtId="0" fontId="16" fillId="5" borderId="8" xfId="0" applyFont="1" applyFill="1" applyBorder="1" applyAlignment="1">
      <alignment horizontal="center" vertical="center"/>
    </xf>
    <xf numFmtId="0" fontId="16" fillId="5" borderId="9" xfId="0" applyFont="1" applyFill="1" applyBorder="1" applyAlignment="1">
      <alignment vertical="center"/>
    </xf>
    <xf numFmtId="164" fontId="0" fillId="5" borderId="9" xfId="14" applyFont="1" applyFill="1" applyBorder="1" applyAlignment="1">
      <alignment horizontal="center" vertical="center"/>
    </xf>
    <xf numFmtId="164" fontId="0" fillId="5" borderId="17" xfId="14" applyFont="1" applyFill="1" applyBorder="1" applyAlignment="1">
      <alignment horizontal="center" vertical="center"/>
    </xf>
    <xf numFmtId="164" fontId="0" fillId="6" borderId="9" xfId="14" applyFont="1" applyFill="1" applyBorder="1" applyAlignment="1">
      <alignment horizontal="center" vertical="center"/>
    </xf>
    <xf numFmtId="164" fontId="0" fillId="6" borderId="17" xfId="14" applyFont="1" applyFill="1" applyBorder="1" applyAlignment="1">
      <alignment horizontal="center" vertical="center"/>
    </xf>
    <xf numFmtId="0" fontId="17" fillId="0" borderId="0" xfId="0" applyFont="1"/>
    <xf numFmtId="0" fontId="0" fillId="0" borderId="0" xfId="0" applyAlignment="1">
      <alignment wrapText="1"/>
    </xf>
    <xf numFmtId="0" fontId="8" fillId="3" borderId="20" xfId="4" applyFont="1" applyFill="1" applyBorder="1" applyAlignment="1">
      <alignment horizontal="center" vertical="center" wrapText="1"/>
    </xf>
    <xf numFmtId="2" fontId="12" fillId="3" borderId="21" xfId="4" applyNumberFormat="1" applyFont="1" applyFill="1" applyBorder="1" applyAlignment="1">
      <alignment horizontal="center" vertical="top" wrapText="1"/>
    </xf>
    <xf numFmtId="0" fontId="16" fillId="0" borderId="0" xfId="0" applyFont="1"/>
    <xf numFmtId="0" fontId="16" fillId="0" borderId="0" xfId="0" applyFont="1" applyAlignment="1">
      <alignment wrapText="1"/>
    </xf>
    <xf numFmtId="164" fontId="16" fillId="0" borderId="0" xfId="14" applyFont="1"/>
    <xf numFmtId="164" fontId="0" fillId="0" borderId="0" xfId="14" applyFont="1"/>
    <xf numFmtId="0" fontId="14" fillId="0" borderId="0" xfId="0" applyFont="1" applyAlignment="1">
      <alignment vertical="center"/>
    </xf>
    <xf numFmtId="164" fontId="20" fillId="0" borderId="0" xfId="14" applyFont="1" applyAlignment="1">
      <alignment horizontal="center" vertical="center"/>
    </xf>
    <xf numFmtId="0" fontId="21" fillId="0" borderId="11" xfId="0" applyFont="1" applyBorder="1" applyAlignment="1">
      <alignment horizontal="center" vertical="center"/>
    </xf>
    <xf numFmtId="164" fontId="21" fillId="0" borderId="11" xfId="14" applyFont="1" applyBorder="1" applyAlignment="1">
      <alignment horizontal="center" vertical="center"/>
    </xf>
    <xf numFmtId="0" fontId="21" fillId="0" borderId="11" xfId="0" applyFont="1" applyBorder="1" applyAlignment="1">
      <alignment vertical="center" wrapText="1"/>
    </xf>
    <xf numFmtId="10" fontId="23" fillId="0" borderId="11" xfId="4" applyNumberFormat="1" applyFont="1" applyBorder="1" applyAlignment="1">
      <alignment horizontal="center" vertical="center" readingOrder="1"/>
    </xf>
    <xf numFmtId="0" fontId="21" fillId="0" borderId="15" xfId="0" applyFont="1" applyBorder="1" applyAlignment="1">
      <alignment horizontal="center" vertical="center"/>
    </xf>
    <xf numFmtId="164" fontId="21" fillId="0" borderId="22" xfId="14" applyFont="1" applyBorder="1" applyAlignment="1">
      <alignment horizontal="center" vertical="center"/>
    </xf>
    <xf numFmtId="164" fontId="24" fillId="0" borderId="17" xfId="14" applyFont="1" applyBorder="1" applyAlignment="1">
      <alignment horizontal="center" vertical="center"/>
    </xf>
    <xf numFmtId="49" fontId="16" fillId="6" borderId="8" xfId="0" applyNumberFormat="1" applyFont="1" applyFill="1" applyBorder="1" applyAlignment="1">
      <alignment horizontal="center" vertical="center"/>
    </xf>
    <xf numFmtId="0" fontId="25" fillId="0" borderId="25" xfId="0" applyFont="1" applyBorder="1" applyAlignment="1">
      <alignment horizontal="left" vertical="top" wrapText="1"/>
    </xf>
    <xf numFmtId="0" fontId="21" fillId="0" borderId="25" xfId="0" applyFont="1" applyBorder="1" applyAlignment="1">
      <alignment vertical="center" wrapText="1"/>
    </xf>
    <xf numFmtId="164" fontId="21" fillId="0" borderId="25" xfId="14" applyFont="1" applyBorder="1" applyAlignment="1">
      <alignment horizontal="center" vertical="center"/>
    </xf>
    <xf numFmtId="164" fontId="22" fillId="4" borderId="9" xfId="14" applyFont="1" applyFill="1" applyBorder="1" applyAlignment="1">
      <alignment horizontal="center" vertical="center"/>
    </xf>
    <xf numFmtId="0" fontId="26" fillId="0" borderId="22" xfId="0" applyFont="1" applyBorder="1" applyAlignment="1">
      <alignment horizontal="center" vertical="center"/>
    </xf>
    <xf numFmtId="164" fontId="26" fillId="0" borderId="22" xfId="14" applyFont="1" applyBorder="1" applyAlignment="1">
      <alignment horizontal="center" vertical="center"/>
    </xf>
    <xf numFmtId="0" fontId="26" fillId="0" borderId="11" xfId="0" applyFont="1" applyBorder="1" applyAlignment="1">
      <alignment horizontal="center" vertical="center"/>
    </xf>
    <xf numFmtId="164" fontId="26" fillId="0" borderId="11" xfId="14" applyFont="1" applyBorder="1" applyAlignment="1">
      <alignment horizontal="center" vertical="center"/>
    </xf>
    <xf numFmtId="164" fontId="26" fillId="8" borderId="11" xfId="14" applyFont="1" applyFill="1" applyBorder="1" applyAlignment="1">
      <alignment horizontal="center" vertical="center"/>
    </xf>
    <xf numFmtId="10" fontId="27" fillId="0" borderId="22" xfId="4" applyNumberFormat="1" applyFont="1" applyBorder="1" applyAlignment="1">
      <alignment horizontal="center" vertical="center" readingOrder="1"/>
    </xf>
    <xf numFmtId="10" fontId="27" fillId="8" borderId="22" xfId="4" applyNumberFormat="1" applyFont="1" applyFill="1" applyBorder="1" applyAlignment="1">
      <alignment horizontal="center" vertical="center" readingOrder="1"/>
    </xf>
    <xf numFmtId="0" fontId="22" fillId="0" borderId="26" xfId="0" applyFont="1" applyBorder="1" applyAlignment="1">
      <alignment horizontal="justify" vertical="center" wrapText="1" readingOrder="2"/>
    </xf>
    <xf numFmtId="164" fontId="21" fillId="0" borderId="27" xfId="14" applyFont="1" applyBorder="1" applyAlignment="1">
      <alignment horizontal="center" vertical="center"/>
    </xf>
    <xf numFmtId="164" fontId="21" fillId="0" borderId="26" xfId="14" applyFont="1" applyBorder="1" applyAlignment="1">
      <alignment horizontal="center" vertical="center"/>
    </xf>
    <xf numFmtId="10" fontId="23" fillId="0" borderId="26" xfId="4" applyNumberFormat="1" applyFont="1" applyBorder="1" applyAlignment="1">
      <alignment horizontal="center" vertical="center" readingOrder="1"/>
    </xf>
    <xf numFmtId="164" fontId="21" fillId="0" borderId="29" xfId="14" applyFont="1" applyBorder="1" applyAlignment="1">
      <alignment horizontal="center" vertical="center"/>
    </xf>
    <xf numFmtId="10" fontId="23" fillId="0" borderId="28" xfId="4" applyNumberFormat="1" applyFont="1" applyBorder="1" applyAlignment="1">
      <alignment horizontal="center" vertical="center" readingOrder="1"/>
    </xf>
    <xf numFmtId="0" fontId="22" fillId="4" borderId="8" xfId="0" applyFont="1" applyFill="1" applyBorder="1" applyAlignment="1">
      <alignment horizontal="center" vertical="center"/>
    </xf>
    <xf numFmtId="0" fontId="22" fillId="4" borderId="9" xfId="0" applyFont="1" applyFill="1" applyBorder="1" applyAlignment="1">
      <alignment vertical="center"/>
    </xf>
    <xf numFmtId="10" fontId="28" fillId="4" borderId="17" xfId="4" applyNumberFormat="1" applyFont="1" applyFill="1" applyBorder="1" applyAlignment="1">
      <alignment horizontal="center" vertical="center" readingOrder="1"/>
    </xf>
    <xf numFmtId="0" fontId="22" fillId="0" borderId="30" xfId="0" applyFont="1" applyBorder="1" applyAlignment="1">
      <alignment horizontal="justify" vertical="center" wrapText="1" readingOrder="2"/>
    </xf>
    <xf numFmtId="164" fontId="21" fillId="0" borderId="31" xfId="14" applyFont="1" applyBorder="1" applyAlignment="1">
      <alignment horizontal="center" vertical="center"/>
    </xf>
    <xf numFmtId="164" fontId="21" fillId="0" borderId="30" xfId="14" applyFont="1" applyBorder="1" applyAlignment="1">
      <alignment horizontal="center" vertical="center"/>
    </xf>
    <xf numFmtId="10" fontId="23" fillId="0" borderId="30" xfId="4" applyNumberFormat="1" applyFont="1" applyBorder="1" applyAlignment="1">
      <alignment horizontal="center" vertical="center" readingOrder="1"/>
    </xf>
    <xf numFmtId="164" fontId="22" fillId="6" borderId="9" xfId="14" applyFont="1" applyFill="1" applyBorder="1" applyAlignment="1">
      <alignment horizontal="left" vertical="center"/>
    </xf>
    <xf numFmtId="49" fontId="22" fillId="6" borderId="8" xfId="0" applyNumberFormat="1" applyFont="1" applyFill="1" applyBorder="1" applyAlignment="1">
      <alignment horizontal="center" vertical="center"/>
    </xf>
    <xf numFmtId="0" fontId="22" fillId="6" borderId="23" xfId="0" applyFont="1" applyFill="1" applyBorder="1" applyAlignment="1">
      <alignment vertical="center"/>
    </xf>
    <xf numFmtId="164" fontId="21" fillId="6" borderId="9" xfId="14" applyFont="1" applyFill="1" applyBorder="1" applyAlignment="1">
      <alignment horizontal="center" vertical="center"/>
    </xf>
    <xf numFmtId="164" fontId="21" fillId="6" borderId="17" xfId="14" applyFont="1" applyFill="1" applyBorder="1" applyAlignment="1">
      <alignment horizontal="center" vertical="center"/>
    </xf>
    <xf numFmtId="0" fontId="26" fillId="0" borderId="30" xfId="0" applyFont="1" applyBorder="1" applyAlignment="1">
      <alignment horizontal="center" vertical="center"/>
    </xf>
    <xf numFmtId="164" fontId="21" fillId="0" borderId="34" xfId="14" applyFont="1" applyBorder="1" applyAlignment="1">
      <alignment horizontal="center" vertical="center"/>
    </xf>
    <xf numFmtId="10" fontId="23" fillId="0" borderId="34" xfId="4" applyNumberFormat="1" applyFont="1" applyBorder="1" applyAlignment="1">
      <alignment horizontal="center" vertical="center" readingOrder="1"/>
    </xf>
    <xf numFmtId="164" fontId="21" fillId="0" borderId="35" xfId="14" applyFont="1" applyBorder="1" applyAlignment="1">
      <alignment horizontal="center" vertical="center"/>
    </xf>
    <xf numFmtId="0" fontId="0" fillId="0" borderId="34" xfId="0" applyBorder="1" applyAlignment="1">
      <alignment vertical="center"/>
    </xf>
    <xf numFmtId="0" fontId="21" fillId="0" borderId="34" xfId="0" applyFont="1" applyBorder="1" applyAlignment="1">
      <alignment vertical="center" wrapText="1"/>
    </xf>
    <xf numFmtId="0" fontId="21" fillId="0" borderId="24" xfId="0" applyFont="1" applyBorder="1" applyAlignment="1">
      <alignment horizontal="left" vertical="center" wrapText="1"/>
    </xf>
    <xf numFmtId="0" fontId="22" fillId="0" borderId="36" xfId="0" applyFont="1" applyBorder="1" applyAlignment="1">
      <alignment horizontal="left" vertical="center" wrapText="1"/>
    </xf>
    <xf numFmtId="164" fontId="0" fillId="0" borderId="34" xfId="14" applyFont="1" applyBorder="1" applyAlignment="1">
      <alignment horizontal="center" vertical="center"/>
    </xf>
    <xf numFmtId="0" fontId="22" fillId="0" borderId="34" xfId="0" applyFont="1" applyBorder="1" applyAlignment="1">
      <alignment horizontal="justify" vertical="center" wrapText="1" readingOrder="2"/>
    </xf>
    <xf numFmtId="10" fontId="29" fillId="0" borderId="34" xfId="4" applyNumberFormat="1" applyFont="1" applyBorder="1" applyAlignment="1">
      <alignment horizontal="center" vertical="center" readingOrder="1"/>
    </xf>
    <xf numFmtId="0" fontId="22" fillId="4" borderId="34" xfId="0" applyFont="1" applyFill="1" applyBorder="1" applyAlignment="1">
      <alignment vertical="center"/>
    </xf>
    <xf numFmtId="164" fontId="22" fillId="4" borderId="34" xfId="14" applyFont="1" applyFill="1" applyBorder="1" applyAlignment="1">
      <alignment horizontal="center" vertical="center"/>
    </xf>
    <xf numFmtId="10" fontId="28" fillId="4" borderId="34" xfId="4" applyNumberFormat="1" applyFont="1" applyFill="1" applyBorder="1" applyAlignment="1">
      <alignment horizontal="center" vertical="center" readingOrder="1"/>
    </xf>
    <xf numFmtId="49" fontId="22" fillId="6" borderId="34" xfId="0" applyNumberFormat="1" applyFont="1" applyFill="1" applyBorder="1" applyAlignment="1">
      <alignment horizontal="center" vertical="center"/>
    </xf>
    <xf numFmtId="0" fontId="22" fillId="6" borderId="34" xfId="0" applyFont="1" applyFill="1" applyBorder="1" applyAlignment="1">
      <alignment vertical="center"/>
    </xf>
    <xf numFmtId="164" fontId="21" fillId="6" borderId="34" xfId="14" applyFont="1" applyFill="1" applyBorder="1" applyAlignment="1">
      <alignment horizontal="center" vertical="center"/>
    </xf>
    <xf numFmtId="49" fontId="22" fillId="0" borderId="34" xfId="0" applyNumberFormat="1" applyFont="1" applyBorder="1" applyAlignment="1">
      <alignment horizontal="center" vertical="center"/>
    </xf>
    <xf numFmtId="164" fontId="22" fillId="0" borderId="34" xfId="14" applyFont="1" applyFill="1" applyBorder="1" applyAlignment="1">
      <alignment horizontal="center" vertical="center"/>
    </xf>
    <xf numFmtId="9" fontId="18" fillId="0" borderId="34" xfId="4" applyNumberFormat="1" applyFont="1" applyBorder="1" applyAlignment="1">
      <alignment horizontal="center" vertical="center" readingOrder="1"/>
    </xf>
    <xf numFmtId="0" fontId="26" fillId="7" borderId="34" xfId="0" applyFont="1" applyFill="1" applyBorder="1" applyAlignment="1">
      <alignment horizontal="center" vertical="center"/>
    </xf>
    <xf numFmtId="0" fontId="22" fillId="0" borderId="34" xfId="0" applyFont="1" applyBorder="1" applyAlignment="1">
      <alignment vertical="center" wrapText="1"/>
    </xf>
    <xf numFmtId="49" fontId="22" fillId="4" borderId="34" xfId="0" applyNumberFormat="1" applyFont="1" applyFill="1" applyBorder="1" applyAlignment="1">
      <alignment horizontal="center" vertical="center"/>
    </xf>
    <xf numFmtId="0" fontId="22" fillId="0" borderId="34" xfId="0" applyFont="1" applyBorder="1" applyAlignment="1">
      <alignment horizontal="left" vertical="center" wrapText="1"/>
    </xf>
    <xf numFmtId="0" fontId="0" fillId="0" borderId="34" xfId="0" applyBorder="1" applyAlignment="1">
      <alignment horizontal="center" vertical="center"/>
    </xf>
    <xf numFmtId="9" fontId="22" fillId="4" borderId="34" xfId="15" applyFont="1" applyFill="1" applyBorder="1" applyAlignment="1">
      <alignment horizontal="center" vertical="center"/>
    </xf>
    <xf numFmtId="49" fontId="22" fillId="0" borderId="15" xfId="0" applyNumberFormat="1" applyFont="1" applyBorder="1" applyAlignment="1">
      <alignment horizontal="center" vertical="center"/>
    </xf>
    <xf numFmtId="164" fontId="22" fillId="0" borderId="35" xfId="14" applyFont="1" applyFill="1" applyBorder="1" applyAlignment="1">
      <alignment horizontal="center" vertical="center"/>
    </xf>
    <xf numFmtId="0" fontId="30" fillId="0" borderId="25" xfId="0" applyFont="1" applyBorder="1" applyAlignment="1">
      <alignment horizontal="left" vertical="top" wrapText="1"/>
    </xf>
    <xf numFmtId="164" fontId="24" fillId="0" borderId="25" xfId="14" applyFont="1" applyBorder="1" applyAlignment="1">
      <alignment horizontal="center" vertical="center"/>
    </xf>
    <xf numFmtId="10" fontId="24" fillId="0" borderId="25" xfId="4" applyNumberFormat="1" applyFont="1" applyBorder="1" applyAlignment="1">
      <alignment horizontal="center" vertical="center" readingOrder="1"/>
    </xf>
    <xf numFmtId="164" fontId="21" fillId="0" borderId="34" xfId="14" applyFont="1" applyFill="1" applyBorder="1" applyAlignment="1">
      <alignment horizontal="center" vertical="center"/>
    </xf>
    <xf numFmtId="49" fontId="21" fillId="0" borderId="34" xfId="0" applyNumberFormat="1" applyFont="1" applyBorder="1" applyAlignment="1">
      <alignment horizontal="center" vertical="center"/>
    </xf>
    <xf numFmtId="164" fontId="26" fillId="0" borderId="34" xfId="14" applyFont="1" applyBorder="1" applyAlignment="1">
      <alignment horizontal="center" vertical="center"/>
    </xf>
    <xf numFmtId="49" fontId="26" fillId="0" borderId="30" xfId="0" applyNumberFormat="1" applyFont="1" applyBorder="1" applyAlignment="1">
      <alignment horizontal="center" vertical="center"/>
    </xf>
    <xf numFmtId="49" fontId="26" fillId="0" borderId="34" xfId="0" applyNumberFormat="1" applyFont="1" applyBorder="1" applyAlignment="1">
      <alignment horizontal="center" vertical="center"/>
    </xf>
    <xf numFmtId="0" fontId="21" fillId="0" borderId="38" xfId="0" applyFont="1" applyBorder="1" applyAlignment="1">
      <alignment vertical="center" wrapText="1"/>
    </xf>
    <xf numFmtId="164" fontId="21" fillId="0" borderId="38" xfId="14" applyFont="1" applyFill="1" applyBorder="1" applyAlignment="1">
      <alignment horizontal="center" vertical="center"/>
    </xf>
    <xf numFmtId="10" fontId="24" fillId="0" borderId="38" xfId="4" applyNumberFormat="1" applyFont="1" applyBorder="1" applyAlignment="1">
      <alignment horizontal="center" vertical="center" readingOrder="1"/>
    </xf>
    <xf numFmtId="0" fontId="30" fillId="0" borderId="38" xfId="0" applyFont="1" applyBorder="1" applyAlignment="1">
      <alignment horizontal="left" vertical="top" wrapText="1"/>
    </xf>
    <xf numFmtId="164" fontId="24" fillId="0" borderId="39" xfId="14" applyFont="1" applyBorder="1" applyAlignment="1">
      <alignment horizontal="center" vertical="center"/>
    </xf>
    <xf numFmtId="164" fontId="24" fillId="0" borderId="38" xfId="14" applyFont="1" applyBorder="1" applyAlignment="1">
      <alignment horizontal="center" vertical="center"/>
    </xf>
    <xf numFmtId="0" fontId="22" fillId="0" borderId="38" xfId="0" applyFont="1" applyBorder="1" applyAlignment="1">
      <alignment vertical="center" wrapText="1"/>
    </xf>
    <xf numFmtId="164" fontId="22" fillId="0" borderId="39" xfId="14" applyFont="1" applyFill="1" applyBorder="1" applyAlignment="1">
      <alignment horizontal="center" vertical="center"/>
    </xf>
    <xf numFmtId="164" fontId="22" fillId="0" borderId="38" xfId="14" applyFont="1" applyFill="1" applyBorder="1" applyAlignment="1">
      <alignment horizontal="center" vertical="center"/>
    </xf>
    <xf numFmtId="9" fontId="18" fillId="0" borderId="38" xfId="4" applyNumberFormat="1" applyFont="1" applyBorder="1" applyAlignment="1">
      <alignment horizontal="center" vertical="center" readingOrder="1"/>
    </xf>
    <xf numFmtId="9" fontId="22" fillId="0" borderId="38" xfId="15" applyFont="1" applyFill="1" applyBorder="1" applyAlignment="1">
      <alignment horizontal="center" vertical="center"/>
    </xf>
    <xf numFmtId="0" fontId="26" fillId="0" borderId="40" xfId="0" applyFont="1" applyBorder="1" applyAlignment="1">
      <alignment horizontal="left" vertical="center"/>
    </xf>
    <xf numFmtId="0" fontId="26" fillId="0" borderId="41" xfId="0" applyFont="1" applyBorder="1" applyAlignment="1">
      <alignment horizontal="left" vertical="center"/>
    </xf>
    <xf numFmtId="0" fontId="26" fillId="0" borderId="39" xfId="0" applyFont="1" applyBorder="1" applyAlignment="1">
      <alignment horizontal="left" vertical="center"/>
    </xf>
    <xf numFmtId="164" fontId="26" fillId="0" borderId="38" xfId="14" applyFont="1" applyBorder="1" applyAlignment="1">
      <alignment horizontal="center" vertical="center"/>
    </xf>
    <xf numFmtId="0" fontId="24" fillId="0" borderId="38" xfId="0" applyFont="1" applyBorder="1" applyAlignment="1">
      <alignment horizontal="left" vertical="center" wrapText="1"/>
    </xf>
    <xf numFmtId="0" fontId="22" fillId="0" borderId="42" xfId="0" applyFont="1" applyBorder="1" applyAlignment="1">
      <alignment vertical="center" wrapText="1"/>
    </xf>
    <xf numFmtId="0" fontId="22" fillId="0" borderId="42" xfId="0" applyFont="1" applyBorder="1" applyAlignment="1">
      <alignment vertical="top" wrapText="1"/>
    </xf>
    <xf numFmtId="164" fontId="21" fillId="0" borderId="39" xfId="14" applyFont="1" applyFill="1" applyBorder="1" applyAlignment="1">
      <alignment horizontal="center" vertical="center"/>
    </xf>
    <xf numFmtId="164" fontId="21" fillId="0" borderId="35" xfId="14" applyFont="1" applyFill="1" applyBorder="1" applyAlignment="1">
      <alignment horizontal="center" vertical="center"/>
    </xf>
    <xf numFmtId="164" fontId="21" fillId="0" borderId="43" xfId="14" applyFont="1" applyFill="1" applyBorder="1" applyAlignment="1">
      <alignment horizontal="center" vertical="center"/>
    </xf>
    <xf numFmtId="164" fontId="21" fillId="0" borderId="42" xfId="14" applyFont="1" applyFill="1" applyBorder="1" applyAlignment="1">
      <alignment horizontal="center" vertical="center"/>
    </xf>
    <xf numFmtId="9" fontId="31" fillId="0" borderId="34" xfId="4" applyNumberFormat="1" applyFont="1" applyBorder="1" applyAlignment="1">
      <alignment horizontal="center" vertical="center" readingOrder="1"/>
    </xf>
    <xf numFmtId="9" fontId="31" fillId="0" borderId="42" xfId="4" applyNumberFormat="1" applyFont="1" applyBorder="1" applyAlignment="1">
      <alignment horizontal="center" vertical="center" readingOrder="1"/>
    </xf>
    <xf numFmtId="164" fontId="21" fillId="0" borderId="45" xfId="14" applyFont="1" applyBorder="1" applyAlignment="1">
      <alignment horizontal="center" vertical="center"/>
    </xf>
    <xf numFmtId="10" fontId="23" fillId="0" borderId="44" xfId="4" applyNumberFormat="1" applyFont="1" applyBorder="1" applyAlignment="1">
      <alignment horizontal="center" vertical="center" readingOrder="1"/>
    </xf>
    <xf numFmtId="0" fontId="22" fillId="0" borderId="44" xfId="0" applyFont="1" applyBorder="1" applyAlignment="1">
      <alignment vertical="center" wrapText="1"/>
    </xf>
    <xf numFmtId="0" fontId="26" fillId="0" borderId="47" xfId="0" applyFont="1" applyBorder="1" applyAlignment="1">
      <alignment horizontal="left" vertical="center"/>
    </xf>
    <xf numFmtId="0" fontId="26" fillId="0" borderId="48" xfId="0" applyFont="1" applyBorder="1" applyAlignment="1">
      <alignment horizontal="left" vertical="center"/>
    </xf>
    <xf numFmtId="0" fontId="26" fillId="0" borderId="45" xfId="0" applyFont="1" applyBorder="1" applyAlignment="1">
      <alignment horizontal="left" vertical="center"/>
    </xf>
    <xf numFmtId="164" fontId="26" fillId="0" borderId="44" xfId="14" applyFont="1" applyBorder="1" applyAlignment="1">
      <alignment horizontal="center" vertical="center"/>
    </xf>
    <xf numFmtId="0" fontId="30" fillId="0" borderId="34" xfId="0" applyFont="1" applyBorder="1" applyAlignment="1">
      <alignment vertical="center" wrapText="1"/>
    </xf>
    <xf numFmtId="2" fontId="2" fillId="0" borderId="0" xfId="4" applyNumberFormat="1" applyFont="1" applyAlignment="1">
      <alignment horizontal="left" vertical="center"/>
    </xf>
    <xf numFmtId="0" fontId="26" fillId="0" borderId="11" xfId="0" applyFont="1" applyBorder="1" applyAlignment="1">
      <alignment horizontal="left" vertical="center"/>
    </xf>
    <xf numFmtId="0" fontId="26" fillId="8" borderId="11" xfId="0" applyFont="1" applyFill="1" applyBorder="1" applyAlignment="1">
      <alignment horizontal="left" vertical="center" wrapText="1"/>
    </xf>
    <xf numFmtId="0" fontId="26" fillId="0" borderId="22" xfId="0" applyFont="1" applyBorder="1" applyAlignment="1">
      <alignment horizontal="left" vertical="center"/>
    </xf>
    <xf numFmtId="0" fontId="26" fillId="0" borderId="32" xfId="0" applyFont="1" applyBorder="1" applyAlignment="1">
      <alignment horizontal="left" vertical="center"/>
    </xf>
    <xf numFmtId="0" fontId="26" fillId="0" borderId="33" xfId="0" applyFont="1" applyBorder="1" applyAlignment="1">
      <alignment horizontal="left" vertical="center"/>
    </xf>
    <xf numFmtId="0" fontId="26" fillId="0" borderId="35" xfId="0" applyFont="1" applyBorder="1" applyAlignment="1">
      <alignment horizontal="left" vertical="center"/>
    </xf>
    <xf numFmtId="0" fontId="14" fillId="0" borderId="0" xfId="0" applyFont="1" applyAlignment="1">
      <alignment horizontal="center" vertical="center"/>
    </xf>
    <xf numFmtId="164" fontId="15" fillId="0" borderId="12" xfId="14" applyFont="1" applyBorder="1" applyAlignment="1">
      <alignment horizontal="center" vertical="center"/>
    </xf>
    <xf numFmtId="164" fontId="15" fillId="0" borderId="13" xfId="14" applyFont="1" applyBorder="1" applyAlignment="1">
      <alignment horizontal="center" vertical="center"/>
    </xf>
    <xf numFmtId="164" fontId="15" fillId="0" borderId="14" xfId="14" applyFont="1" applyBorder="1" applyAlignment="1">
      <alignment horizontal="center" vertical="center"/>
    </xf>
    <xf numFmtId="164" fontId="15" fillId="0" borderId="15" xfId="14" applyFont="1" applyBorder="1" applyAlignment="1">
      <alignment horizontal="center" vertical="center"/>
    </xf>
    <xf numFmtId="164" fontId="15" fillId="0" borderId="3" xfId="14" applyFont="1" applyBorder="1" applyAlignment="1">
      <alignment horizontal="center" vertical="center"/>
    </xf>
    <xf numFmtId="164" fontId="15" fillId="0" borderId="16" xfId="14" applyFont="1" applyBorder="1" applyAlignment="1">
      <alignment horizontal="center" vertical="center"/>
    </xf>
    <xf numFmtId="0" fontId="26" fillId="7" borderId="34" xfId="0" applyFont="1" applyFill="1" applyBorder="1" applyAlignment="1">
      <alignment horizontal="left" vertical="center"/>
    </xf>
    <xf numFmtId="0" fontId="22" fillId="0" borderId="44" xfId="0" applyFont="1" applyBorder="1" applyAlignment="1">
      <alignment horizontal="left" vertical="center" wrapText="1"/>
    </xf>
    <xf numFmtId="49" fontId="22" fillId="0" borderId="46" xfId="0" applyNumberFormat="1" applyFont="1" applyBorder="1" applyAlignment="1">
      <alignment horizontal="center" vertical="center"/>
    </xf>
    <xf numFmtId="49" fontId="22" fillId="0" borderId="22" xfId="0" applyNumberFormat="1" applyFont="1" applyBorder="1" applyAlignment="1">
      <alignment horizontal="center" vertical="center"/>
    </xf>
    <xf numFmtId="4" fontId="21" fillId="0" borderId="46" xfId="0" applyNumberFormat="1" applyFont="1" applyBorder="1" applyAlignment="1">
      <alignment horizontal="center" vertical="center"/>
    </xf>
    <xf numFmtId="4" fontId="21" fillId="0" borderId="37" xfId="0" applyNumberFormat="1" applyFont="1" applyBorder="1" applyAlignment="1">
      <alignment horizontal="center" vertical="center"/>
    </xf>
    <xf numFmtId="4" fontId="21" fillId="0" borderId="22" xfId="0" applyNumberFormat="1" applyFont="1" applyBorder="1" applyAlignment="1">
      <alignment horizontal="center" vertical="center"/>
    </xf>
    <xf numFmtId="49" fontId="21" fillId="0" borderId="46" xfId="0" applyNumberFormat="1" applyFont="1" applyBorder="1" applyAlignment="1">
      <alignment horizontal="center" vertical="center"/>
    </xf>
    <xf numFmtId="49" fontId="21" fillId="0" borderId="37" xfId="0" applyNumberFormat="1" applyFont="1" applyBorder="1" applyAlignment="1">
      <alignment horizontal="center" vertical="center"/>
    </xf>
    <xf numFmtId="49" fontId="21" fillId="0" borderId="22" xfId="0" applyNumberFormat="1" applyFont="1" applyBorder="1" applyAlignment="1">
      <alignment horizontal="center" vertical="center"/>
    </xf>
    <xf numFmtId="9" fontId="21" fillId="0" borderId="46" xfId="15" applyFont="1" applyFill="1" applyBorder="1" applyAlignment="1">
      <alignment horizontal="center" vertical="center"/>
    </xf>
    <xf numFmtId="9" fontId="21" fillId="0" borderId="37" xfId="15" applyFont="1" applyFill="1" applyBorder="1" applyAlignment="1">
      <alignment horizontal="center" vertical="center"/>
    </xf>
    <xf numFmtId="9" fontId="21" fillId="0" borderId="22" xfId="15" applyFont="1" applyFill="1" applyBorder="1" applyAlignment="1">
      <alignment horizontal="center" vertical="center"/>
    </xf>
    <xf numFmtId="164" fontId="21" fillId="0" borderId="11" xfId="14" applyFont="1" applyBorder="1" applyAlignment="1" applyProtection="1">
      <alignment horizontal="center" vertical="center"/>
      <protection locked="0"/>
    </xf>
    <xf numFmtId="164" fontId="21" fillId="0" borderId="25" xfId="14" applyFont="1" applyBorder="1" applyAlignment="1" applyProtection="1">
      <alignment horizontal="center" vertical="center"/>
      <protection locked="0"/>
    </xf>
    <xf numFmtId="164" fontId="21" fillId="0" borderId="26" xfId="14" applyFont="1" applyBorder="1" applyAlignment="1" applyProtection="1">
      <alignment horizontal="center" vertical="center"/>
      <protection locked="0"/>
    </xf>
    <xf numFmtId="164" fontId="21" fillId="0" borderId="28" xfId="14" applyFont="1" applyBorder="1" applyAlignment="1" applyProtection="1">
      <alignment horizontal="center" vertical="center"/>
      <protection locked="0"/>
    </xf>
    <xf numFmtId="164" fontId="21" fillId="0" borderId="34" xfId="14" applyFont="1" applyBorder="1" applyAlignment="1" applyProtection="1">
      <alignment horizontal="center" vertical="center"/>
      <protection locked="0"/>
    </xf>
    <xf numFmtId="164" fontId="21" fillId="0" borderId="44" xfId="14" applyFont="1" applyBorder="1" applyAlignment="1" applyProtection="1">
      <alignment horizontal="center" vertical="center"/>
      <protection locked="0"/>
    </xf>
    <xf numFmtId="164" fontId="21" fillId="0" borderId="34" xfId="14" applyFont="1" applyFill="1" applyBorder="1" applyAlignment="1" applyProtection="1">
      <alignment horizontal="center" vertical="center"/>
      <protection locked="0"/>
    </xf>
    <xf numFmtId="164" fontId="21" fillId="0" borderId="38" xfId="14" applyFont="1" applyFill="1" applyBorder="1" applyAlignment="1" applyProtection="1">
      <alignment horizontal="center" vertical="center"/>
      <protection locked="0"/>
    </xf>
    <xf numFmtId="164" fontId="24" fillId="0" borderId="25" xfId="14" applyFont="1" applyBorder="1" applyAlignment="1" applyProtection="1">
      <alignment horizontal="center" vertical="center"/>
      <protection locked="0"/>
    </xf>
    <xf numFmtId="164" fontId="24" fillId="0" borderId="38" xfId="14" applyFont="1" applyBorder="1" applyAlignment="1" applyProtection="1">
      <alignment horizontal="center" vertical="center"/>
      <protection locked="0"/>
    </xf>
    <xf numFmtId="164" fontId="21" fillId="0" borderId="42" xfId="14" applyFont="1" applyFill="1" applyBorder="1" applyAlignment="1" applyProtection="1">
      <alignment horizontal="center" vertical="center"/>
      <protection locked="0"/>
    </xf>
    <xf numFmtId="4" fontId="21" fillId="0" borderId="46" xfId="0" applyNumberFormat="1" applyFont="1" applyBorder="1" applyAlignment="1" applyProtection="1">
      <alignment horizontal="center" vertical="center"/>
      <protection locked="0"/>
    </xf>
    <xf numFmtId="4" fontId="21" fillId="0" borderId="37" xfId="0" applyNumberFormat="1" applyFont="1" applyBorder="1" applyAlignment="1" applyProtection="1">
      <alignment horizontal="center" vertical="center"/>
      <protection locked="0"/>
    </xf>
    <xf numFmtId="4" fontId="21" fillId="0" borderId="22" xfId="0" applyNumberFormat="1" applyFont="1" applyBorder="1" applyAlignment="1" applyProtection="1">
      <alignment horizontal="center" vertical="center"/>
      <protection locked="0"/>
    </xf>
  </cellXfs>
  <cellStyles count="16">
    <cellStyle name="Comma" xfId="14" builtinId="3"/>
    <cellStyle name="Currency" xfId="11" builtinId="4"/>
    <cellStyle name="Currency 2" xfId="2" xr:uid="{00000000-0005-0000-0000-000002000000}"/>
    <cellStyle name="Ergebnis 1" xfId="3" xr:uid="{00000000-0005-0000-0000-000003000000}"/>
    <cellStyle name="Excel Built-in Normal" xfId="4" xr:uid="{00000000-0005-0000-0000-000004000000}"/>
    <cellStyle name="Excel Built-in Normal 1" xfId="5" xr:uid="{00000000-0005-0000-0000-000005000000}"/>
    <cellStyle name="Neutral 2" xfId="6" xr:uid="{00000000-0005-0000-0000-000006000000}"/>
    <cellStyle name="Normal" xfId="0" builtinId="0"/>
    <cellStyle name="Normal 2" xfId="7" xr:uid="{00000000-0005-0000-0000-000008000000}"/>
    <cellStyle name="Normal 3" xfId="8" xr:uid="{00000000-0005-0000-0000-000009000000}"/>
    <cellStyle name="Normal 4" xfId="1" xr:uid="{00000000-0005-0000-0000-00000A000000}"/>
    <cellStyle name="Normal 5" xfId="10" xr:uid="{00000000-0005-0000-0000-00000B000000}"/>
    <cellStyle name="Normal 5 2" xfId="12" xr:uid="{00000000-0005-0000-0000-00000C000000}"/>
    <cellStyle name="Percent" xfId="15" builtinId="5"/>
    <cellStyle name="Standard 2" xfId="13" xr:uid="{00000000-0005-0000-0000-00000D000000}"/>
    <cellStyle name="Überschrift 1 1" xfId="9"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8CADB-FE19-442E-9BCD-86BB0006AD5E}">
  <dimension ref="A1:R114"/>
  <sheetViews>
    <sheetView tabSelected="1" view="pageBreakPreview" topLeftCell="A97" zoomScale="80" zoomScaleNormal="60" zoomScaleSheetLayoutView="80" workbookViewId="0">
      <selection activeCell="E18" sqref="E18"/>
    </sheetView>
  </sheetViews>
  <sheetFormatPr defaultRowHeight="15" x14ac:dyDescent="0.25"/>
  <cols>
    <col min="1" max="1" width="8.5703125" style="8" customWidth="1"/>
    <col min="2" max="2" width="77.140625" style="11" customWidth="1"/>
    <col min="3" max="3" width="13.42578125" style="14" customWidth="1"/>
    <col min="4" max="4" width="11.85546875" style="14" customWidth="1"/>
    <col min="5" max="5" width="13.5703125" style="14" customWidth="1"/>
    <col min="6" max="6" width="23.5703125" style="14" customWidth="1"/>
    <col min="7" max="7" width="16" style="14" customWidth="1"/>
    <col min="8" max="8" width="1.28515625" customWidth="1"/>
    <col min="9" max="9" width="11.140625" customWidth="1"/>
    <col min="10" max="11" width="9" customWidth="1"/>
    <col min="12" max="12" width="13.85546875" customWidth="1"/>
    <col min="13" max="13" width="12.28515625" customWidth="1"/>
    <col min="16" max="17" width="12.7109375" customWidth="1"/>
  </cols>
  <sheetData>
    <row r="1" spans="1:17" ht="7.15" customHeight="1" x14ac:dyDescent="0.25"/>
    <row r="2" spans="1:17" ht="25.5" customHeight="1" x14ac:dyDescent="0.25">
      <c r="A2" s="156" t="s">
        <v>50</v>
      </c>
      <c r="B2" s="156"/>
      <c r="C2" s="156"/>
      <c r="D2" s="156"/>
      <c r="E2" s="156"/>
      <c r="F2" s="156"/>
      <c r="G2" s="156"/>
      <c r="H2" s="42"/>
    </row>
    <row r="3" spans="1:17" ht="28.5" customHeight="1" x14ac:dyDescent="0.25">
      <c r="A3" s="156" t="s">
        <v>30</v>
      </c>
      <c r="B3" s="156"/>
      <c r="C3" s="156"/>
      <c r="D3" s="156"/>
      <c r="E3" s="156"/>
      <c r="F3" s="156"/>
      <c r="G3" s="156"/>
    </row>
    <row r="4" spans="1:17" ht="12.75" customHeight="1" x14ac:dyDescent="0.25"/>
    <row r="5" spans="1:17" x14ac:dyDescent="0.25">
      <c r="A5" s="7" t="s">
        <v>10</v>
      </c>
      <c r="B5" s="1"/>
      <c r="C5" s="20" t="s">
        <v>25</v>
      </c>
      <c r="D5" s="15"/>
      <c r="E5" s="16"/>
      <c r="F5" s="16"/>
      <c r="G5" s="16"/>
      <c r="H5" s="5"/>
      <c r="J5" s="38"/>
      <c r="K5" s="38"/>
      <c r="L5" s="38"/>
      <c r="M5" s="39"/>
      <c r="N5" s="38"/>
      <c r="O5" s="38"/>
      <c r="P5" s="40"/>
      <c r="Q5" s="40"/>
    </row>
    <row r="6" spans="1:17" x14ac:dyDescent="0.25">
      <c r="A6" s="7" t="s">
        <v>11</v>
      </c>
      <c r="B6" s="4"/>
      <c r="C6" s="20" t="s">
        <v>26</v>
      </c>
      <c r="D6" s="15"/>
      <c r="E6" s="16"/>
      <c r="F6" s="16"/>
      <c r="G6" s="16"/>
      <c r="H6" s="5"/>
      <c r="M6" s="35"/>
      <c r="P6" s="41"/>
      <c r="Q6" s="41"/>
    </row>
    <row r="7" spans="1:17" x14ac:dyDescent="0.25">
      <c r="A7" s="7" t="s">
        <v>12</v>
      </c>
      <c r="B7" s="4"/>
      <c r="C7" s="21" t="s">
        <v>49</v>
      </c>
      <c r="D7" s="43"/>
      <c r="E7" s="43"/>
      <c r="F7" s="43"/>
      <c r="G7" s="15"/>
      <c r="H7" s="6"/>
      <c r="M7" s="35"/>
      <c r="P7" s="41"/>
      <c r="Q7" s="41"/>
    </row>
    <row r="8" spans="1:17" x14ac:dyDescent="0.25">
      <c r="A8" s="12" t="s">
        <v>0</v>
      </c>
      <c r="B8" s="149"/>
      <c r="C8" s="20" t="s">
        <v>175</v>
      </c>
      <c r="D8" s="20"/>
      <c r="E8" s="15"/>
      <c r="F8" s="15"/>
      <c r="G8" s="15"/>
      <c r="H8" s="6"/>
      <c r="M8" s="35"/>
      <c r="P8" s="41"/>
      <c r="Q8" s="41"/>
    </row>
    <row r="9" spans="1:17" x14ac:dyDescent="0.25">
      <c r="A9" s="13" t="s">
        <v>14</v>
      </c>
      <c r="B9" s="2"/>
      <c r="C9" s="21" t="s">
        <v>15</v>
      </c>
      <c r="D9" s="15"/>
      <c r="E9" s="15"/>
      <c r="F9" s="15"/>
      <c r="G9" s="15"/>
      <c r="H9" s="6"/>
      <c r="M9" s="35"/>
      <c r="P9" s="41"/>
      <c r="Q9" s="41"/>
    </row>
    <row r="10" spans="1:17" ht="20.25" customHeight="1" x14ac:dyDescent="0.25">
      <c r="A10" s="7" t="s">
        <v>13</v>
      </c>
      <c r="B10" s="4"/>
      <c r="C10" s="20" t="s">
        <v>43</v>
      </c>
      <c r="D10" s="15"/>
      <c r="E10" s="15"/>
      <c r="F10" s="15"/>
      <c r="G10" s="15"/>
      <c r="H10" s="6"/>
      <c r="M10" s="35"/>
      <c r="P10" s="41"/>
      <c r="Q10" s="41"/>
    </row>
    <row r="11" spans="1:17" x14ac:dyDescent="0.25">
      <c r="A11" s="13"/>
      <c r="B11" s="2"/>
      <c r="C11" s="21"/>
      <c r="D11" s="15"/>
      <c r="E11" s="15"/>
      <c r="F11" s="15"/>
      <c r="G11" s="15"/>
      <c r="H11" s="6"/>
      <c r="M11" s="35"/>
      <c r="P11" s="41"/>
      <c r="Q11" s="41"/>
    </row>
    <row r="12" spans="1:17" ht="20.25" customHeight="1" x14ac:dyDescent="0.25">
      <c r="C12" s="157" t="s">
        <v>22</v>
      </c>
      <c r="D12" s="158"/>
      <c r="E12" s="158"/>
      <c r="F12" s="158"/>
      <c r="G12" s="159"/>
      <c r="H12" s="6"/>
      <c r="M12" s="35"/>
      <c r="P12" s="41"/>
      <c r="Q12" s="41"/>
    </row>
    <row r="13" spans="1:17" ht="20.25" customHeight="1" x14ac:dyDescent="0.25">
      <c r="C13" s="160"/>
      <c r="D13" s="161"/>
      <c r="E13" s="161"/>
      <c r="F13" s="161"/>
      <c r="G13" s="162"/>
      <c r="M13" s="35"/>
      <c r="P13" s="41"/>
      <c r="Q13" s="41"/>
    </row>
    <row r="14" spans="1:17" x14ac:dyDescent="0.25">
      <c r="M14" s="35"/>
      <c r="P14" s="41"/>
      <c r="Q14" s="41"/>
    </row>
    <row r="15" spans="1:17" x14ac:dyDescent="0.25">
      <c r="A15" s="3" t="s">
        <v>2</v>
      </c>
      <c r="B15" s="22" t="s">
        <v>3</v>
      </c>
      <c r="C15" s="17" t="s">
        <v>4</v>
      </c>
      <c r="D15" s="17" t="s">
        <v>5</v>
      </c>
      <c r="E15" s="18" t="s">
        <v>6</v>
      </c>
      <c r="F15" s="19" t="s">
        <v>18</v>
      </c>
      <c r="G15" s="36" t="s">
        <v>23</v>
      </c>
      <c r="H15" s="9"/>
      <c r="M15" s="35"/>
      <c r="P15" s="41"/>
      <c r="Q15" s="41"/>
    </row>
    <row r="16" spans="1:17" ht="16.5" customHeight="1" x14ac:dyDescent="0.25">
      <c r="A16" s="24" t="s">
        <v>1</v>
      </c>
      <c r="B16" s="25" t="s">
        <v>1</v>
      </c>
      <c r="C16" s="26" t="s">
        <v>1</v>
      </c>
      <c r="D16" s="26" t="s">
        <v>1</v>
      </c>
      <c r="E16" s="27" t="s">
        <v>27</v>
      </c>
      <c r="F16" s="27" t="s">
        <v>27</v>
      </c>
      <c r="G16" s="37" t="s">
        <v>16</v>
      </c>
      <c r="H16" s="10"/>
      <c r="M16" s="35"/>
      <c r="P16" s="41"/>
      <c r="Q16" s="41"/>
    </row>
    <row r="17" spans="1:17" ht="20.25" customHeight="1" x14ac:dyDescent="0.25">
      <c r="A17" s="28" t="s">
        <v>7</v>
      </c>
      <c r="B17" s="29" t="s">
        <v>17</v>
      </c>
      <c r="C17" s="30"/>
      <c r="D17" s="30"/>
      <c r="E17" s="30"/>
      <c r="F17" s="30"/>
      <c r="G17" s="31"/>
      <c r="M17" s="35"/>
      <c r="P17" s="41"/>
      <c r="Q17" s="41"/>
    </row>
    <row r="18" spans="1:17" ht="172.15" customHeight="1" x14ac:dyDescent="0.25">
      <c r="A18" s="44" t="s">
        <v>8</v>
      </c>
      <c r="B18" s="46" t="s">
        <v>29</v>
      </c>
      <c r="C18" s="45">
        <v>1</v>
      </c>
      <c r="D18" s="45" t="s">
        <v>24</v>
      </c>
      <c r="E18" s="176"/>
      <c r="F18" s="45">
        <f>SUM(C18*E18)</f>
        <v>0</v>
      </c>
      <c r="G18" s="47" t="e">
        <f>F18/F23</f>
        <v>#DIV/0!</v>
      </c>
      <c r="M18" s="35"/>
      <c r="P18" s="41"/>
      <c r="Q18" s="41"/>
    </row>
    <row r="19" spans="1:17" ht="78.75" customHeight="1" x14ac:dyDescent="0.25">
      <c r="A19" s="44" t="s">
        <v>33</v>
      </c>
      <c r="B19" s="46" t="s">
        <v>47</v>
      </c>
      <c r="C19" s="45">
        <v>1</v>
      </c>
      <c r="D19" s="23" t="s">
        <v>34</v>
      </c>
      <c r="E19" s="176">
        <v>0</v>
      </c>
      <c r="F19" s="45">
        <f t="shared" ref="F19:F21" si="0">SUM(C19*E19)</f>
        <v>0</v>
      </c>
      <c r="G19" s="47" t="e">
        <f>F19/F23</f>
        <v>#DIV/0!</v>
      </c>
      <c r="M19" s="35"/>
      <c r="P19" s="41"/>
      <c r="Q19" s="41"/>
    </row>
    <row r="20" spans="1:17" ht="71.099999999999994" customHeight="1" x14ac:dyDescent="0.25">
      <c r="A20" s="44" t="s">
        <v>36</v>
      </c>
      <c r="B20" s="46" t="s">
        <v>51</v>
      </c>
      <c r="C20" s="45">
        <v>2</v>
      </c>
      <c r="D20" s="23" t="s">
        <v>34</v>
      </c>
      <c r="E20" s="176">
        <v>0</v>
      </c>
      <c r="F20" s="45">
        <f t="shared" si="0"/>
        <v>0</v>
      </c>
      <c r="G20" s="47" t="e">
        <f>F20/F23</f>
        <v>#DIV/0!</v>
      </c>
      <c r="M20" s="35"/>
      <c r="P20" s="41"/>
      <c r="Q20" s="41"/>
    </row>
    <row r="21" spans="1:17" ht="57.4" customHeight="1" x14ac:dyDescent="0.25">
      <c r="A21" s="44" t="s">
        <v>48</v>
      </c>
      <c r="B21" s="53" t="s">
        <v>52</v>
      </c>
      <c r="C21" s="54">
        <v>1</v>
      </c>
      <c r="D21" s="54" t="s">
        <v>24</v>
      </c>
      <c r="E21" s="177">
        <v>0</v>
      </c>
      <c r="F21" s="45">
        <f t="shared" si="0"/>
        <v>0</v>
      </c>
      <c r="G21" s="47" t="e">
        <f>F21/F23</f>
        <v>#DIV/0!</v>
      </c>
      <c r="M21" s="35"/>
      <c r="P21" s="41"/>
      <c r="Q21" s="41"/>
    </row>
    <row r="22" spans="1:17" ht="19.5" customHeight="1" x14ac:dyDescent="0.25">
      <c r="A22" s="44"/>
      <c r="B22" s="52"/>
      <c r="C22" s="45"/>
      <c r="D22" s="23"/>
      <c r="E22" s="23"/>
      <c r="F22" s="45"/>
      <c r="G22" s="47"/>
      <c r="M22" s="35"/>
      <c r="P22" s="41"/>
      <c r="Q22" s="41"/>
    </row>
    <row r="23" spans="1:17" ht="20.25" customHeight="1" x14ac:dyDescent="0.25">
      <c r="A23" s="69" t="s">
        <v>7</v>
      </c>
      <c r="B23" s="70" t="s">
        <v>19</v>
      </c>
      <c r="C23" s="55"/>
      <c r="D23" s="55"/>
      <c r="E23" s="55"/>
      <c r="F23" s="55">
        <f>SUM(F18:F22)</f>
        <v>0</v>
      </c>
      <c r="G23" s="71" t="e">
        <f>F23/F$23</f>
        <v>#DIV/0!</v>
      </c>
      <c r="P23" s="41"/>
      <c r="Q23" s="41"/>
    </row>
    <row r="24" spans="1:17" ht="20.25" customHeight="1" x14ac:dyDescent="0.25">
      <c r="A24" s="51" t="s">
        <v>9</v>
      </c>
      <c r="B24" s="76" t="s">
        <v>45</v>
      </c>
      <c r="C24" s="32"/>
      <c r="D24" s="32"/>
      <c r="E24" s="32"/>
      <c r="F24" s="32"/>
      <c r="G24" s="33"/>
      <c r="M24" s="35"/>
      <c r="P24" s="41"/>
      <c r="Q24" s="41"/>
    </row>
    <row r="25" spans="1:17" ht="97.5" customHeight="1" x14ac:dyDescent="0.25">
      <c r="A25" s="48" t="s">
        <v>37</v>
      </c>
      <c r="B25" s="63" t="s">
        <v>40</v>
      </c>
      <c r="C25" s="64">
        <v>40</v>
      </c>
      <c r="D25" s="49" t="s">
        <v>35</v>
      </c>
      <c r="E25" s="178">
        <v>0</v>
      </c>
      <c r="F25" s="65">
        <f>SUM(C25*E25)</f>
        <v>0</v>
      </c>
      <c r="G25" s="66" t="e">
        <f t="shared" ref="G25:G30" si="1">F25/F$32</f>
        <v>#DIV/0!</v>
      </c>
      <c r="M25" s="35"/>
      <c r="P25" s="41"/>
      <c r="Q25" s="41"/>
    </row>
    <row r="26" spans="1:17" ht="83.25" customHeight="1" x14ac:dyDescent="0.25">
      <c r="A26" s="48" t="s">
        <v>38</v>
      </c>
      <c r="B26" s="63" t="s">
        <v>41</v>
      </c>
      <c r="C26" s="64">
        <v>10</v>
      </c>
      <c r="D26" s="49" t="s">
        <v>35</v>
      </c>
      <c r="E26" s="178">
        <v>0</v>
      </c>
      <c r="F26" s="65">
        <f t="shared" ref="F26:F30" si="2">SUM(C26*E26)</f>
        <v>0</v>
      </c>
      <c r="G26" s="66" t="e">
        <f t="shared" si="1"/>
        <v>#DIV/0!</v>
      </c>
      <c r="M26" s="35"/>
      <c r="P26" s="41"/>
      <c r="Q26" s="41"/>
    </row>
    <row r="27" spans="1:17" ht="79.5" customHeight="1" x14ac:dyDescent="0.25">
      <c r="A27" s="48" t="s">
        <v>39</v>
      </c>
      <c r="B27" s="63" t="s">
        <v>42</v>
      </c>
      <c r="C27" s="67">
        <v>30</v>
      </c>
      <c r="D27" s="49" t="s">
        <v>35</v>
      </c>
      <c r="E27" s="179">
        <v>0</v>
      </c>
      <c r="F27" s="65">
        <f t="shared" si="2"/>
        <v>0</v>
      </c>
      <c r="G27" s="68" t="e">
        <f t="shared" si="1"/>
        <v>#DIV/0!</v>
      </c>
      <c r="M27" s="35"/>
      <c r="P27" s="41"/>
      <c r="Q27" s="41"/>
    </row>
    <row r="28" spans="1:17" ht="79.5" customHeight="1" x14ac:dyDescent="0.25">
      <c r="A28" s="48">
        <v>2.04</v>
      </c>
      <c r="B28" s="63" t="s">
        <v>53</v>
      </c>
      <c r="C28" s="67">
        <v>18</v>
      </c>
      <c r="D28" s="49" t="s">
        <v>35</v>
      </c>
      <c r="E28" s="179">
        <v>0</v>
      </c>
      <c r="F28" s="65">
        <f t="shared" si="2"/>
        <v>0</v>
      </c>
      <c r="G28" s="68" t="e">
        <f t="shared" si="1"/>
        <v>#DIV/0!</v>
      </c>
      <c r="M28" s="35"/>
      <c r="P28" s="41"/>
      <c r="Q28" s="41"/>
    </row>
    <row r="29" spans="1:17" ht="79.5" customHeight="1" x14ac:dyDescent="0.25">
      <c r="A29" s="48">
        <v>2.0499999999999998</v>
      </c>
      <c r="B29" s="90" t="s">
        <v>54</v>
      </c>
      <c r="C29" s="84">
        <v>1</v>
      </c>
      <c r="D29" s="49" t="s">
        <v>64</v>
      </c>
      <c r="E29" s="180">
        <v>0</v>
      </c>
      <c r="F29" s="65">
        <f t="shared" si="2"/>
        <v>0</v>
      </c>
      <c r="G29" s="83" t="e">
        <f t="shared" si="1"/>
        <v>#DIV/0!</v>
      </c>
      <c r="M29" s="35"/>
      <c r="P29" s="41"/>
      <c r="Q29" s="41"/>
    </row>
    <row r="30" spans="1:17" ht="66" customHeight="1" x14ac:dyDescent="0.25">
      <c r="A30" s="48">
        <v>2.06</v>
      </c>
      <c r="B30" s="63" t="s">
        <v>120</v>
      </c>
      <c r="C30" s="141">
        <v>7</v>
      </c>
      <c r="D30" s="49" t="s">
        <v>28</v>
      </c>
      <c r="E30" s="181">
        <v>0</v>
      </c>
      <c r="F30" s="65">
        <f t="shared" si="2"/>
        <v>0</v>
      </c>
      <c r="G30" s="142" t="e">
        <f t="shared" si="1"/>
        <v>#DIV/0!</v>
      </c>
      <c r="M30" s="35"/>
      <c r="P30" s="41"/>
      <c r="Q30" s="41"/>
    </row>
    <row r="31" spans="1:17" ht="18" customHeight="1" x14ac:dyDescent="0.25">
      <c r="A31" s="48"/>
      <c r="B31" s="72"/>
      <c r="C31" s="73"/>
      <c r="D31" s="49"/>
      <c r="E31" s="74"/>
      <c r="F31" s="74"/>
      <c r="G31" s="75"/>
      <c r="M31" s="35"/>
      <c r="P31" s="41"/>
      <c r="Q31" s="41"/>
    </row>
    <row r="32" spans="1:17" ht="20.100000000000001" customHeight="1" x14ac:dyDescent="0.25">
      <c r="A32" s="69" t="s">
        <v>9</v>
      </c>
      <c r="B32" s="70" t="s">
        <v>44</v>
      </c>
      <c r="C32" s="55"/>
      <c r="D32" s="55"/>
      <c r="E32" s="55"/>
      <c r="F32" s="55">
        <f>SUM(F25:F31)</f>
        <v>0</v>
      </c>
      <c r="G32" s="71" t="e">
        <f>F32/F$32</f>
        <v>#DIV/0!</v>
      </c>
      <c r="M32" s="35"/>
      <c r="P32" s="41"/>
      <c r="Q32" s="41"/>
    </row>
    <row r="33" spans="1:17" ht="20.100000000000001" customHeight="1" x14ac:dyDescent="0.25">
      <c r="A33" s="77" t="s">
        <v>46</v>
      </c>
      <c r="B33" s="78" t="s">
        <v>31</v>
      </c>
      <c r="C33" s="79"/>
      <c r="D33" s="79"/>
      <c r="E33" s="79"/>
      <c r="F33" s="79"/>
      <c r="G33" s="80"/>
      <c r="M33" s="35"/>
      <c r="P33" s="41"/>
      <c r="Q33" s="41"/>
    </row>
    <row r="34" spans="1:17" ht="161.25" customHeight="1" x14ac:dyDescent="0.25">
      <c r="A34" s="48">
        <v>3.01</v>
      </c>
      <c r="B34" s="87" t="s">
        <v>169</v>
      </c>
      <c r="C34" s="84">
        <v>90</v>
      </c>
      <c r="D34" s="49" t="s">
        <v>28</v>
      </c>
      <c r="E34" s="180">
        <v>0</v>
      </c>
      <c r="F34" s="82">
        <f>SUM(C34*E34)</f>
        <v>0</v>
      </c>
      <c r="G34" s="83" t="e">
        <f>F34/F$39</f>
        <v>#DIV/0!</v>
      </c>
      <c r="M34" s="35"/>
      <c r="P34" s="41"/>
      <c r="Q34" s="41"/>
    </row>
    <row r="35" spans="1:17" ht="20.65" customHeight="1" x14ac:dyDescent="0.25">
      <c r="A35" s="48">
        <v>3.02</v>
      </c>
      <c r="B35" s="88" t="s">
        <v>170</v>
      </c>
      <c r="C35" s="84">
        <v>50</v>
      </c>
      <c r="D35" s="49" t="s">
        <v>28</v>
      </c>
      <c r="E35" s="180">
        <v>0</v>
      </c>
      <c r="F35" s="82">
        <f>SUM(C35*E35)</f>
        <v>0</v>
      </c>
      <c r="G35" s="83" t="e">
        <f t="shared" ref="G35:G37" si="3">F35/F$39</f>
        <v>#DIV/0!</v>
      </c>
      <c r="M35" s="35"/>
      <c r="P35" s="41"/>
      <c r="Q35" s="41"/>
    </row>
    <row r="36" spans="1:17" ht="20.65" customHeight="1" x14ac:dyDescent="0.25">
      <c r="A36" s="48">
        <v>3.03</v>
      </c>
      <c r="B36" s="88" t="s">
        <v>171</v>
      </c>
      <c r="C36" s="84">
        <v>30</v>
      </c>
      <c r="D36" s="49" t="s">
        <v>28</v>
      </c>
      <c r="E36" s="180">
        <v>0</v>
      </c>
      <c r="F36" s="82">
        <f t="shared" ref="F36:F37" si="4">SUM(C36*E36)</f>
        <v>0</v>
      </c>
      <c r="G36" s="83" t="e">
        <f t="shared" si="3"/>
        <v>#DIV/0!</v>
      </c>
      <c r="M36" s="35"/>
      <c r="P36" s="41"/>
      <c r="Q36" s="41"/>
    </row>
    <row r="37" spans="1:17" ht="20.65" customHeight="1" x14ac:dyDescent="0.25">
      <c r="A37" s="48">
        <v>3.04</v>
      </c>
      <c r="B37" s="104" t="s">
        <v>172</v>
      </c>
      <c r="C37" s="82">
        <v>20</v>
      </c>
      <c r="D37" s="82" t="s">
        <v>28</v>
      </c>
      <c r="E37" s="180">
        <v>0</v>
      </c>
      <c r="F37" s="82">
        <f t="shared" si="4"/>
        <v>0</v>
      </c>
      <c r="G37" s="83" t="e">
        <f t="shared" si="3"/>
        <v>#DIV/0!</v>
      </c>
      <c r="M37" s="35"/>
      <c r="P37" s="41"/>
      <c r="Q37" s="41"/>
    </row>
    <row r="38" spans="1:17" x14ac:dyDescent="0.25">
      <c r="A38" s="105"/>
      <c r="B38" s="85"/>
      <c r="C38" s="89"/>
      <c r="D38" s="89"/>
      <c r="E38" s="89"/>
      <c r="F38" s="89"/>
      <c r="G38" s="89"/>
    </row>
    <row r="39" spans="1:17" ht="19.5" customHeight="1" x14ac:dyDescent="0.25">
      <c r="A39" s="103" t="s">
        <v>46</v>
      </c>
      <c r="B39" s="92" t="s">
        <v>56</v>
      </c>
      <c r="C39" s="93"/>
      <c r="D39" s="93"/>
      <c r="E39" s="93"/>
      <c r="F39" s="93">
        <f>SUM(F34:F38)</f>
        <v>0</v>
      </c>
      <c r="G39" s="94" t="e">
        <f>F39/F39</f>
        <v>#DIV/0!</v>
      </c>
      <c r="M39" s="35"/>
      <c r="P39" s="41"/>
      <c r="Q39" s="41"/>
    </row>
    <row r="40" spans="1:17" ht="21" customHeight="1" x14ac:dyDescent="0.25">
      <c r="A40" s="95" t="s">
        <v>59</v>
      </c>
      <c r="B40" s="96" t="s">
        <v>55</v>
      </c>
      <c r="C40" s="97"/>
      <c r="D40" s="97"/>
      <c r="E40" s="97"/>
      <c r="F40" s="97"/>
      <c r="G40" s="97"/>
      <c r="I40" s="34"/>
    </row>
    <row r="41" spans="1:17" ht="126" customHeight="1" x14ac:dyDescent="0.25">
      <c r="A41" s="113" t="s">
        <v>60</v>
      </c>
      <c r="B41" s="86" t="s">
        <v>57</v>
      </c>
      <c r="C41" s="112">
        <v>1</v>
      </c>
      <c r="D41" s="112" t="s">
        <v>58</v>
      </c>
      <c r="E41" s="182">
        <v>0</v>
      </c>
      <c r="F41" s="112">
        <f>C41*E41</f>
        <v>0</v>
      </c>
      <c r="G41" s="111" t="e">
        <f t="shared" ref="G41:G70" si="5">F41/F$73</f>
        <v>#DIV/0!</v>
      </c>
      <c r="I41" s="34"/>
    </row>
    <row r="42" spans="1:17" ht="142.5" customHeight="1" x14ac:dyDescent="0.25">
      <c r="A42" s="113" t="s">
        <v>62</v>
      </c>
      <c r="B42" s="86" t="s">
        <v>165</v>
      </c>
      <c r="C42" s="118">
        <v>3</v>
      </c>
      <c r="D42" s="118" t="s">
        <v>58</v>
      </c>
      <c r="E42" s="183">
        <v>0</v>
      </c>
      <c r="F42" s="112">
        <f>C42*E42</f>
        <v>0</v>
      </c>
      <c r="G42" s="111" t="e">
        <f t="shared" si="5"/>
        <v>#DIV/0!</v>
      </c>
      <c r="I42" s="34"/>
    </row>
    <row r="43" spans="1:17" ht="126.6" customHeight="1" x14ac:dyDescent="0.25">
      <c r="A43" s="113" t="s">
        <v>70</v>
      </c>
      <c r="B43" s="86" t="s">
        <v>61</v>
      </c>
      <c r="C43" s="112">
        <v>1</v>
      </c>
      <c r="D43" s="112" t="s">
        <v>58</v>
      </c>
      <c r="E43" s="182">
        <v>0</v>
      </c>
      <c r="F43" s="112">
        <f>C43*E43</f>
        <v>0</v>
      </c>
      <c r="G43" s="111" t="e">
        <f t="shared" si="5"/>
        <v>#DIV/0!</v>
      </c>
      <c r="I43" s="34"/>
    </row>
    <row r="44" spans="1:17" ht="72.599999999999994" customHeight="1" x14ac:dyDescent="0.25">
      <c r="A44" s="113" t="s">
        <v>71</v>
      </c>
      <c r="B44" s="102" t="s">
        <v>121</v>
      </c>
      <c r="C44" s="112">
        <v>300</v>
      </c>
      <c r="D44" s="112" t="s">
        <v>63</v>
      </c>
      <c r="E44" s="182">
        <v>0</v>
      </c>
      <c r="F44" s="112">
        <f t="shared" ref="F44:F68" si="6">C44*E44</f>
        <v>0</v>
      </c>
      <c r="G44" s="111" t="e">
        <f t="shared" si="5"/>
        <v>#DIV/0!</v>
      </c>
      <c r="I44" s="34"/>
    </row>
    <row r="45" spans="1:17" ht="146.1" customHeight="1" x14ac:dyDescent="0.25">
      <c r="A45" s="113" t="s">
        <v>72</v>
      </c>
      <c r="B45" s="102" t="s">
        <v>173</v>
      </c>
      <c r="C45" s="112">
        <v>1</v>
      </c>
      <c r="D45" s="112" t="s">
        <v>58</v>
      </c>
      <c r="E45" s="182">
        <v>0</v>
      </c>
      <c r="F45" s="112">
        <f t="shared" si="6"/>
        <v>0</v>
      </c>
      <c r="G45" s="111" t="e">
        <f t="shared" si="5"/>
        <v>#DIV/0!</v>
      </c>
      <c r="I45" s="34"/>
    </row>
    <row r="46" spans="1:17" ht="59.1" customHeight="1" x14ac:dyDescent="0.25">
      <c r="A46" s="113" t="s">
        <v>73</v>
      </c>
      <c r="B46" s="102" t="s">
        <v>122</v>
      </c>
      <c r="C46" s="112">
        <v>300</v>
      </c>
      <c r="D46" s="112" t="s">
        <v>63</v>
      </c>
      <c r="E46" s="182">
        <v>0</v>
      </c>
      <c r="F46" s="112">
        <f t="shared" si="6"/>
        <v>0</v>
      </c>
      <c r="G46" s="111" t="e">
        <f t="shared" si="5"/>
        <v>#DIV/0!</v>
      </c>
      <c r="I46" s="34"/>
    </row>
    <row r="47" spans="1:17" ht="74.099999999999994" customHeight="1" x14ac:dyDescent="0.25">
      <c r="A47" s="113" t="s">
        <v>74</v>
      </c>
      <c r="B47" s="102" t="s">
        <v>123</v>
      </c>
      <c r="C47" s="112">
        <v>8</v>
      </c>
      <c r="D47" s="112" t="s">
        <v>58</v>
      </c>
      <c r="E47" s="182">
        <v>0</v>
      </c>
      <c r="F47" s="112">
        <f t="shared" si="6"/>
        <v>0</v>
      </c>
      <c r="G47" s="111" t="e">
        <f t="shared" si="5"/>
        <v>#DIV/0!</v>
      </c>
      <c r="I47" s="34"/>
    </row>
    <row r="48" spans="1:17" ht="86.1" customHeight="1" x14ac:dyDescent="0.25">
      <c r="A48" s="113" t="s">
        <v>75</v>
      </c>
      <c r="B48" s="102" t="s">
        <v>124</v>
      </c>
      <c r="C48" s="112">
        <v>1</v>
      </c>
      <c r="D48" s="112" t="s">
        <v>58</v>
      </c>
      <c r="E48" s="182">
        <v>0</v>
      </c>
      <c r="F48" s="112">
        <f t="shared" si="6"/>
        <v>0</v>
      </c>
      <c r="G48" s="111" t="e">
        <f t="shared" si="5"/>
        <v>#DIV/0!</v>
      </c>
      <c r="I48" s="34"/>
    </row>
    <row r="49" spans="1:9" ht="86.25" x14ac:dyDescent="0.25">
      <c r="A49" s="113" t="s">
        <v>76</v>
      </c>
      <c r="B49" s="102" t="s">
        <v>125</v>
      </c>
      <c r="C49" s="112">
        <v>1</v>
      </c>
      <c r="D49" s="112" t="s">
        <v>58</v>
      </c>
      <c r="E49" s="182">
        <v>0</v>
      </c>
      <c r="F49" s="112">
        <f t="shared" si="6"/>
        <v>0</v>
      </c>
      <c r="G49" s="111" t="e">
        <f t="shared" si="5"/>
        <v>#DIV/0!</v>
      </c>
      <c r="I49" s="34"/>
    </row>
    <row r="50" spans="1:9" ht="86.25" x14ac:dyDescent="0.25">
      <c r="A50" s="113" t="s">
        <v>77</v>
      </c>
      <c r="B50" s="102" t="s">
        <v>126</v>
      </c>
      <c r="C50" s="112">
        <v>1</v>
      </c>
      <c r="D50" s="112" t="s">
        <v>58</v>
      </c>
      <c r="E50" s="182">
        <v>0</v>
      </c>
      <c r="F50" s="112">
        <f t="shared" si="6"/>
        <v>0</v>
      </c>
      <c r="G50" s="111" t="e">
        <f t="shared" si="5"/>
        <v>#DIV/0!</v>
      </c>
      <c r="I50" s="34"/>
    </row>
    <row r="51" spans="1:9" ht="85.5" customHeight="1" x14ac:dyDescent="0.25">
      <c r="A51" s="113" t="s">
        <v>78</v>
      </c>
      <c r="B51" s="102" t="s">
        <v>127</v>
      </c>
      <c r="C51" s="112">
        <v>1</v>
      </c>
      <c r="D51" s="112" t="s">
        <v>58</v>
      </c>
      <c r="E51" s="182">
        <v>0</v>
      </c>
      <c r="F51" s="112">
        <f t="shared" si="6"/>
        <v>0</v>
      </c>
      <c r="G51" s="111" t="e">
        <f t="shared" si="5"/>
        <v>#DIV/0!</v>
      </c>
      <c r="I51" s="34"/>
    </row>
    <row r="52" spans="1:9" ht="86.1" customHeight="1" x14ac:dyDescent="0.25">
      <c r="A52" s="113" t="s">
        <v>79</v>
      </c>
      <c r="B52" s="102" t="s">
        <v>128</v>
      </c>
      <c r="C52" s="112">
        <v>5</v>
      </c>
      <c r="D52" s="112" t="s">
        <v>58</v>
      </c>
      <c r="E52" s="182">
        <v>0</v>
      </c>
      <c r="F52" s="112">
        <f t="shared" si="6"/>
        <v>0</v>
      </c>
      <c r="G52" s="111" t="e">
        <f t="shared" si="5"/>
        <v>#DIV/0!</v>
      </c>
      <c r="I52" s="34"/>
    </row>
    <row r="53" spans="1:9" ht="86.25" x14ac:dyDescent="0.25">
      <c r="A53" s="113" t="s">
        <v>80</v>
      </c>
      <c r="B53" s="102" t="s">
        <v>129</v>
      </c>
      <c r="C53" s="112">
        <v>10</v>
      </c>
      <c r="D53" s="112" t="s">
        <v>58</v>
      </c>
      <c r="E53" s="182">
        <v>0</v>
      </c>
      <c r="F53" s="112">
        <f t="shared" si="6"/>
        <v>0</v>
      </c>
      <c r="G53" s="111" t="e">
        <f t="shared" si="5"/>
        <v>#DIV/0!</v>
      </c>
      <c r="I53" s="34"/>
    </row>
    <row r="54" spans="1:9" ht="114.75" x14ac:dyDescent="0.25">
      <c r="A54" s="113" t="s">
        <v>81</v>
      </c>
      <c r="B54" s="148" t="s">
        <v>166</v>
      </c>
      <c r="C54" s="112">
        <v>1</v>
      </c>
      <c r="D54" s="112" t="s">
        <v>58</v>
      </c>
      <c r="E54" s="182">
        <v>0</v>
      </c>
      <c r="F54" s="112">
        <f t="shared" si="6"/>
        <v>0</v>
      </c>
      <c r="G54" s="111" t="e">
        <f t="shared" si="5"/>
        <v>#DIV/0!</v>
      </c>
      <c r="I54" s="34"/>
    </row>
    <row r="55" spans="1:9" ht="277.5" customHeight="1" x14ac:dyDescent="0.25">
      <c r="A55" s="113" t="s">
        <v>82</v>
      </c>
      <c r="B55" s="102" t="s">
        <v>174</v>
      </c>
      <c r="C55" s="112">
        <v>1</v>
      </c>
      <c r="D55" s="112" t="s">
        <v>64</v>
      </c>
      <c r="E55" s="182">
        <v>0</v>
      </c>
      <c r="F55" s="112">
        <f t="shared" si="6"/>
        <v>0</v>
      </c>
      <c r="G55" s="111" t="e">
        <f t="shared" si="5"/>
        <v>#DIV/0!</v>
      </c>
      <c r="I55" s="34"/>
    </row>
    <row r="56" spans="1:9" ht="57.75" x14ac:dyDescent="0.25">
      <c r="A56" s="113" t="s">
        <v>83</v>
      </c>
      <c r="B56" s="102" t="s">
        <v>130</v>
      </c>
      <c r="C56" s="112">
        <v>2</v>
      </c>
      <c r="D56" s="112" t="s">
        <v>58</v>
      </c>
      <c r="E56" s="182">
        <v>0</v>
      </c>
      <c r="F56" s="112">
        <f t="shared" si="6"/>
        <v>0</v>
      </c>
      <c r="G56" s="111" t="e">
        <f t="shared" si="5"/>
        <v>#DIV/0!</v>
      </c>
      <c r="I56" s="34"/>
    </row>
    <row r="57" spans="1:9" ht="60.6" customHeight="1" x14ac:dyDescent="0.25">
      <c r="A57" s="113" t="s">
        <v>84</v>
      </c>
      <c r="B57" s="102" t="s">
        <v>131</v>
      </c>
      <c r="C57" s="112">
        <v>2</v>
      </c>
      <c r="D57" s="112" t="s">
        <v>58</v>
      </c>
      <c r="E57" s="182">
        <v>0</v>
      </c>
      <c r="F57" s="112">
        <f t="shared" si="6"/>
        <v>0</v>
      </c>
      <c r="G57" s="111" t="e">
        <f t="shared" si="5"/>
        <v>#DIV/0!</v>
      </c>
      <c r="I57" s="34"/>
    </row>
    <row r="58" spans="1:9" ht="66.599999999999994" customHeight="1" x14ac:dyDescent="0.25">
      <c r="A58" s="113" t="s">
        <v>85</v>
      </c>
      <c r="B58" s="102" t="s">
        <v>132</v>
      </c>
      <c r="C58" s="112">
        <v>3</v>
      </c>
      <c r="D58" s="112" t="s">
        <v>58</v>
      </c>
      <c r="E58" s="182">
        <v>0</v>
      </c>
      <c r="F58" s="112">
        <f t="shared" si="6"/>
        <v>0</v>
      </c>
      <c r="G58" s="111" t="e">
        <f t="shared" si="5"/>
        <v>#DIV/0!</v>
      </c>
      <c r="I58" s="34"/>
    </row>
    <row r="59" spans="1:9" ht="64.5" customHeight="1" x14ac:dyDescent="0.25">
      <c r="A59" s="113" t="s">
        <v>86</v>
      </c>
      <c r="B59" s="102" t="s">
        <v>133</v>
      </c>
      <c r="C59" s="112">
        <v>1</v>
      </c>
      <c r="D59" s="112" t="s">
        <v>58</v>
      </c>
      <c r="E59" s="182">
        <v>0</v>
      </c>
      <c r="F59" s="112">
        <f t="shared" si="6"/>
        <v>0</v>
      </c>
      <c r="G59" s="111" t="e">
        <f t="shared" si="5"/>
        <v>#DIV/0!</v>
      </c>
      <c r="I59" s="34"/>
    </row>
    <row r="60" spans="1:9" ht="57.75" x14ac:dyDescent="0.25">
      <c r="A60" s="113" t="s">
        <v>87</v>
      </c>
      <c r="B60" s="102" t="s">
        <v>134</v>
      </c>
      <c r="C60" s="112">
        <v>1</v>
      </c>
      <c r="D60" s="112" t="s">
        <v>58</v>
      </c>
      <c r="E60" s="182">
        <v>0</v>
      </c>
      <c r="F60" s="112">
        <f t="shared" si="6"/>
        <v>0</v>
      </c>
      <c r="G60" s="111" t="e">
        <f t="shared" si="5"/>
        <v>#DIV/0!</v>
      </c>
      <c r="I60" s="34"/>
    </row>
    <row r="61" spans="1:9" ht="57.75" x14ac:dyDescent="0.25">
      <c r="A61" s="113" t="s">
        <v>88</v>
      </c>
      <c r="B61" s="102" t="s">
        <v>135</v>
      </c>
      <c r="C61" s="112">
        <v>1</v>
      </c>
      <c r="D61" s="112" t="s">
        <v>58</v>
      </c>
      <c r="E61" s="182">
        <v>0</v>
      </c>
      <c r="F61" s="112">
        <f t="shared" si="6"/>
        <v>0</v>
      </c>
      <c r="G61" s="111" t="e">
        <f t="shared" si="5"/>
        <v>#DIV/0!</v>
      </c>
      <c r="I61" s="34"/>
    </row>
    <row r="62" spans="1:9" ht="45.6" customHeight="1" x14ac:dyDescent="0.25">
      <c r="A62" s="113" t="s">
        <v>89</v>
      </c>
      <c r="B62" s="102" t="s">
        <v>136</v>
      </c>
      <c r="C62" s="112">
        <v>2</v>
      </c>
      <c r="D62" s="112" t="s">
        <v>58</v>
      </c>
      <c r="E62" s="182">
        <v>0</v>
      </c>
      <c r="F62" s="112">
        <f t="shared" si="6"/>
        <v>0</v>
      </c>
      <c r="G62" s="111" t="e">
        <f t="shared" si="5"/>
        <v>#DIV/0!</v>
      </c>
      <c r="I62" s="34"/>
    </row>
    <row r="63" spans="1:9" ht="129" x14ac:dyDescent="0.25">
      <c r="A63" s="113" t="s">
        <v>90</v>
      </c>
      <c r="B63" s="102" t="s">
        <v>137</v>
      </c>
      <c r="C63" s="112">
        <v>1</v>
      </c>
      <c r="D63" s="112" t="s">
        <v>64</v>
      </c>
      <c r="E63" s="182">
        <v>0</v>
      </c>
      <c r="F63" s="112">
        <f t="shared" si="6"/>
        <v>0</v>
      </c>
      <c r="G63" s="111" t="e">
        <f t="shared" si="5"/>
        <v>#DIV/0!</v>
      </c>
      <c r="I63" s="34"/>
    </row>
    <row r="64" spans="1:9" ht="87.6" customHeight="1" x14ac:dyDescent="0.25">
      <c r="A64" s="113" t="s">
        <v>91</v>
      </c>
      <c r="B64" s="102" t="s">
        <v>138</v>
      </c>
      <c r="C64" s="112">
        <v>1</v>
      </c>
      <c r="D64" s="112" t="s">
        <v>58</v>
      </c>
      <c r="E64" s="182">
        <v>0</v>
      </c>
      <c r="F64" s="112">
        <f t="shared" si="6"/>
        <v>0</v>
      </c>
      <c r="G64" s="111" t="e">
        <f t="shared" si="5"/>
        <v>#DIV/0!</v>
      </c>
      <c r="I64" s="34"/>
    </row>
    <row r="65" spans="1:9" ht="87" customHeight="1" x14ac:dyDescent="0.25">
      <c r="A65" s="113" t="s">
        <v>92</v>
      </c>
      <c r="B65" s="102" t="s">
        <v>139</v>
      </c>
      <c r="C65" s="112">
        <v>1</v>
      </c>
      <c r="D65" s="112" t="s">
        <v>58</v>
      </c>
      <c r="E65" s="182">
        <v>0</v>
      </c>
      <c r="F65" s="112">
        <f t="shared" si="6"/>
        <v>0</v>
      </c>
      <c r="G65" s="111" t="e">
        <f t="shared" si="5"/>
        <v>#DIV/0!</v>
      </c>
      <c r="I65" s="34"/>
    </row>
    <row r="66" spans="1:9" ht="73.5" customHeight="1" x14ac:dyDescent="0.25">
      <c r="A66" s="113" t="s">
        <v>93</v>
      </c>
      <c r="B66" s="102" t="s">
        <v>140</v>
      </c>
      <c r="C66" s="112">
        <v>1</v>
      </c>
      <c r="D66" s="112" t="s">
        <v>58</v>
      </c>
      <c r="E66" s="182">
        <v>0</v>
      </c>
      <c r="F66" s="112">
        <f t="shared" si="6"/>
        <v>0</v>
      </c>
      <c r="G66" s="111" t="e">
        <f t="shared" si="5"/>
        <v>#DIV/0!</v>
      </c>
      <c r="I66" s="34"/>
    </row>
    <row r="67" spans="1:9" ht="98.65" customHeight="1" x14ac:dyDescent="0.25">
      <c r="A67" s="113" t="s">
        <v>94</v>
      </c>
      <c r="B67" s="102" t="s">
        <v>141</v>
      </c>
      <c r="C67" s="112">
        <v>2</v>
      </c>
      <c r="D67" s="112" t="s">
        <v>58</v>
      </c>
      <c r="E67" s="182">
        <v>0</v>
      </c>
      <c r="F67" s="112">
        <f t="shared" si="6"/>
        <v>0</v>
      </c>
      <c r="G67" s="111" t="e">
        <f t="shared" si="5"/>
        <v>#DIV/0!</v>
      </c>
      <c r="I67" s="34"/>
    </row>
    <row r="68" spans="1:9" ht="165" customHeight="1" x14ac:dyDescent="0.25">
      <c r="A68" s="113" t="s">
        <v>95</v>
      </c>
      <c r="B68" s="102" t="s">
        <v>142</v>
      </c>
      <c r="C68" s="112">
        <v>1</v>
      </c>
      <c r="D68" s="112" t="s">
        <v>64</v>
      </c>
      <c r="E68" s="182">
        <v>0</v>
      </c>
      <c r="F68" s="112">
        <f t="shared" si="6"/>
        <v>0</v>
      </c>
      <c r="G68" s="111" t="e">
        <f t="shared" si="5"/>
        <v>#DIV/0!</v>
      </c>
      <c r="I68" s="34"/>
    </row>
    <row r="69" spans="1:9" ht="29.25" x14ac:dyDescent="0.25">
      <c r="A69" s="113" t="s">
        <v>145</v>
      </c>
      <c r="B69" s="109" t="s">
        <v>69</v>
      </c>
      <c r="C69" s="50">
        <v>1</v>
      </c>
      <c r="D69" s="110" t="s">
        <v>24</v>
      </c>
      <c r="E69" s="184">
        <v>0</v>
      </c>
      <c r="F69" s="110">
        <f t="shared" ref="F69:F70" si="7">SUM(C69*E69)</f>
        <v>0</v>
      </c>
      <c r="G69" s="111" t="e">
        <f t="shared" si="5"/>
        <v>#DIV/0!</v>
      </c>
      <c r="I69" s="34"/>
    </row>
    <row r="70" spans="1:9" ht="113.25" customHeight="1" x14ac:dyDescent="0.25">
      <c r="A70" s="113" t="s">
        <v>146</v>
      </c>
      <c r="B70" s="120" t="s">
        <v>143</v>
      </c>
      <c r="C70" s="121">
        <v>70</v>
      </c>
      <c r="D70" s="122" t="s">
        <v>28</v>
      </c>
      <c r="E70" s="185">
        <v>0</v>
      </c>
      <c r="F70" s="122">
        <f t="shared" si="7"/>
        <v>0</v>
      </c>
      <c r="G70" s="119" t="e">
        <f t="shared" si="5"/>
        <v>#DIV/0!</v>
      </c>
      <c r="I70" s="34"/>
    </row>
    <row r="71" spans="1:9" ht="292.14999999999998" customHeight="1" x14ac:dyDescent="0.25">
      <c r="A71" s="113" t="s">
        <v>147</v>
      </c>
      <c r="B71" s="120" t="s">
        <v>144</v>
      </c>
      <c r="C71" s="121">
        <v>30</v>
      </c>
      <c r="D71" s="122" t="s">
        <v>103</v>
      </c>
      <c r="E71" s="185">
        <v>0</v>
      </c>
      <c r="F71" s="122">
        <f t="shared" ref="F71" si="8">SUM(C71*E71)</f>
        <v>0</v>
      </c>
      <c r="G71" s="119" t="e">
        <f t="shared" ref="G71" si="9">F71/F$73</f>
        <v>#DIV/0!</v>
      </c>
      <c r="I71" s="34"/>
    </row>
    <row r="72" spans="1:9" ht="15.75" x14ac:dyDescent="0.25">
      <c r="A72" s="98"/>
      <c r="B72" s="102"/>
      <c r="C72" s="99"/>
      <c r="D72" s="99"/>
      <c r="E72" s="99"/>
      <c r="F72" s="99"/>
      <c r="G72" s="91"/>
      <c r="I72" s="34"/>
    </row>
    <row r="73" spans="1:9" ht="15.75" x14ac:dyDescent="0.25">
      <c r="A73" s="103" t="s">
        <v>59</v>
      </c>
      <c r="B73" s="92" t="s">
        <v>65</v>
      </c>
      <c r="C73" s="93"/>
      <c r="D73" s="93"/>
      <c r="E73" s="93"/>
      <c r="F73" s="93">
        <f>SUM(F41:F71)</f>
        <v>0</v>
      </c>
      <c r="G73" s="106" t="e">
        <f>SUM(G41:G68)</f>
        <v>#DIV/0!</v>
      </c>
      <c r="I73" s="34"/>
    </row>
    <row r="74" spans="1:9" ht="22.15" customHeight="1" x14ac:dyDescent="0.25">
      <c r="A74" s="95" t="s">
        <v>66</v>
      </c>
      <c r="B74" s="96" t="s">
        <v>98</v>
      </c>
      <c r="C74" s="97"/>
      <c r="D74" s="97"/>
      <c r="E74" s="97"/>
      <c r="F74" s="97"/>
      <c r="G74" s="97"/>
      <c r="I74" s="34"/>
    </row>
    <row r="75" spans="1:9" ht="104.1" customHeight="1" x14ac:dyDescent="0.25">
      <c r="A75" s="113" t="s">
        <v>96</v>
      </c>
      <c r="B75" s="86" t="s">
        <v>67</v>
      </c>
      <c r="C75" s="112">
        <v>1</v>
      </c>
      <c r="D75" s="112" t="s">
        <v>64</v>
      </c>
      <c r="E75" s="182">
        <v>0</v>
      </c>
      <c r="F75" s="112">
        <v>0</v>
      </c>
      <c r="G75" s="139" t="e">
        <f>F75/F76</f>
        <v>#DIV/0!</v>
      </c>
      <c r="I75" s="34"/>
    </row>
    <row r="76" spans="1:9" ht="19.5" customHeight="1" x14ac:dyDescent="0.25">
      <c r="A76" s="103" t="s">
        <v>66</v>
      </c>
      <c r="B76" s="92" t="s">
        <v>68</v>
      </c>
      <c r="C76" s="93"/>
      <c r="D76" s="93"/>
      <c r="E76" s="93"/>
      <c r="F76" s="93">
        <f>SUM(F75)</f>
        <v>0</v>
      </c>
      <c r="G76" s="106" t="e">
        <f>SUM(G75)</f>
        <v>#DIV/0!</v>
      </c>
      <c r="I76" s="34"/>
    </row>
    <row r="77" spans="1:9" ht="21" customHeight="1" x14ac:dyDescent="0.25">
      <c r="A77" s="95" t="s">
        <v>99</v>
      </c>
      <c r="B77" s="96" t="s">
        <v>104</v>
      </c>
      <c r="C77" s="97"/>
      <c r="D77" s="97"/>
      <c r="E77" s="97"/>
      <c r="F77" s="97"/>
      <c r="G77" s="97"/>
      <c r="I77" s="34"/>
    </row>
    <row r="78" spans="1:9" ht="115.15" customHeight="1" x14ac:dyDescent="0.25">
      <c r="A78" s="107" t="s">
        <v>101</v>
      </c>
      <c r="B78" s="102" t="s">
        <v>100</v>
      </c>
      <c r="C78" s="136">
        <v>50</v>
      </c>
      <c r="D78" s="112" t="s">
        <v>28</v>
      </c>
      <c r="E78" s="182">
        <v>0</v>
      </c>
      <c r="F78" s="112">
        <f>C78*E78</f>
        <v>0</v>
      </c>
      <c r="G78" s="139" t="e">
        <f>F78/F$86</f>
        <v>#DIV/0!</v>
      </c>
      <c r="I78" s="34"/>
    </row>
    <row r="79" spans="1:9" ht="100.5" x14ac:dyDescent="0.25">
      <c r="A79" s="107" t="s">
        <v>102</v>
      </c>
      <c r="B79" s="102" t="s">
        <v>148</v>
      </c>
      <c r="C79" s="112">
        <v>50</v>
      </c>
      <c r="D79" s="112" t="s">
        <v>28</v>
      </c>
      <c r="E79" s="182">
        <v>0</v>
      </c>
      <c r="F79" s="112">
        <f t="shared" ref="F79:F80" si="10">C79*E79</f>
        <v>0</v>
      </c>
      <c r="G79" s="139" t="e">
        <f t="shared" ref="G79:G84" si="11">F79/F$86</f>
        <v>#DIV/0!</v>
      </c>
      <c r="I79" s="34"/>
    </row>
    <row r="80" spans="1:9" ht="57.75" x14ac:dyDescent="0.25">
      <c r="A80" s="107" t="s">
        <v>106</v>
      </c>
      <c r="B80" s="102" t="s">
        <v>149</v>
      </c>
      <c r="C80" s="112">
        <v>4</v>
      </c>
      <c r="D80" s="112" t="s">
        <v>58</v>
      </c>
      <c r="E80" s="182">
        <v>0</v>
      </c>
      <c r="F80" s="112">
        <f t="shared" si="10"/>
        <v>0</v>
      </c>
      <c r="G80" s="139" t="e">
        <f t="shared" si="11"/>
        <v>#DIV/0!</v>
      </c>
      <c r="I80" s="34"/>
    </row>
    <row r="81" spans="1:9" ht="111.6" customHeight="1" x14ac:dyDescent="0.25">
      <c r="A81" s="107" t="s">
        <v>107</v>
      </c>
      <c r="B81" s="133" t="s">
        <v>167</v>
      </c>
      <c r="C81" s="137">
        <v>1</v>
      </c>
      <c r="D81" s="112" t="s">
        <v>58</v>
      </c>
      <c r="E81" s="186">
        <v>0</v>
      </c>
      <c r="F81" s="112">
        <f t="shared" ref="F81:F82" si="12">C81*E81</f>
        <v>0</v>
      </c>
      <c r="G81" s="139" t="e">
        <f t="shared" si="11"/>
        <v>#DIV/0!</v>
      </c>
      <c r="I81" s="34"/>
    </row>
    <row r="82" spans="1:9" ht="92.65" customHeight="1" x14ac:dyDescent="0.25">
      <c r="A82" s="107" t="s">
        <v>108</v>
      </c>
      <c r="B82" s="134" t="s">
        <v>150</v>
      </c>
      <c r="C82" s="137">
        <v>1</v>
      </c>
      <c r="D82" s="138" t="s">
        <v>64</v>
      </c>
      <c r="E82" s="186">
        <v>0</v>
      </c>
      <c r="F82" s="138">
        <f t="shared" si="12"/>
        <v>0</v>
      </c>
      <c r="G82" s="140" t="e">
        <f t="shared" si="11"/>
        <v>#DIV/0!</v>
      </c>
      <c r="I82" s="34"/>
    </row>
    <row r="83" spans="1:9" ht="176.65" customHeight="1" x14ac:dyDescent="0.25">
      <c r="A83" s="107" t="s">
        <v>118</v>
      </c>
      <c r="B83" s="132" t="s">
        <v>151</v>
      </c>
      <c r="C83" s="135">
        <v>2</v>
      </c>
      <c r="D83" s="118" t="s">
        <v>58</v>
      </c>
      <c r="E83" s="183">
        <v>0</v>
      </c>
      <c r="F83" s="112">
        <f t="shared" ref="F83:F84" si="13">C83*E83</f>
        <v>0</v>
      </c>
      <c r="G83" s="139" t="e">
        <f t="shared" si="11"/>
        <v>#DIV/0!</v>
      </c>
      <c r="I83" s="34"/>
    </row>
    <row r="84" spans="1:9" ht="114.75" x14ac:dyDescent="0.25">
      <c r="A84" s="107" t="s">
        <v>119</v>
      </c>
      <c r="B84" s="132" t="s">
        <v>152</v>
      </c>
      <c r="C84" s="135">
        <v>1</v>
      </c>
      <c r="D84" s="118" t="s">
        <v>58</v>
      </c>
      <c r="E84" s="183">
        <v>0</v>
      </c>
      <c r="F84" s="112">
        <f t="shared" si="13"/>
        <v>0</v>
      </c>
      <c r="G84" s="139" t="e">
        <f t="shared" si="11"/>
        <v>#DIV/0!</v>
      </c>
      <c r="I84" s="34"/>
    </row>
    <row r="85" spans="1:9" ht="15.75" x14ac:dyDescent="0.25">
      <c r="A85" s="107"/>
      <c r="B85" s="123"/>
      <c r="C85" s="124"/>
      <c r="D85" s="125"/>
      <c r="E85" s="125"/>
      <c r="F85" s="125"/>
      <c r="G85" s="126"/>
      <c r="I85" s="34"/>
    </row>
    <row r="86" spans="1:9" ht="15.75" x14ac:dyDescent="0.25">
      <c r="A86" s="103" t="s">
        <v>99</v>
      </c>
      <c r="B86" s="92" t="s">
        <v>105</v>
      </c>
      <c r="C86" s="93"/>
      <c r="D86" s="93"/>
      <c r="E86" s="93"/>
      <c r="F86" s="93">
        <f>SUM(F78:F85)</f>
        <v>0</v>
      </c>
      <c r="G86" s="106" t="e">
        <f>SUM(G78:G85)</f>
        <v>#DIV/0!</v>
      </c>
      <c r="I86" s="34"/>
    </row>
    <row r="87" spans="1:9" ht="15.75" x14ac:dyDescent="0.25">
      <c r="A87" s="95" t="s">
        <v>109</v>
      </c>
      <c r="B87" s="96" t="s">
        <v>110</v>
      </c>
      <c r="C87" s="97"/>
      <c r="D87" s="97"/>
      <c r="E87" s="97"/>
      <c r="F87" s="97"/>
      <c r="G87" s="97"/>
      <c r="I87" s="34"/>
    </row>
    <row r="88" spans="1:9" ht="88.5" customHeight="1" x14ac:dyDescent="0.25">
      <c r="A88" s="107" t="s">
        <v>112</v>
      </c>
      <c r="B88" s="117" t="s">
        <v>153</v>
      </c>
      <c r="C88" s="135">
        <v>20</v>
      </c>
      <c r="D88" s="118" t="s">
        <v>103</v>
      </c>
      <c r="E88" s="183">
        <v>0</v>
      </c>
      <c r="F88" s="118">
        <f>C88*E88</f>
        <v>0</v>
      </c>
      <c r="G88" s="139" t="e">
        <f>F88/F$93</f>
        <v>#DIV/0!</v>
      </c>
      <c r="I88" s="34"/>
    </row>
    <row r="89" spans="1:9" ht="129" customHeight="1" x14ac:dyDescent="0.25">
      <c r="A89" s="107" t="s">
        <v>113</v>
      </c>
      <c r="B89" s="117" t="s">
        <v>154</v>
      </c>
      <c r="C89" s="135">
        <v>16</v>
      </c>
      <c r="D89" s="118" t="s">
        <v>103</v>
      </c>
      <c r="E89" s="183">
        <v>0</v>
      </c>
      <c r="F89" s="118">
        <f t="shared" ref="F89:F91" si="14">C89*E89</f>
        <v>0</v>
      </c>
      <c r="G89" s="139" t="e">
        <f>F89/F$93</f>
        <v>#DIV/0!</v>
      </c>
      <c r="I89" s="34"/>
    </row>
    <row r="90" spans="1:9" ht="145.5" customHeight="1" x14ac:dyDescent="0.25">
      <c r="A90" s="107" t="s">
        <v>114</v>
      </c>
      <c r="B90" s="117" t="s">
        <v>111</v>
      </c>
      <c r="C90" s="135">
        <v>1</v>
      </c>
      <c r="D90" s="118" t="s">
        <v>58</v>
      </c>
      <c r="E90" s="183">
        <v>0</v>
      </c>
      <c r="F90" s="118">
        <f t="shared" si="14"/>
        <v>0</v>
      </c>
      <c r="G90" s="139" t="e">
        <f>F90/F$93</f>
        <v>#DIV/0!</v>
      </c>
      <c r="I90" s="34"/>
    </row>
    <row r="91" spans="1:9" ht="86.25" x14ac:dyDescent="0.25">
      <c r="A91" s="107" t="s">
        <v>115</v>
      </c>
      <c r="B91" s="123" t="s">
        <v>155</v>
      </c>
      <c r="C91" s="135">
        <v>1</v>
      </c>
      <c r="D91" s="118" t="s">
        <v>58</v>
      </c>
      <c r="E91" s="183">
        <v>0</v>
      </c>
      <c r="F91" s="118">
        <f t="shared" si="14"/>
        <v>0</v>
      </c>
      <c r="G91" s="139" t="e">
        <f>F91/F$93</f>
        <v>#DIV/0!</v>
      </c>
      <c r="I91" s="34"/>
    </row>
    <row r="92" spans="1:9" ht="15.75" x14ac:dyDescent="0.25">
      <c r="A92" s="107"/>
      <c r="B92" s="123"/>
      <c r="C92" s="124"/>
      <c r="D92" s="125"/>
      <c r="E92" s="125"/>
      <c r="F92" s="125"/>
      <c r="G92" s="127"/>
      <c r="I92" s="34"/>
    </row>
    <row r="93" spans="1:9" ht="15.75" x14ac:dyDescent="0.25">
      <c r="A93" s="103" t="s">
        <v>109</v>
      </c>
      <c r="B93" s="92" t="s">
        <v>116</v>
      </c>
      <c r="C93" s="93"/>
      <c r="D93" s="93"/>
      <c r="E93" s="93"/>
      <c r="F93" s="93">
        <f>SUM(F88:F92)</f>
        <v>0</v>
      </c>
      <c r="G93" s="106" t="e">
        <f>SUM(G87:G92)</f>
        <v>#DIV/0!</v>
      </c>
      <c r="I93" s="34"/>
    </row>
    <row r="94" spans="1:9" ht="15.75" x14ac:dyDescent="0.25">
      <c r="A94" s="95" t="s">
        <v>156</v>
      </c>
      <c r="B94" s="96" t="s">
        <v>157</v>
      </c>
      <c r="C94" s="97"/>
      <c r="D94" s="97"/>
      <c r="E94" s="97"/>
      <c r="F94" s="97"/>
      <c r="G94" s="97"/>
      <c r="I94" s="34"/>
    </row>
    <row r="95" spans="1:9" ht="70.150000000000006" customHeight="1" x14ac:dyDescent="0.25">
      <c r="A95" s="165" t="s">
        <v>158</v>
      </c>
      <c r="B95" s="164" t="s">
        <v>168</v>
      </c>
      <c r="C95" s="167">
        <v>1</v>
      </c>
      <c r="D95" s="170" t="s">
        <v>64</v>
      </c>
      <c r="E95" s="187">
        <v>0</v>
      </c>
      <c r="F95" s="167">
        <f>C95*E95</f>
        <v>0</v>
      </c>
      <c r="G95" s="173" t="e">
        <f>F95/F101</f>
        <v>#DIV/0!</v>
      </c>
      <c r="I95" s="34"/>
    </row>
    <row r="96" spans="1:9" ht="172.15" customHeight="1" x14ac:dyDescent="0.25">
      <c r="A96" s="166"/>
      <c r="B96" s="164"/>
      <c r="C96" s="168"/>
      <c r="D96" s="171"/>
      <c r="E96" s="188"/>
      <c r="F96" s="168"/>
      <c r="G96" s="174"/>
      <c r="I96" s="34"/>
    </row>
    <row r="97" spans="1:18" ht="186" customHeight="1" x14ac:dyDescent="0.25">
      <c r="A97" s="107"/>
      <c r="B97" s="143" t="s">
        <v>162</v>
      </c>
      <c r="C97" s="168"/>
      <c r="D97" s="171"/>
      <c r="E97" s="188"/>
      <c r="F97" s="168"/>
      <c r="G97" s="174"/>
      <c r="I97" s="34"/>
    </row>
    <row r="98" spans="1:18" ht="70.150000000000006" customHeight="1" x14ac:dyDescent="0.25">
      <c r="A98" s="107"/>
      <c r="B98" s="143" t="s">
        <v>159</v>
      </c>
      <c r="C98" s="168"/>
      <c r="D98" s="171"/>
      <c r="E98" s="188"/>
      <c r="F98" s="168"/>
      <c r="G98" s="174"/>
      <c r="I98" s="34"/>
    </row>
    <row r="99" spans="1:18" ht="89.65" customHeight="1" x14ac:dyDescent="0.25">
      <c r="A99" s="107"/>
      <c r="B99" s="143" t="s">
        <v>161</v>
      </c>
      <c r="C99" s="168"/>
      <c r="D99" s="171"/>
      <c r="E99" s="188"/>
      <c r="F99" s="168"/>
      <c r="G99" s="174"/>
      <c r="I99" s="34"/>
    </row>
    <row r="100" spans="1:18" ht="74.650000000000006" customHeight="1" x14ac:dyDescent="0.25">
      <c r="A100" s="107"/>
      <c r="B100" s="143" t="s">
        <v>160</v>
      </c>
      <c r="C100" s="169"/>
      <c r="D100" s="172"/>
      <c r="E100" s="189"/>
      <c r="F100" s="169"/>
      <c r="G100" s="175"/>
      <c r="I100" s="34"/>
    </row>
    <row r="101" spans="1:18" ht="15.75" x14ac:dyDescent="0.25">
      <c r="A101" s="103" t="s">
        <v>109</v>
      </c>
      <c r="B101" s="92" t="s">
        <v>163</v>
      </c>
      <c r="C101" s="93"/>
      <c r="D101" s="93"/>
      <c r="E101" s="93"/>
      <c r="F101" s="93">
        <f>F95</f>
        <v>0</v>
      </c>
      <c r="G101" s="106" t="e">
        <f>SUM(G95:G100)</f>
        <v>#DIV/0!</v>
      </c>
      <c r="I101" s="34"/>
    </row>
    <row r="102" spans="1:18" ht="15.75" x14ac:dyDescent="0.25">
      <c r="A102" s="107"/>
      <c r="B102" s="102"/>
      <c r="C102" s="108"/>
      <c r="D102" s="99"/>
      <c r="E102" s="99"/>
      <c r="F102" s="99"/>
      <c r="G102" s="100"/>
      <c r="I102" s="34"/>
    </row>
    <row r="103" spans="1:18" ht="15.75" x14ac:dyDescent="0.25">
      <c r="A103" s="163" t="s">
        <v>20</v>
      </c>
      <c r="B103" s="163"/>
      <c r="C103" s="163"/>
      <c r="D103" s="163"/>
      <c r="E103" s="163"/>
      <c r="F103" s="163"/>
      <c r="G103" s="101"/>
      <c r="I103" s="34"/>
    </row>
    <row r="104" spans="1:18" s="34" customFormat="1" ht="20.25" customHeight="1" x14ac:dyDescent="0.25">
      <c r="A104" s="56" t="s">
        <v>7</v>
      </c>
      <c r="B104" s="152" t="s">
        <v>17</v>
      </c>
      <c r="C104" s="152"/>
      <c r="D104" s="152"/>
      <c r="E104" s="152"/>
      <c r="F104" s="57">
        <f>SUM(F23)</f>
        <v>0</v>
      </c>
      <c r="G104" s="61" t="e">
        <f>F104/F$112</f>
        <v>#DIV/0!</v>
      </c>
      <c r="J104"/>
      <c r="K104"/>
      <c r="L104"/>
      <c r="M104"/>
      <c r="N104"/>
      <c r="O104"/>
      <c r="P104"/>
      <c r="Q104"/>
      <c r="R104"/>
    </row>
    <row r="105" spans="1:18" s="34" customFormat="1" ht="20.25" customHeight="1" x14ac:dyDescent="0.25">
      <c r="A105" s="58" t="s">
        <v>9</v>
      </c>
      <c r="B105" s="150" t="s">
        <v>45</v>
      </c>
      <c r="C105" s="150"/>
      <c r="D105" s="150"/>
      <c r="E105" s="150"/>
      <c r="F105" s="59">
        <f>F32</f>
        <v>0</v>
      </c>
      <c r="G105" s="61" t="e">
        <f>F105/F$112</f>
        <v>#DIV/0!</v>
      </c>
      <c r="J105"/>
      <c r="K105"/>
      <c r="L105"/>
      <c r="M105"/>
      <c r="N105"/>
      <c r="O105"/>
      <c r="P105"/>
      <c r="Q105"/>
      <c r="R105"/>
    </row>
    <row r="106" spans="1:18" s="34" customFormat="1" ht="20.100000000000001" customHeight="1" x14ac:dyDescent="0.25">
      <c r="A106" s="81" t="s">
        <v>46</v>
      </c>
      <c r="B106" s="150" t="s">
        <v>32</v>
      </c>
      <c r="C106" s="150"/>
      <c r="D106" s="150"/>
      <c r="E106" s="150"/>
      <c r="F106" s="59">
        <f>$F$39</f>
        <v>0</v>
      </c>
      <c r="G106" s="61" t="e">
        <f>F106/F$112</f>
        <v>#DIV/0!</v>
      </c>
      <c r="J106"/>
      <c r="K106"/>
      <c r="L106"/>
      <c r="M106"/>
      <c r="N106"/>
      <c r="O106"/>
      <c r="P106"/>
      <c r="Q106"/>
      <c r="R106"/>
    </row>
    <row r="107" spans="1:18" s="34" customFormat="1" ht="20.100000000000001" customHeight="1" x14ac:dyDescent="0.25">
      <c r="A107" s="115" t="s">
        <v>59</v>
      </c>
      <c r="B107" s="153" t="s">
        <v>55</v>
      </c>
      <c r="C107" s="154"/>
      <c r="D107" s="154"/>
      <c r="E107" s="155"/>
      <c r="F107" s="114">
        <f>$F$73</f>
        <v>0</v>
      </c>
      <c r="G107" s="61" t="e">
        <f t="shared" ref="G107:G111" si="15">F107/F$112</f>
        <v>#DIV/0!</v>
      </c>
      <c r="J107"/>
      <c r="K107"/>
      <c r="L107"/>
      <c r="M107"/>
      <c r="N107"/>
      <c r="O107"/>
      <c r="P107"/>
      <c r="Q107"/>
      <c r="R107"/>
    </row>
    <row r="108" spans="1:18" s="34" customFormat="1" ht="20.100000000000001" customHeight="1" x14ac:dyDescent="0.25">
      <c r="A108" s="116" t="s">
        <v>66</v>
      </c>
      <c r="B108" s="153" t="s">
        <v>97</v>
      </c>
      <c r="C108" s="154"/>
      <c r="D108" s="154"/>
      <c r="E108" s="155"/>
      <c r="F108" s="114">
        <f>$F$76</f>
        <v>0</v>
      </c>
      <c r="G108" s="61" t="e">
        <f t="shared" si="15"/>
        <v>#DIV/0!</v>
      </c>
      <c r="J108"/>
      <c r="K108"/>
      <c r="L108"/>
      <c r="M108"/>
      <c r="N108"/>
      <c r="O108"/>
      <c r="P108"/>
      <c r="Q108"/>
      <c r="R108"/>
    </row>
    <row r="109" spans="1:18" s="34" customFormat="1" ht="20.100000000000001" customHeight="1" x14ac:dyDescent="0.25">
      <c r="A109" s="116" t="s">
        <v>99</v>
      </c>
      <c r="B109" s="153" t="s">
        <v>104</v>
      </c>
      <c r="C109" s="154"/>
      <c r="D109" s="154"/>
      <c r="E109" s="155"/>
      <c r="F109" s="114">
        <f>$F$86</f>
        <v>0</v>
      </c>
      <c r="G109" s="61" t="e">
        <f t="shared" si="15"/>
        <v>#DIV/0!</v>
      </c>
      <c r="J109"/>
      <c r="K109"/>
      <c r="L109"/>
      <c r="M109"/>
      <c r="N109"/>
      <c r="O109"/>
      <c r="P109"/>
      <c r="Q109"/>
      <c r="R109"/>
    </row>
    <row r="110" spans="1:18" s="34" customFormat="1" ht="20.100000000000001" customHeight="1" x14ac:dyDescent="0.25">
      <c r="A110" s="116" t="s">
        <v>109</v>
      </c>
      <c r="B110" s="128" t="s">
        <v>117</v>
      </c>
      <c r="C110" s="129"/>
      <c r="D110" s="129"/>
      <c r="E110" s="130"/>
      <c r="F110" s="131">
        <f>$F$93</f>
        <v>0</v>
      </c>
      <c r="G110" s="61" t="e">
        <f t="shared" si="15"/>
        <v>#DIV/0!</v>
      </c>
      <c r="J110"/>
      <c r="K110"/>
      <c r="L110"/>
      <c r="M110"/>
      <c r="N110"/>
      <c r="O110"/>
      <c r="P110"/>
      <c r="Q110"/>
      <c r="R110"/>
    </row>
    <row r="111" spans="1:18" s="34" customFormat="1" ht="20.100000000000001" customHeight="1" x14ac:dyDescent="0.25">
      <c r="A111" s="116" t="s">
        <v>156</v>
      </c>
      <c r="B111" s="144" t="s">
        <v>164</v>
      </c>
      <c r="C111" s="145"/>
      <c r="D111" s="145"/>
      <c r="E111" s="146"/>
      <c r="F111" s="147">
        <f>F101</f>
        <v>0</v>
      </c>
      <c r="G111" s="61" t="e">
        <f t="shared" si="15"/>
        <v>#DIV/0!</v>
      </c>
      <c r="J111"/>
      <c r="K111"/>
      <c r="L111"/>
      <c r="M111"/>
      <c r="N111"/>
      <c r="O111"/>
      <c r="P111"/>
      <c r="Q111"/>
      <c r="R111"/>
    </row>
    <row r="112" spans="1:18" s="34" customFormat="1" ht="20.100000000000001" customHeight="1" x14ac:dyDescent="0.25">
      <c r="A112" s="151" t="s">
        <v>21</v>
      </c>
      <c r="B112" s="151"/>
      <c r="C112" s="151"/>
      <c r="D112" s="151"/>
      <c r="E112" s="151"/>
      <c r="F112" s="60">
        <f>SUM(F104:F111)</f>
        <v>0</v>
      </c>
      <c r="G112" s="62" t="e">
        <f>F112/F$112</f>
        <v>#DIV/0!</v>
      </c>
      <c r="J112"/>
      <c r="K112"/>
      <c r="L112"/>
      <c r="M112"/>
      <c r="N112"/>
      <c r="O112"/>
      <c r="P112"/>
      <c r="Q112"/>
      <c r="R112"/>
    </row>
    <row r="113" spans="1:18" s="34" customFormat="1" ht="20.25" customHeight="1" x14ac:dyDescent="0.25">
      <c r="A113" s="8"/>
      <c r="B113" s="11"/>
      <c r="C113" s="14"/>
      <c r="D113" s="14"/>
      <c r="E113" s="14"/>
      <c r="F113" s="14"/>
      <c r="G113" s="14"/>
      <c r="I113"/>
      <c r="J113"/>
      <c r="K113"/>
      <c r="L113"/>
      <c r="M113"/>
      <c r="N113"/>
      <c r="O113"/>
      <c r="P113"/>
      <c r="Q113"/>
      <c r="R113"/>
    </row>
    <row r="114" spans="1:18" ht="23.1" customHeight="1" x14ac:dyDescent="0.25"/>
  </sheetData>
  <sheetProtection algorithmName="SHA-512" hashValue="k/qTnxFMjBIBZHBx6/wkbveKOZYrASfmJzNoCxqy02Vn6ZQS5dsysryJQrWuhDK/O7N5NrtOygTLvec59ynp8Q==" saltValue="iZ7h+/iil3NSKELPoK35jQ==" spinCount="100000" sheet="1" objects="1" scenarios="1"/>
  <mergeCells count="18">
    <mergeCell ref="A2:G2"/>
    <mergeCell ref="A3:G3"/>
    <mergeCell ref="C12:G13"/>
    <mergeCell ref="A103:F103"/>
    <mergeCell ref="B95:B96"/>
    <mergeCell ref="A95:A96"/>
    <mergeCell ref="C95:C100"/>
    <mergeCell ref="D95:D100"/>
    <mergeCell ref="E95:E100"/>
    <mergeCell ref="F95:F100"/>
    <mergeCell ref="G95:G100"/>
    <mergeCell ref="B105:E105"/>
    <mergeCell ref="A112:E112"/>
    <mergeCell ref="B106:E106"/>
    <mergeCell ref="B104:E104"/>
    <mergeCell ref="B107:E107"/>
    <mergeCell ref="B108:E108"/>
    <mergeCell ref="B109:E109"/>
  </mergeCells>
  <phoneticPr fontId="19" type="noConversion"/>
  <pageMargins left="0.25" right="0.25" top="0.75" bottom="0.75" header="0.3" footer="0.3"/>
  <pageSetup scale="62" orientation="portrait" r:id="rId1"/>
  <rowBreaks count="2" manualBreakCount="2">
    <brk id="32" max="16383" man="1"/>
    <brk id="79"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 - Installation of RO system</vt:lpstr>
    </vt:vector>
  </TitlesOfParts>
  <Company>GTZ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Harveen Abdulsalam</cp:lastModifiedBy>
  <cp:lastPrinted>2023-11-15T11:53:27Z</cp:lastPrinted>
  <dcterms:created xsi:type="dcterms:W3CDTF">2013-03-17T04:16:34Z</dcterms:created>
  <dcterms:modified xsi:type="dcterms:W3CDTF">2023-11-15T11:54:23Z</dcterms:modified>
</cp:coreProperties>
</file>