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Miqda\OneDrive\Desktop\IVY Laptop\Nren 9\"/>
    </mc:Choice>
  </mc:AlternateContent>
  <xr:revisionPtr revIDLastSave="0" documentId="13_ncr:1_{A6F7E927-C4D6-4E7E-9175-BA8E6E326BCD}" xr6:coauthVersionLast="47" xr6:coauthVersionMax="47" xr10:uidLastSave="{00000000-0000-0000-0000-000000000000}"/>
  <bookViews>
    <workbookView xWindow="-110" yWindow="-110" windowWidth="19420" windowHeight="10300" tabRatio="599" activeTab="1" xr2:uid="{00000000-000D-0000-FFFF-FFFF00000000}"/>
  </bookViews>
  <sheets>
    <sheet name="Summary" sheetId="6" r:id="rId1"/>
    <sheet name="Kalakn" sheetId="3" r:id="rId2"/>
    <sheet name="Location of the land" sheetId="7" r:id="rId3"/>
    <sheet name="Total amount" sheetId="5" r:id="rId4"/>
    <sheet name="Concrete ratio" sheetId="4" r:id="rId5"/>
  </sheets>
  <definedNames>
    <definedName name="_xlnm.Print_Area" localSheetId="1">Kalakn!$A$1:$F$133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6" i="3" l="1"/>
  <c r="H137" i="4"/>
  <c r="F63" i="5"/>
  <c r="F31" i="5"/>
  <c r="F26" i="5"/>
  <c r="F25" i="5"/>
  <c r="F19" i="5"/>
  <c r="G220" i="4"/>
  <c r="H220" i="4"/>
  <c r="G213" i="4"/>
  <c r="H213" i="4" s="1"/>
  <c r="G212" i="4"/>
  <c r="H212" i="4" s="1"/>
  <c r="G218" i="4"/>
  <c r="H218" i="4" s="1"/>
  <c r="G217" i="4"/>
  <c r="H217" i="4" s="1"/>
  <c r="G221" i="4"/>
  <c r="H221" i="4" s="1"/>
  <c r="G219" i="4"/>
  <c r="H219" i="4" s="1"/>
  <c r="J189" i="4"/>
  <c r="N181" i="4"/>
  <c r="N182" i="4" s="1"/>
  <c r="G203" i="4"/>
  <c r="H203" i="4" s="1"/>
  <c r="G204" i="4"/>
  <c r="H204" i="4" s="1"/>
  <c r="G205" i="4"/>
  <c r="H205" i="4" s="1"/>
  <c r="G206" i="4"/>
  <c r="H206" i="4" s="1"/>
  <c r="G207" i="4"/>
  <c r="H207" i="4" s="1"/>
  <c r="G208" i="4"/>
  <c r="H208" i="4" s="1"/>
  <c r="G209" i="4"/>
  <c r="H209" i="4" s="1"/>
  <c r="G210" i="4"/>
  <c r="H210" i="4" s="1"/>
  <c r="J145" i="4"/>
  <c r="G211" i="4"/>
  <c r="H211" i="4" s="1"/>
  <c r="F69" i="5"/>
  <c r="F66" i="5"/>
  <c r="F64" i="5"/>
  <c r="F62" i="5"/>
  <c r="F61" i="5"/>
  <c r="F60" i="5"/>
  <c r="F59" i="5"/>
  <c r="F58" i="5"/>
  <c r="F57" i="5"/>
  <c r="F56" i="5"/>
  <c r="F55" i="5"/>
  <c r="F54" i="5"/>
  <c r="F53" i="5"/>
  <c r="F52" i="5"/>
  <c r="F51" i="5"/>
  <c r="F48" i="5"/>
  <c r="F47" i="5"/>
  <c r="F46" i="5"/>
  <c r="F45" i="5"/>
  <c r="F44" i="5"/>
  <c r="F43" i="5"/>
  <c r="F42" i="5"/>
  <c r="F41" i="5"/>
  <c r="F40" i="5"/>
  <c r="F39" i="5"/>
  <c r="F38" i="5"/>
  <c r="F37" i="5"/>
  <c r="F36" i="5"/>
  <c r="F30" i="5"/>
  <c r="F29" i="5"/>
  <c r="F28" i="5"/>
  <c r="F27" i="5"/>
  <c r="F24" i="5"/>
  <c r="F23" i="5"/>
  <c r="F22" i="5"/>
  <c r="F21" i="5"/>
  <c r="F20" i="5"/>
  <c r="F18" i="5"/>
  <c r="F17" i="5"/>
  <c r="F16" i="5"/>
  <c r="F15" i="5"/>
  <c r="F13" i="5"/>
  <c r="F12" i="5"/>
  <c r="F11" i="5"/>
  <c r="K112" i="4"/>
  <c r="K113" i="4" s="1"/>
  <c r="O110" i="4" s="1"/>
  <c r="O114" i="4" s="1"/>
  <c r="K102" i="4"/>
  <c r="K101" i="4"/>
  <c r="N29" i="4"/>
  <c r="J21" i="4"/>
  <c r="J10" i="4"/>
  <c r="F119" i="3"/>
  <c r="F118" i="3"/>
  <c r="F116" i="3"/>
  <c r="F115" i="3"/>
  <c r="F114" i="3"/>
  <c r="F113" i="3"/>
  <c r="F112" i="3"/>
  <c r="F111" i="3"/>
  <c r="F110" i="3"/>
  <c r="F109" i="3"/>
  <c r="F108" i="3"/>
  <c r="F107" i="3"/>
  <c r="F104" i="3"/>
  <c r="F103" i="3"/>
  <c r="F100" i="3"/>
  <c r="F99" i="3"/>
  <c r="F98" i="3"/>
  <c r="F97" i="3"/>
  <c r="F96" i="3"/>
  <c r="F95" i="3"/>
  <c r="F94" i="3"/>
  <c r="F93" i="3"/>
  <c r="F92" i="3"/>
  <c r="F91" i="3"/>
  <c r="F88" i="3"/>
  <c r="F87" i="3"/>
  <c r="F86" i="3"/>
  <c r="F85" i="3"/>
  <c r="F84" i="3"/>
  <c r="F83" i="3"/>
  <c r="F82" i="3"/>
  <c r="F81" i="3"/>
  <c r="F78" i="3"/>
  <c r="F77" i="3"/>
  <c r="F75" i="3"/>
  <c r="F74" i="3"/>
  <c r="F73" i="3"/>
  <c r="F72" i="3"/>
  <c r="F71" i="3"/>
  <c r="F70" i="3"/>
  <c r="F69" i="3"/>
  <c r="F68" i="3"/>
  <c r="F67" i="3"/>
  <c r="F66" i="3"/>
  <c r="F65" i="3"/>
  <c r="F64" i="3"/>
  <c r="F63" i="3"/>
  <c r="F62" i="3"/>
  <c r="F61" i="3"/>
  <c r="F60" i="3"/>
  <c r="F59" i="3"/>
  <c r="F58"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18" i="3"/>
  <c r="F17" i="3"/>
  <c r="F14" i="3"/>
  <c r="F13" i="3"/>
  <c r="F12" i="3"/>
  <c r="F9" i="3"/>
  <c r="F8" i="3"/>
  <c r="F7" i="3"/>
  <c r="F5" i="3"/>
  <c r="F56" i="3" l="1"/>
  <c r="F126" i="3" s="1"/>
  <c r="F68" i="5"/>
  <c r="F49" i="5"/>
  <c r="F34" i="5"/>
  <c r="H214" i="4"/>
  <c r="H222" i="4"/>
  <c r="K103" i="4"/>
  <c r="O103" i="4" s="1"/>
  <c r="O104" i="4" s="1"/>
  <c r="F19" i="3"/>
  <c r="F125" i="3" s="1"/>
  <c r="F10" i="3"/>
  <c r="F123" i="3" s="1"/>
  <c r="F89" i="3"/>
  <c r="F128" i="3" s="1"/>
  <c r="F101" i="3"/>
  <c r="F129" i="3" s="1"/>
  <c r="F105" i="3"/>
  <c r="F130" i="3" s="1"/>
  <c r="F15" i="3"/>
  <c r="F124" i="3" s="1"/>
  <c r="F79" i="3"/>
  <c r="F127" i="3" s="1"/>
  <c r="F120" i="3"/>
  <c r="F131" i="3" l="1"/>
  <c r="F133" i="3" s="1"/>
  <c r="F122" i="3"/>
  <c r="F7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MIQDAD</author>
  </authors>
  <commentList>
    <comment ref="H25" authorId="0" shapeId="0" xr:uid="{81821002-3208-4D1F-A41D-222D8908207B}">
      <text>
        <r>
          <rPr>
            <b/>
            <sz val="9"/>
            <color indexed="81"/>
            <rFont val="Tahoma"/>
          </rPr>
          <t>MIQDAD:</t>
        </r>
        <r>
          <rPr>
            <sz val="9"/>
            <color indexed="81"/>
            <rFont val="Tahoma"/>
          </rPr>
          <t xml:space="preserve">
This concrete is for different items not only foundation</t>
        </r>
      </text>
    </comment>
  </commentList>
</comments>
</file>

<file path=xl/sharedStrings.xml><?xml version="1.0" encoding="utf-8"?>
<sst xmlns="http://schemas.openxmlformats.org/spreadsheetml/2006/main" count="777" uniqueCount="437">
  <si>
    <t>No.</t>
  </si>
  <si>
    <t>M2</t>
  </si>
  <si>
    <t>M.L.</t>
  </si>
  <si>
    <t>PCs</t>
  </si>
  <si>
    <t>80x80 cm and cover80x80cm</t>
  </si>
  <si>
    <t>60x60 cm and cover 60x60cm</t>
  </si>
  <si>
    <t>40x40cm and cover 40x40cm</t>
  </si>
  <si>
    <t>Pcs</t>
  </si>
  <si>
    <t>L.S.</t>
  </si>
  <si>
    <t>Unit</t>
  </si>
  <si>
    <t>Supply, install and test Contactor Schneider type 125 Amp. With ( 3 X 25 A) C.B and photocell switch and cable ( 3g*1.5 )mm2 for photocell feeding.</t>
  </si>
  <si>
    <t>Supply, install and test Multi measurement  digital gage with C.T (200/5)</t>
  </si>
  <si>
    <t xml:space="preserve">Supply, install and test Circuit breaker(3*2)A. for control with signal lamps. </t>
  </si>
  <si>
    <t>Earth Work:</t>
  </si>
  <si>
    <t>Item Description</t>
  </si>
  <si>
    <t>#</t>
  </si>
  <si>
    <t>Supply and install joint box (30x20x10), 1.5mm thickness with suitable connector with all the accessories.</t>
  </si>
  <si>
    <t>Providing  ceramic wash basin (wall mounted type) with mixer (Best Type, Such as GROHE, Hansgrohe, DURAVIT, Roca) + wall &amp; floor drains + Gully (Trap)/room, using proper brackets and adhesive materials for fixing the basin with walls and fixing drain pipes inside walls &amp; floor (2.25"). The price also includes provide and install ceramic (50cmx25cm) (best type)for the wall behind the wash basin with a dimension of (1m width x 150m height) using tile adhesive materials (Kalakem flex type) with all the accessories.</t>
  </si>
  <si>
    <t>No</t>
  </si>
  <si>
    <t>B</t>
  </si>
  <si>
    <t>B1</t>
  </si>
  <si>
    <t>B2</t>
  </si>
  <si>
    <t>B3</t>
  </si>
  <si>
    <t>B4</t>
  </si>
  <si>
    <t>C</t>
  </si>
  <si>
    <t>C1</t>
  </si>
  <si>
    <t>C2</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</si>
  <si>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</si>
  <si>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</si>
  <si>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</si>
  <si>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</si>
  <si>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</si>
  <si>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</si>
  <si>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</si>
  <si>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</si>
  <si>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</si>
  <si>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</si>
  <si>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</si>
  <si>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</si>
  <si>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</si>
  <si>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</si>
  <si>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</si>
  <si>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</si>
  <si>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</si>
  <si>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</si>
  <si>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</si>
  <si>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</si>
  <si>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</si>
  <si>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</si>
  <si>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</si>
  <si>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</si>
  <si>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</si>
  <si>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</si>
  <si>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</si>
  <si>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</si>
  <si>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</si>
  <si>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</si>
  <si>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</si>
  <si>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</si>
  <si>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</si>
  <si>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</si>
  <si>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D34</t>
  </si>
  <si>
    <t>D35</t>
  </si>
  <si>
    <t>F</t>
  </si>
  <si>
    <t>F1</t>
  </si>
  <si>
    <t>F2</t>
  </si>
  <si>
    <t>F3</t>
  </si>
  <si>
    <t>F4</t>
  </si>
  <si>
    <t>F5</t>
  </si>
  <si>
    <t>F6</t>
  </si>
  <si>
    <t>F7</t>
  </si>
  <si>
    <t>F8</t>
  </si>
  <si>
    <t>F9</t>
  </si>
  <si>
    <t>F10</t>
  </si>
  <si>
    <t>F11</t>
  </si>
  <si>
    <t>F12</t>
  </si>
  <si>
    <t>F13</t>
  </si>
  <si>
    <t>F14</t>
  </si>
  <si>
    <t>F15</t>
  </si>
  <si>
    <t>F16</t>
  </si>
  <si>
    <t>F17</t>
  </si>
  <si>
    <t>F18</t>
  </si>
  <si>
    <t>F19</t>
  </si>
  <si>
    <t>F20</t>
  </si>
  <si>
    <t>G</t>
  </si>
  <si>
    <t>G1</t>
  </si>
  <si>
    <t>G2</t>
  </si>
  <si>
    <t>G3</t>
  </si>
  <si>
    <t>G4</t>
  </si>
  <si>
    <t>G5</t>
  </si>
  <si>
    <t>G6</t>
  </si>
  <si>
    <t>G7</t>
  </si>
  <si>
    <t>G8</t>
  </si>
  <si>
    <t>H</t>
  </si>
  <si>
    <t>H1</t>
  </si>
  <si>
    <t>H2</t>
  </si>
  <si>
    <t>H3</t>
  </si>
  <si>
    <t>H4</t>
  </si>
  <si>
    <t>H5</t>
  </si>
  <si>
    <t>I</t>
  </si>
  <si>
    <t>I1</t>
  </si>
  <si>
    <t>I2</t>
  </si>
  <si>
    <t>SUB TOTAL  A</t>
  </si>
  <si>
    <t>SUB TOTAL   B</t>
  </si>
  <si>
    <t>SUB TOTAL  C</t>
  </si>
  <si>
    <t>SUB TOTAL  D</t>
  </si>
  <si>
    <t>SUB TOTAL  F</t>
  </si>
  <si>
    <t>SUB TOTAL  G</t>
  </si>
  <si>
    <t>SUB TOTAL A</t>
  </si>
  <si>
    <t>SUB TOTAL B</t>
  </si>
  <si>
    <t>SUB TOTAL C</t>
  </si>
  <si>
    <t>SUB TOTAL D</t>
  </si>
  <si>
    <t>SUB TOTAL F</t>
  </si>
  <si>
    <t>SUB TOTAL G</t>
  </si>
  <si>
    <t>SUB TOTAL H</t>
  </si>
  <si>
    <t>SUB TOTAL I</t>
  </si>
  <si>
    <t>H7</t>
  </si>
  <si>
    <t>H8</t>
  </si>
  <si>
    <t>H9</t>
  </si>
  <si>
    <t>H10</t>
  </si>
  <si>
    <t>H11</t>
  </si>
  <si>
    <t>J</t>
  </si>
  <si>
    <t>J1</t>
  </si>
  <si>
    <t>J2</t>
  </si>
  <si>
    <t>J3</t>
  </si>
  <si>
    <t>J4</t>
  </si>
  <si>
    <t>J5</t>
  </si>
  <si>
    <t>J6</t>
  </si>
  <si>
    <t>J7</t>
  </si>
  <si>
    <t>J8</t>
  </si>
  <si>
    <t>J9</t>
  </si>
  <si>
    <t>J12</t>
  </si>
  <si>
    <t>J14</t>
  </si>
  <si>
    <t>J15</t>
  </si>
  <si>
    <t>SUB TOTAL J</t>
  </si>
  <si>
    <t>A</t>
  </si>
  <si>
    <t>A1</t>
  </si>
  <si>
    <t>A2</t>
  </si>
  <si>
    <t>A3</t>
  </si>
  <si>
    <t>A4</t>
  </si>
  <si>
    <r>
      <t>M</t>
    </r>
    <r>
      <rPr>
        <vertAlign val="superscript"/>
        <sz val="10"/>
        <rFont val="Calibri  "/>
      </rPr>
      <t>2</t>
    </r>
  </si>
  <si>
    <r>
      <t xml:space="preserve">Excavation works:  </t>
    </r>
    <r>
      <rPr>
        <sz val="10"/>
        <rFont val="Calibri  "/>
      </rPr>
      <t xml:space="preserve">Excavation in all types of soils (even rock layers, asphalt or existing foundation concretes), including backfilling with sub-base material and compaction, the price includes compaction of the excavation base by using compactor according to requirements of section 300 of I.G.T.S. and instruction of site engineer. </t>
    </r>
  </si>
  <si>
    <r>
      <t>M</t>
    </r>
    <r>
      <rPr>
        <vertAlign val="superscript"/>
        <sz val="10"/>
        <rFont val="Calibri  "/>
      </rPr>
      <t>3</t>
    </r>
  </si>
  <si>
    <r>
      <t>Taps 3/4":</t>
    </r>
    <r>
      <rPr>
        <sz val="10"/>
        <rFont val="Calibri  "/>
      </rPr>
      <t xml:space="preserve"> Provide materials and installation of chrome taps(best type as above)  size 3/4", for the required places and according to the site engineer's instructions.</t>
    </r>
  </si>
  <si>
    <r>
      <rPr>
        <b/>
        <sz val="11"/>
        <rFont val="Calibri  "/>
      </rPr>
      <t>Flooring:</t>
    </r>
    <r>
      <rPr>
        <sz val="11"/>
        <rFont val="Calibri  "/>
      </rPr>
      <t xml:space="preserve"> (Including provision of materials, works, curing and installation) the work should be done according to the sections 6 and 9 of I.G.T.S. drawings,  and instructions of site engineer with all necessary works.</t>
    </r>
  </si>
  <si>
    <r>
      <t>Main Metal Door :</t>
    </r>
    <r>
      <rPr>
        <sz val="10"/>
        <rFont val="Calibri  "/>
      </rPr>
      <t xml:space="preserve"> Provide and install metal door dimensions (2.1mX3.5m)according to the drawings with two face plate (1.25 mm) for the main gate using 3''x3'' square steel pipe 6mm thick , primer + two layers oil paint of all iron monger as required, switch, metal frames, and decoration. The price includes construction of two reinforced concrete columns(40x40)cm to fix the door. The price also includes casting  reinforced concrete for foundation of the columns (0.8x0.8)m and 20cm thick on a layer of 10 cm well compacted crushed stone with all necessary works.</t>
    </r>
  </si>
  <si>
    <t>Supply, install and test Main switchboard size (50 X 70 X 20)cm with base 20cm with doors made by iron plate, 2mm and Thermal Painting approved color.</t>
  </si>
  <si>
    <t>Supply, install and test Main Circuit breaker 3 phase 100 Amp. (Schneider, Legrand) or equivalent.</t>
  </si>
  <si>
    <t>Supply, install and test branch Circuit breaker 3 phase 60 Amp. (Schneider, Legrand) or equivalent</t>
  </si>
  <si>
    <t>Supply, install and test branch Circuit breaker 3 phase 40 Amp. (Schneider, Legrand) or equivalent</t>
  </si>
  <si>
    <t>the price includes fixing 10mm steel bar in each 30 cm in two direction ,install steel pipe 5'' for basketball and steel pipe 2.5'' for hanball,also painting the pipes with anti rust paint and oil paint also painting the ground concrete with special paint for play yard and according to the games design and drawings, note: the concrete work should be done in two stages.</t>
  </si>
  <si>
    <r>
      <t xml:space="preserve">Acrylic internal paint: </t>
    </r>
    <r>
      <rPr>
        <sz val="10"/>
        <rFont val="Calibri  "/>
      </rPr>
      <t>Provide materials and Painting with Acrylic painting (Betek Or equivalent)  painting and color approved by the site engineer) three layers for the rooms, corridors, areas indicated in the drawings (inside the building) or indicated by the site engineer. The works should be done according to specification, the drawings and instructions of the site engineer. 
Note: the paint must be according to international specification organization ISO 901.</t>
    </r>
  </si>
  <si>
    <r>
      <rPr>
        <b/>
        <sz val="10"/>
        <rFont val="Calibri  "/>
      </rPr>
      <t>Satin painting 120 cm</t>
    </r>
    <r>
      <rPr>
        <sz val="10"/>
        <rFont val="Calibri  "/>
      </rPr>
      <t>: Provide materials and Painting 120 cm Hight with satin  painting (Betek or equivalents ) painting and color approved by the site engineer) three layers for the areas indicated in the drawings (for walls).</t>
    </r>
  </si>
  <si>
    <r>
      <rPr>
        <b/>
        <sz val="10"/>
        <rFont val="Calibri  "/>
      </rPr>
      <t>Plain Concrete:</t>
    </r>
    <r>
      <rPr>
        <sz val="10"/>
        <rFont val="Calibri  "/>
      </rPr>
      <t xml:space="preserve"> Supply materials and cast plain concrete class (C10) 1:3:6  10cm (min. thickness) for under columns footing, wall footings, retaining wall and foundation of a water tank stand to the required elevations and laying two layers of thick nylon. (The nylon should also cover the sides of excavation walls and extend on land for 50cm to both sides of excavation).</t>
    </r>
  </si>
  <si>
    <r>
      <t>M</t>
    </r>
    <r>
      <rPr>
        <sz val="10"/>
        <rFont val="Calibri"/>
        <family val="2"/>
      </rPr>
      <t>²</t>
    </r>
  </si>
  <si>
    <t xml:space="preserve">Note: The contractor should Supply all materials and construct a well-equipped office (4 X 5)m with all the required (office furniture, laptop, camera, scanner, color printer, W.C) for the site engineer before starting the works.     </t>
  </si>
  <si>
    <t>Provide materials and lay one layer of thick nylon under the concrete floors of tiles, granite, play yard, garage &amp; aprons.</t>
  </si>
  <si>
    <r>
      <rPr>
        <b/>
        <sz val="10"/>
        <rFont val="Calibri  "/>
      </rPr>
      <t xml:space="preserve">CONCRETE WORKS: </t>
    </r>
    <r>
      <rPr>
        <sz val="10"/>
        <rFont val="Calibri  "/>
      </rPr>
      <t xml:space="preserve">Including supply of materials (steel reinforcement, connection steel wires, cement, aggregate, water, sand, plastic cover for fixing the steel reinforcement in the proper level, bolts, nuts, washers, G. I. pipes, cutter machines, binder machine, etc.), and all necessary works, according to the section  (600) of I.G.T.S, drawings, and instructions of the site engineer. 
Note:
 1- Use new plywood for all support for wooden forms work, with Adjustable Steel Scaffolding Props and Formwork Jack Support.  
2-  Fy = 276 Mpa for 10mm,12mm steel bars. FY=414Mpa for 16mm,20mm,25mm steel bars
3. Allowable bearing capacity of soil = 100 KN / m2  (assumed).    
5. the reinforcement details should be according to ACI detailing manual 2004. 
6. New Plywood or standard formworks must be used for all structural parts. 
</t>
    </r>
  </si>
  <si>
    <r>
      <rPr>
        <b/>
        <sz val="12"/>
        <rFont val="Calibri  "/>
      </rPr>
      <t>Masonry works:</t>
    </r>
    <r>
      <rPr>
        <sz val="12"/>
        <rFont val="Calibri  "/>
      </rPr>
      <t xml:space="preserve"> Including provision of material, erection, pointing, curing, making expansion joint every (6m) with thickness 25mm with using of 25mm thickness compressed Polystyrene sheets, all necessary work according to section  (500) of I.G.T.S., drawings, and instructions of the site engineer.  </t>
    </r>
  </si>
  <si>
    <r>
      <rPr>
        <b/>
        <sz val="11"/>
        <rFont val="Calibri  "/>
      </rPr>
      <t>ELECTRICAL INSTALLATIONS:</t>
    </r>
    <r>
      <rPr>
        <sz val="11"/>
        <rFont val="Calibri  "/>
      </rPr>
      <t xml:space="preserve"> Electrical points including provision and installation of all wiring (using excellent Jordanian type or KSA made) of wires 1.5 mm2  for illumination and 2.5 mm2  for the rest), inside Egyptian PVC conduits 20-25 mm with thickness 1.8mm galvanized boxes 0.9 mm thickness cables should be laid inside PVC pipes,  all materials should be new (best type).   All works should be done according to specifications and standard IEC76 and the instruction of a supervisor engineer.   </t>
    </r>
  </si>
  <si>
    <t>Supply, install and test LED (36x2) Watt lighting points with all the required use (1.5mm² ). The light switch plug should be (Edison, B.G, or FTM)or equivalent (if the mentioned brands are not available). (2-3) lamp controlled by one switch.</t>
  </si>
  <si>
    <r>
      <rPr>
        <b/>
        <sz val="10"/>
        <rFont val="Calibri  "/>
      </rPr>
      <t>Decorative Wooden Composite Doors(D2):</t>
    </r>
    <r>
      <rPr>
        <sz val="10"/>
        <rFont val="Calibri  "/>
      </rPr>
      <t xml:space="preserve"> Providing and installing standard decorative high-quality Composite wooden doors (white oak Canadian wood) Laminated thermoformed sheet water and the fire resistant colored well-known origin and brand (Turkish Quality) made,200 mm minimum frame thickness and 100mm cornice outer measurement, double faces wooden plywood each face 8mm thickness, the sample should be provided for approval, The price includes installing 6 mm glass pans,  switch (Italian made-three locks), gate lock, hinges, rubber, door stopper, and wooden frames, the price includes covering the bottom of the door with 15 cm aluminum plat for two faces.</t>
    </r>
  </si>
  <si>
    <t>Supply, install and test FDB Circuit breaker, 18 lines (MES, alfanar)or equivalent, with MCCB 63A (Schneider, Legrand) or equivalent, including connections, interconnections,  lettering, loop earth, etc., as required. The price includes the provision of a protection box.</t>
  </si>
  <si>
    <t>Supply, install and test FDB Circuit breaker, ten lines (MES, alfanar)or equivalent, with MCCB 40A  (Schneider, Legrand) or equivalent, including connections, interconnections,  lettering, loop earth, etc., as required. The price includes the provision of a protection box.</t>
  </si>
  <si>
    <t xml:space="preserve"> Supply, install and test electric Ceiling Fan (Panasonic, Philips, Toshiba) or equivalent (if the mentioned brands are unavailable) with the regulator; the price includes installing the electrical points by isolation copper wire 1.5 mm2 and 10mm steel bar for hanging the fan according to of instruction of supervisor electrical engineer. </t>
  </si>
  <si>
    <t>Supply, install and test electrical board (40 X 50)cm containing circuit breaker 63amp Schneider type with 12 X 10amp circuit breaker Schneider. The price includes cable 4 X 4 KSA made between distribution board and projectors inside PVC pipes (25 mm2) covered by concrete at depth 40cm according to of instruction of supervisor electrical engineer.</t>
  </si>
  <si>
    <t>Supply, install and test copper cable 70x1mm2 inside  PVC pipes in the ground between the earth system and anti Electric stun bars.</t>
  </si>
  <si>
    <t>Electrical Water Pump: Supply and install an electrical water pump according to the following specifications. The price includes all required electrical cables 3x4 mm2 (up to 50m), the cable must be put into a PVC pipe and lay in a trench with dimension 30 X 40 cm then the backfilling with 10cm clean sand, 20cm clean soil, 10cm ordinary Concrete. switches, pipes, water automatic PRESSURE SWITCH accessories, and connection with the school   and a small steel protection pump room as indicated in drawing details:-  Pump type KF1 ( Pentax type Italian made ), Size: 1.5" and H.P. = 1.5</t>
  </si>
  <si>
    <t xml:space="preserve"> Supply, install, and test 60 Liters, best type, production storage capacity, and an electric water cooler with two drains. The price includes connecting the water sources and electricity with all required materials and works. </t>
  </si>
  <si>
    <t xml:space="preserve"> Supply and install and test 200 Liters production storage capacity an electrical water heater element of 2000 Watt with a thermostat. The tank plate is galvanized with 3mm thick The work includes all wiring 4x3mm2 and 30 Amp electric switch, plumbing works, pipes, fittings, and complete fixtures. The unit's location should be as per the instructions of the Site Engineer.</t>
  </si>
  <si>
    <t>Provide installation and test box joint (20 X 30 X 10)cm thickness of 1.5 mm with cover and thermal paint.</t>
  </si>
  <si>
    <t>Supply, install and test cable size 2 X 4mm2+ control switch Riyadh KSA Quality with a photocell to collecting and feeding external lamps throw inside 25mm diameter PVC pipes in the ground + installing above cable tray with all required and necessary works (such as hidden manholes) above dimension (40 X 40)cm.</t>
  </si>
  <si>
    <t>Supply, install and test copper cable 4 X 16mm2+16mm2 best Riyadh KSA Quality type inside 2.5" diameter PVC pipes in the ground + installing above cable tray with all required and necessary works (such as hidden manholes) above dimension (40 X 40)cm.</t>
  </si>
  <si>
    <t>Supply, install and test copper cable 4 X 25mm2+25mm2 best Riyadh KSA made type inside 2.5" diameter PVC pipes in the ground + installing above cable tray with all required and necessary works (such as hidden manholes) above dimension (40 X 40)cm.</t>
  </si>
  <si>
    <t>Connection the building from the main switch to the main power using Copper cable 4 x 95 mm2 armored two PVC layer best type Saudi with all accessories and necessary fittings, to be pass-through PVC pipe underground 1m depth with sand and concrete block 40x20x15 with warrant tape with all requirements.</t>
  </si>
  <si>
    <t>Supply and install and test split points using copper cable 4x3 mm2 inside PVC pipe with electric switch 45 Amp best type, also install 3/4'' PVC pipe inside the wall with fixing it to drain the water of split outside the building.</t>
  </si>
  <si>
    <t>Supply material and Doing Earthing protection system for electric devices by using three copper rods 1m  inside three ground holes and connecting the rode with the mainboard by cable 1 X 70mm2 and distributed to (FDB) by 1 X 25mm2 finally by 1 X 2.5mm2 for sockets, the price includes concreting manhole 40*40cm with covering it.</t>
  </si>
  <si>
    <t>Supply and install lightning arrestor Turkish made  ESE- sat (Aktif partner)(750) installed on the roof; the price includes Galvanized Iron pipe (5m, 3" ) preparing and making Earthing system by (3 copper rode 1-2 m  /18mm) improving Earth System materials(bentonite);  welding together with cable 1 X 70mm2 and making manhole 40 X 40cm the Instruction of supervisor engineer.</t>
  </si>
  <si>
    <t>Supply, install and test copper cable 4 X 10mm2+10mm2 best (Riyadh KSA Quality or Haditha Jordanian Quality) or equivalent type inside 2.5" diameter PVC pipes in the ground + installing above cable tray with all required and necessary works (such as hidden manholes) iron pipe 2" with an insulator to install the cable above the wall.</t>
  </si>
  <si>
    <t xml:space="preserve">Supply, install and test industrial Exhaust Fan size(8") ( Japanese, Malaysian Quality, or equivalents.)mounted to the walls inside a wooden frame. The price includes supplying &amp; installing until brake wire mesh, painting from outside, and control switch. </t>
  </si>
  <si>
    <t xml:space="preserve">Supply, install and test industrial Exhaust Fan size(10") ( Japanese, Malaysian Quality, or equivalents.)mounted to the walls inside a wooden frame. The price includes supplying &amp; installing until brake wire mesh, painting from outside, and control switch. </t>
  </si>
  <si>
    <t>Supply and install current electricity meter (20-60)A kWh (Diyala) or equivalent sealed from the electricity directorate with all the accessories.</t>
  </si>
  <si>
    <r>
      <rPr>
        <b/>
        <sz val="11"/>
        <rFont val="Calibri  "/>
      </rPr>
      <t>Sanitary (Plumbing) Installation:</t>
    </r>
    <r>
      <rPr>
        <sz val="11"/>
        <rFont val="Calibri  "/>
      </rPr>
      <t xml:space="preserve"> Includes supply and installation of materials, pipes, all kinds of fittings, valves, mixers, bibcock taps, P-traps, gullies with cover, supports, hangers, plug and clips, all excavation with backfilling, placing concrete 1:2:4,15cm thick under and around pipes, workforce for the installation and internal connection of the water system to hot and cold water and the main water supply system. All water pipes should be  Polypropylene (PPR). Composite water pipes of min. 3 Layers of side walls (PPR/AL/PPR/PE), PPR-C inner layer, and a special mixture of AL middle layer should be coated with an external layer of PE (Polyethylene Layer) dark grey/black color to protect against ultraviolet rays, Different Outside Diameter (OD) as below, Min.PN16 Bars, suitable for drinking purpose/food grade, approved samples with all required fittings and accessories, Egyptian best type PVC pipes for sewerage system with all the necessary fittings. All new WS and SS work items should be tested before covering. Note: All materials should be the best-approved type; the work of external water connection (3/4" dia.) includes repairing (if any) all Asphalt, concrete, and curb stone. </t>
    </r>
  </si>
  <si>
    <t>Providing materials and fix Eastern W.C Ceramic ((Best Type, approved sample) ) with hidden Siphon/in-wall tank. +  Gully (Trap) and cleanout accessories .</t>
  </si>
  <si>
    <r>
      <rPr>
        <sz val="10"/>
        <rFont val="Calibri  "/>
      </rPr>
      <t>Composite PPR</t>
    </r>
    <r>
      <rPr>
        <b/>
        <sz val="10"/>
        <rFont val="Calibri  "/>
      </rPr>
      <t xml:space="preserve"> water pipes:</t>
    </r>
    <r>
      <rPr>
        <sz val="10"/>
        <rFont val="Calibri  "/>
      </rPr>
      <t xml:space="preserve"> Supply and install water pipes of OD 20 mm, PN 16. The price includes all fittings and accessories, excavation (required depth), and backfilling of 10cm clean soil with all necessary works for cold water, with a painting by anti-rust paint for galvanized only.</t>
    </r>
  </si>
  <si>
    <r>
      <rPr>
        <sz val="10"/>
        <rFont val="Calibri  "/>
      </rPr>
      <t>Composite PPR</t>
    </r>
    <r>
      <rPr>
        <b/>
        <sz val="10"/>
        <rFont val="Calibri  "/>
      </rPr>
      <t xml:space="preserve"> water pipes:</t>
    </r>
    <r>
      <rPr>
        <sz val="10"/>
        <rFont val="Calibri  "/>
      </rPr>
      <t xml:space="preserve"> Supply and install water pipes of OD 25 mm, PN 16. The price includes all fittings and accessories, excavation (required depth), and backfilling of 10cm clean soil with all necessary works for cold water, with a painting by anti-rust paint for galvanized only.</t>
    </r>
  </si>
  <si>
    <t>Connecting the building with the main source of water using a normal PPR pipe of 32 mm OD &amp; PN20. The price includes excavation of trench  (30x70 cm.), covering pipes with (10) cm clean sand, and backfilling with all fitting and necessary works. The price also includes repairing asphalt or concrete pavement by 10cm concrete if the pipe crosses these types of pavements.</t>
  </si>
  <si>
    <r>
      <t>PVC pipes (4)” diameter:</t>
    </r>
    <r>
      <rPr>
        <sz val="10"/>
        <rFont val="Calibri  "/>
      </rPr>
      <t xml:space="preserve"> Supply and install (4")dia. PVC pipes best/approved type, 4.20 mm wall thickness with all necessary materials and fittings, according to the section 1500 of I.G.T.S and the instructions of the site engineer with all necessary work the price includes casting concrete type C (1:2:4) around the pipes 15cm thick for all pipeline.</t>
    </r>
  </si>
  <si>
    <r>
      <t>PVC pipes (6)” diameter:</t>
    </r>
    <r>
      <rPr>
        <sz val="10"/>
        <rFont val="Calibri  "/>
      </rPr>
      <t xml:space="preserve"> Supply and install (6")dia. PVC pipes best/approved type, 4.20 mm wall thickness with all necessary materials and fittings, according to the section 1500 of I.G.T.S and the instructions of the site engineer with all necessary work the price includes casting concrete type C (1:2:4) around the pipes 15cm thick for all pipeline.</t>
    </r>
  </si>
  <si>
    <r>
      <t>Taps 1/2":</t>
    </r>
    <r>
      <rPr>
        <sz val="10"/>
        <rFont val="Calibri  "/>
      </rPr>
      <t xml:space="preserve"> Provide materials and installation of chrome taps (best-approved type such as GROHE, DURAVIT, ECA, or Vitra) size 1/2", for the required places and according to the site engineer's instructions.</t>
    </r>
  </si>
  <si>
    <t>Floor drain (PVC) 4"dia.:  Provision of materials and erection of 4" dia. Floor drain. The work includes the excavations, crushed stone, lean concrete with a thickness of 20cm, and connection to the receiving manholes by PVC pipe 4" dia, with drain(Turkish Quality) nickel covers,  with all necessary work.</t>
  </si>
  <si>
    <t>Provide materials and fix galvanized iron pipes 3"dia. For rainwater vertical draining from the roof with all fittings and accessories, according to the drawings and instructions of the site engineer.</t>
  </si>
  <si>
    <r>
      <t>Concrete block manholes:</t>
    </r>
    <r>
      <rPr>
        <sz val="10"/>
        <rFont val="Calibri  "/>
      </rPr>
      <t xml:space="preserve"> Supply materials and construction manholes of different depths with internal dimensions using solid concrete blocks size 15X20X40 cm for walls. The price includes excavation, supply, and laying of crushed stone with proper compaction, laying of plain concrete, block walls, plastering both sides (inner &amp; outer), covering the inner side of the manholes with a mix of 1:2 water, SBR. Aheen covers due to drawings with the frame, according to the details shown in the drawings.</t>
    </r>
  </si>
  <si>
    <r>
      <rPr>
        <b/>
        <sz val="10"/>
        <rFont val="Calibri  "/>
      </rPr>
      <t>Septic Tank:</t>
    </r>
    <r>
      <rPr>
        <sz val="10"/>
        <rFont val="Calibri  "/>
      </rPr>
      <t xml:space="preserve"> Provide materials and build a septic tank of internal dimension (L x W x D, 3m x 2m x 2m under inlet pipe level), according to attached technical drawings and Supervisor Engineer instructions. The work includes excavations, cast reinforcement concrete with wood shuttering for slab floor, side &amp; partition walls, and manhole neck of 25 cm thick, C26 Mpa, 12 mm steel bars @ 20x20 cm C/C double layers, with thick nylon layer under concrete. The partition baffle wall should be at 2/3 from the inlet side. The baffle should have at least two holes (length 40cm, height 20cm). Paving inside of the septic tank by using waterproof waste materials of the approved sample. Fit T-joints on both inlet and outlet pipes, T-joints to being 20cm long on both ends. Cast top slap by reinforced concrete,  20 cm thick, steel bars 12mm @ 15cm c/c. The slab must fit smoothly and tightly onto the RC walls. Leave openings in the top slab for two manholes (20x20) cm each with neck extension, positioned exactly over the inlet and the outlet pipes. Close with two heavy-duty cast iron/GRP type manhole covers. Install ventilation pipe PVC 2.5". If possible, fix it to a close wall. Install min. 3m of 6" connection pipe between the septic tank outlet and the cesspool. Make sure the septic tank is fully watertight. The work includes excavations of a hole of suitable dimensions with a flat bottom, leaving a space of at least 20/30 cm around the tank. In the case of heavy ground (e.g., clayey subsoil and/or groundwater, the distance must be at least 50 cm. Spread a 20/25 cm deep layer of 2/6 washed gravel (JALMOOD) on the bottom of the excavation to allow the tank to rest on a uniform and level base. Excavated material must not be used as backfill. The excavation must be a minimum of 1 m from any structures. The work includes all required works for avoiding surface runoff infiltration, uplift pressure, and keeping the tank safe from any external forces and loads, marking the boundary with suitable warning signs.</t>
    </r>
  </si>
  <si>
    <t>Construction of Cesspools:- Provide materials and drill/build cesspools 1.1 m outer diameter for septic tank effluent infiltration according to attached drawings, 8 m depth. Casing (6 m) using double wall corrugated pipes of inner diameter 80 cm minimum and 1 m from the top/ground level by a concrete ring of min.80 cm dia. Gravel pack between cesspool wall and casing pipe. Concrete seal around the concrete ring, 0.5 m down from the top of cesspool/ground, the cover should be round ductile cast iron manhole covers 60cm diameter.</t>
  </si>
  <si>
    <r>
      <rPr>
        <b/>
        <sz val="11"/>
        <rFont val="Calibri  "/>
      </rPr>
      <t>FINISHING:</t>
    </r>
    <r>
      <rPr>
        <sz val="11"/>
        <rFont val="Calibri  "/>
      </rPr>
      <t xml:space="preserve"> Including provision of all necessary materials, work, and curing. The works should be done according to sections 10 &amp; 14 of I.G.T.S, drawings, and instructions of the site engineer with all necessary works, and use SBR at a rate of 200gr per m2, the ratio of SBR to water(3-1).</t>
    </r>
  </si>
  <si>
    <r>
      <t>Cement plastering:</t>
    </r>
    <r>
      <rPr>
        <sz val="10"/>
        <rFont val="Calibri  "/>
      </rPr>
      <t xml:space="preserve"> Providing materials and plastering with cement sand mortar 1:3 three layers (1. cement spatter dash(sharbat),2.rendering coat and leveling (kafmal),3. finishing fine coat (saf) ) 20mm thick min. and the final layer should be very smooth, using 3m straight aluminum edges for plastering guides for outer walls, main entrance, balcony, and corridors. And use SBR at a rate of 200gr per m2; the price includes fixing steel wire mesh for the edges between walls and columns.</t>
    </r>
  </si>
  <si>
    <r>
      <rPr>
        <b/>
        <sz val="10"/>
        <rFont val="Calibri  "/>
      </rPr>
      <t>Ceramic tile works:</t>
    </r>
    <r>
      <rPr>
        <sz val="10"/>
        <rFont val="Calibri  "/>
      </rPr>
      <t xml:space="preserve"> supply materials and erection of (Turkish Quality) ceramic tiles  (as sample approved) using best type(first class) on two-layer of plastering of cement mortar (1: 2) using straight edge for toilet walls, above all washbasins and baths walls, kitchens according to the details (the places indicated in the drawing or by the site engineer). And use SBR at a rate of 200gr per m2. The price includes the erection of ceramic belts with suitable height and coating the backside of the tiles with a layer of cement splatter dash using SBR.  the price consists of using Aluminum straights for corners.</t>
    </r>
  </si>
  <si>
    <r>
      <t xml:space="preserve">Skirting: </t>
    </r>
    <r>
      <rPr>
        <sz val="10"/>
        <rFont val="Calibri  "/>
      </rPr>
      <t>Supply materials and skirting using Spanish ceramic tiles (15)cm height and cement mortar 1:3 in rooms, corridors, and main hall entrance according to the drawings and instructions of the site engineer. The price includes using a cement splatter dash with SBR at a rate of 30 Gr.\1 m.l.</t>
    </r>
  </si>
  <si>
    <r>
      <t xml:space="preserve">Plastic false ceiling: </t>
    </r>
    <r>
      <rPr>
        <sz val="10"/>
        <rFont val="Calibri  "/>
      </rPr>
      <t>Provide materials and fix the Plastic false ceiling  60*60cm for the places indicated by the site engineer. The price includes hanging beams (Skka 38mm height) every 120cm by screw, steel fisher, rode 3mm, connecting the beams by skka 120cm, 60 cm long (32mm height ), and all necessary works.</t>
    </r>
  </si>
  <si>
    <t>Doors &amp; Windows: Providing all necessary materials and installing doors according to sections 11, 12, 13 of I.G.T.S, details, and instructions of site engineer with all the required works, prior samples should be approved by the site engineer.</t>
  </si>
  <si>
    <r>
      <t xml:space="preserve">Steel Guard Bars: </t>
    </r>
    <r>
      <rPr>
        <sz val="10"/>
        <rFont val="Calibri  "/>
      </rPr>
      <t>Provide and install metal guard bars windows with primer and two layers of best oil paint, using iron pipe (4x2)cm 2mm thickness with all the required works.</t>
    </r>
  </si>
  <si>
    <r>
      <rPr>
        <b/>
        <sz val="10"/>
        <rFont val="Calibri  "/>
      </rPr>
      <t xml:space="preserve">Aluminum Windows: </t>
    </r>
    <r>
      <rPr>
        <sz val="10"/>
        <rFont val="Calibri  "/>
      </rPr>
      <t>Supply material and install Aluminum windows wide section (high Turkish Quality) 2mm thickness, fixing 4x3cm 3mm thickness steel pipes frame to the wall, Double glass pan (6mm transparent+4mm semi-transparent) thickness, ordinary or mushajar, rubber, handle, the price includes flywire mesh for opening Areas, the work consists of using EKOPLAST paste, cleaning the glasses by machine before composing.</t>
    </r>
  </si>
  <si>
    <r>
      <t>Metal handrail works for the stairs:</t>
    </r>
    <r>
      <rPr>
        <sz val="10"/>
        <rFont val="Calibri  "/>
      </rPr>
      <t xml:space="preserve"> Provide materials &amp; install a handrail for the stair with Hight 85cm for the Administration sector. The price includes fixing jawe wood by screw and using sperto, Varnish due to details,  painting with primer and two layers of best oil paint for all ironmongery, and all other required works.</t>
    </r>
  </si>
  <si>
    <r>
      <rPr>
        <b/>
        <sz val="9"/>
        <rFont val="Calibri  "/>
      </rPr>
      <t>Sign board:</t>
    </r>
    <r>
      <rPr>
        <sz val="9"/>
        <rFont val="Calibri  "/>
      </rPr>
      <t xml:space="preserve"> Supply and install steel sign board (2.5mX1.5m) plate gage 18, with steel angle frame (1.25x1.25) inch (3mm) thickness, with one layer of anti-rust paint and two layers of approved color oil paint (JOTIN) brand or equivalent, ISO 901,  includes printing the name of the school with the foundation year by detail.</t>
    </r>
  </si>
  <si>
    <r>
      <t xml:space="preserve">Steel ladder: </t>
    </r>
    <r>
      <rPr>
        <sz val="10"/>
        <rFont val="Calibri  "/>
      </rPr>
      <t>Providing materials and fixing steel ladder using square pipe 2.5" for the edge and 2"(thickness 1.5 mm) for the interior. The price includes bracing, painting with one-layer primer, and three-layer best oil paint.</t>
    </r>
  </si>
  <si>
    <t>Supply materials and equipment to print the address of the room on an aluminum plate (30x15)cm and fixing to the allocated room's wall.</t>
  </si>
  <si>
    <r>
      <t>Floor concrete:-</t>
    </r>
    <r>
      <rPr>
        <sz val="10"/>
        <rFont val="Calibri  "/>
      </rPr>
      <t xml:space="preserve">  Supply materials, equipment, and skilled labor for casting plain concrete  10cm thickness with Compressive strength of 28 days 210 kg/cm2 (1:2:4) above 10cm thick compacted crush gravel; the work includes grading and leveling smoothing the surface with a handheld vibrator or use a vibratory screed of the foundation under the tiles and tiger according to the details for the ground floor, using square steel pipes for leveling and formworks in stages.</t>
    </r>
  </si>
  <si>
    <r>
      <rPr>
        <b/>
        <sz val="11"/>
        <rFont val="Calibri  "/>
      </rPr>
      <t>EXTERNAL  WORKS:</t>
    </r>
    <r>
      <rPr>
        <sz val="11"/>
        <rFont val="Calibri  "/>
      </rPr>
      <t xml:space="preserve"> Apron, walkways (inside building and outside the building), fence according to specification, attached drawings, and instructions of the site engineer. </t>
    </r>
  </si>
  <si>
    <r>
      <t xml:space="preserve">Excavation works </t>
    </r>
    <r>
      <rPr>
        <sz val="10"/>
        <rFont val="Calibri  "/>
      </rPr>
      <t>Excavation in all types of soils(rock, asphalt, concrete), including backfilling and compaction, according to the requirement of section  (3) of I.G.T.S. for the foundation. The price includes compaction of the base of excavation using a Viber-roller, according to the details.</t>
    </r>
  </si>
  <si>
    <r>
      <t>Crushed stone works:</t>
    </r>
    <r>
      <rPr>
        <sz val="10"/>
        <rFont val="Calibri  "/>
      </rPr>
      <t xml:space="preserve"> Supply material and lay crushed stone 10 cm thick with good compaction for foundations.</t>
    </r>
  </si>
  <si>
    <r>
      <t xml:space="preserve">Plain Concrete: </t>
    </r>
    <r>
      <rPr>
        <sz val="10"/>
        <rFont val="Calibri  "/>
      </rPr>
      <t>Supply materials and cast plain concrete class (C10) 1:3:6  10cm (min. thickness) for under columns footing, wall footings, retaining wall, and foundation of a water tank stand to the required elevations and laying two layers of thick nylon. (The nylon should also cover the sides of excavation walls and extend on land 50cm to both sides of the excavation).</t>
    </r>
  </si>
  <si>
    <r>
      <t>Solid concrete block works:</t>
    </r>
    <r>
      <rPr>
        <sz val="10"/>
        <rFont val="Calibri  "/>
      </rPr>
      <t xml:space="preserve"> Supply material &amp; construction of walls with solid concrete blocks 15X20X40cm with cement and sand mortar(1: 3) for walkways: aprons, fence, and stand of water tank according to details. The price includes flush pointing for outside and in side by cement sand 1:3 .all required works should be carried out according to the attached drawing and specifications.</t>
    </r>
  </si>
  <si>
    <r>
      <rPr>
        <b/>
        <sz val="10"/>
        <rFont val="Calibri  "/>
      </rPr>
      <t>Hollow concrete block works:</t>
    </r>
    <r>
      <rPr>
        <sz val="10"/>
        <rFont val="Calibri  "/>
      </rPr>
      <t xml:space="preserve"> Supply material &amp; construction of walls with Hollow concrete blocks (20X20X40)cm with cement mortar(1: 3) according to details. The price includes filling the vertical joints between blocks with cement and sand 1:3; all required works should be carried out according to the attached drawing and specifications.</t>
    </r>
  </si>
  <si>
    <r>
      <rPr>
        <b/>
        <sz val="10"/>
        <rFont val="Calibri  "/>
      </rPr>
      <t>Concrete for entrance walkway and Aprons:</t>
    </r>
    <r>
      <rPr>
        <sz val="10"/>
        <rFont val="Calibri  "/>
      </rPr>
      <t xml:space="preserve"> Supply materials and cast plain concrete   10cm thickness above 10cm thick compacted crush stone with expansion joint at 2.5m; the work includes grading, leveling, well compaction of the foundation soil, smoothening the surface of the concrete, according to the details. Straight steel shuttering should be used for joints, as shown in the drawings. </t>
    </r>
  </si>
  <si>
    <r>
      <rPr>
        <b/>
        <sz val="10"/>
        <rFont val="Calibri  "/>
      </rPr>
      <t>Cement plastering:</t>
    </r>
    <r>
      <rPr>
        <sz val="10"/>
        <rFont val="Calibri  "/>
      </rPr>
      <t xml:space="preserve"> Supply materials and plastering with cement mortar 1:3 two layers ( kafmal, saf )  thickness 20 mm. Min., and using a straight edge (the final layer should be very smooth). Using 3m straight aluminum, The work should be done according to specification.</t>
    </r>
  </si>
  <si>
    <r>
      <rPr>
        <b/>
        <sz val="10"/>
        <rFont val="Calibri  "/>
      </rPr>
      <t xml:space="preserve">External painting: </t>
    </r>
    <r>
      <rPr>
        <sz val="10"/>
        <rFont val="Calibri  "/>
      </rPr>
      <t>Provide materials and Painting with External painting (Weather proof Betek or equivalents high-quality painting and color approved by the site engineer) in three layers for the areas indicated in the drawings (for exterior walls). The works should be done according to specifications, drawings, and instructions of the site engineer.
Note: the paint must be according to the international specification organization ISO 901.</t>
    </r>
  </si>
  <si>
    <r>
      <t>Metal Door:</t>
    </r>
    <r>
      <rPr>
        <sz val="10"/>
        <rFont val="Calibri  "/>
      </rPr>
      <t xml:space="preserve"> Provide and install metal door dimensions (2.1mX1.5m)according to the drawings with two face plates (gage 18) for the main gate using 3''x3'' square steel pipe 6mm thick, primer + two layers of oil paint of all ironmonger as required, switch, metal frames, and decoration. The price includes the construction of two reinforced concrete columns(40x40)cm to fix the door. The price also includes casting reinforced concrete for the foundation of the columns (0.8x0.8)m and 20cm thick on a layer of 10 cm well compacted crushed stone with all necessary works according to the details and instructions of the site engineer.</t>
    </r>
    <r>
      <rPr>
        <b/>
        <sz val="10"/>
        <rFont val="Calibri  "/>
      </rPr>
      <t xml:space="preserve"> </t>
    </r>
  </si>
  <si>
    <t>Qty</t>
  </si>
  <si>
    <t>SITE PREPARATION, DEMOLISH AND DEMARCATION: Preparation new location for the school, including demolishing old school building (all parts roofs, wall, windows, door, foundation, columns, flooring)according to Section 200 of I.G.T.S. and instructions of the site engineer. Removal of debris, grading, leveling to the appropriate level (+15cm to -15cm), clearance and layout and demolition of all existing materials such as (concrete, foundations, asphalt, and even rock layers) and transporting resulting materials (Debris) to an appropriate location outside municipalities border and approved by the site engineer, also removing and transport and reinstall and establish water network pipes and electrical networks and poles considering extra materials if needed, the price includes opening access road according to the work requirements. Fixing proper center lines in two directions and benchmarks according to the specifications, attached drawing, and instructions of the site engineer. The price include removing or transporting water pipinge, drainge, electricity and phone lines, note that these resources may use during construction process.The works should be done according to section (200) of I.G.T.S  and for any depth of cutting or Removing of Debris required for all the areas must be according to drawings and instructions of the site engineer The price includes providing and fixing 2 signboards for the site. The signboard should remain on-site till the end of the works and approval of project hand over then to be removed in addition to fixing and setting out of B.M. control points. the leveling of the site is according to the assigned design elevation, should not note the 15cm depth, it will be in a different depth.</t>
  </si>
  <si>
    <r>
      <t xml:space="preserve">Hollow concrete block works: </t>
    </r>
    <r>
      <rPr>
        <sz val="10"/>
        <rFont val="Calibri  "/>
      </rPr>
      <t>Supplying materials &amp; construction of walls with hollow concrete blocks 20 X 20 X 40 cm with cement mortar(1: 3) vertical sides of the block wall for 20cm walls. The price includes filling the vertical joints between blocks with cement and sand 1:3.</t>
    </r>
  </si>
  <si>
    <t xml:space="preserve"> Supply and install Data Show Cable 25mm (VGA/HDM) for computer room with all necessary works according to instructions of the site engineer.</t>
  </si>
  <si>
    <t>Supply, install and test big size bell Indian Quality best type with fixing to the wall.</t>
  </si>
  <si>
    <t>Supply, install and test socket 13 Amp. (Edison, B.G or FTM)  (samples required for final approval)using (wires 2.5mm² (GC, GCCI, Hidayatm FTM, Edison).(22 in computer room)</t>
  </si>
  <si>
    <t>Western W.C/Wall Hung/Mounted Toilet with in-wall tank: provide, test and install  (Best Type, Such as GROHE, Hansgrohe, DURAVIT, Roca) with gully trap 4" dia, and flexile hose 5mm , handle tissue place complete in all respect. The price include installation and providing handrails for disable person.</t>
  </si>
  <si>
    <t>Provide and install Sink basin Turkish  type( two wings  and two bowels), the price includes all accessories of pipes for cold and hot water with the chrome mixer tap(Turkish Quality) and also includes the Aluminum counter  length 1.8m for the Sink base. (Tea room)</t>
  </si>
  <si>
    <r>
      <rPr>
        <b/>
        <sz val="10"/>
        <rFont val="Calibri  "/>
      </rPr>
      <t>Aluminum Doors Works (D4):</t>
    </r>
    <r>
      <rPr>
        <sz val="10"/>
        <rFont val="Calibri  "/>
      </rPr>
      <t xml:space="preserve"> Supply material and install Aluminum doors, double plate 2mm thickness best (Turkish Quality). The price includes a double glass pan of 6mm thickness (Turkish Quality), ordinary or mushajar, rubber, handle, switch mortice best Turkish type, and door stopper.</t>
    </r>
  </si>
  <si>
    <t>Supply, install and test lighting florecent points LED (36x1) Watt with all the required uses (single wires 1.5mm² ). The light switch plug should be (Edison, B.G, or FTM)or equivalent (if the mentioned brands are not available). (2-3) lamp controlled by one switch.</t>
  </si>
  <si>
    <t>Supply, installation and testing of base and light for wall (18) watt waterproof vistal size (30 cm) glass cover, plate base with switch (best type English)).</t>
  </si>
  <si>
    <t>Supply, install and test lighting points LED 18Watt (outdoor, rainproof) IP 65 with all required using (single wires 1.5mm²   with a suitable cable tray or cable conduit). The light switch plug should be (Edison, B.G, or FTM) or equivalent (if the mentioned brands are not available).
The price includes installing photocells.</t>
  </si>
  <si>
    <r>
      <rPr>
        <b/>
        <sz val="10"/>
        <rFont val="Calibri  "/>
      </rPr>
      <t>Supply and installation of water tank</t>
    </r>
    <r>
      <rPr>
        <sz val="10"/>
        <rFont val="Calibri  "/>
      </rPr>
      <t xml:space="preserve"> (1 m3 (diameter 0.97m height 1.79m)), stainless steel with a thickness of 0.6 mm the best type, the price includes all necessary works and equipments under Supervising Engineer's Instructions.</t>
    </r>
  </si>
  <si>
    <t>Length (m)</t>
  </si>
  <si>
    <t>Width
幅（m）</t>
    <rPh sb="6" eb="7">
      <t>ハバ</t>
    </rPh>
    <phoneticPr fontId="23"/>
  </si>
  <si>
    <t>Height 
高さ(m)</t>
    <phoneticPr fontId="23"/>
  </si>
  <si>
    <t>面積(m2)
area</t>
  </si>
  <si>
    <t>Drawing No</t>
    <phoneticPr fontId="4"/>
  </si>
  <si>
    <t>体積 volume</t>
    <rPh sb="0" eb="2">
      <t>タイセキ</t>
    </rPh>
    <phoneticPr fontId="4"/>
  </si>
  <si>
    <t>m3</t>
    <phoneticPr fontId="4"/>
  </si>
  <si>
    <t>Gravel</t>
  </si>
  <si>
    <t>Plain concrete for foundation (6:3:1):</t>
  </si>
  <si>
    <t>Sand</t>
  </si>
  <si>
    <t>width of the foundation (m)</t>
  </si>
  <si>
    <t>Varies</t>
  </si>
  <si>
    <t>cement</t>
  </si>
  <si>
    <t>Kilo</t>
  </si>
  <si>
    <t>かさ比重　bulk density</t>
    <rPh sb="2" eb="4">
      <t>ヒジュウ</t>
    </rPh>
    <phoneticPr fontId="23"/>
  </si>
  <si>
    <t>Reinforced concrete for wall foundation, coloumns, water tank base,…etc</t>
  </si>
  <si>
    <t>体積（Volume）</t>
    <rPh sb="0" eb="2">
      <t>タイセキ</t>
    </rPh>
    <phoneticPr fontId="23"/>
  </si>
  <si>
    <t xml:space="preserve">        </t>
  </si>
  <si>
    <t>Reinforced concrete for slabs, column, lintel of doors and window=</t>
  </si>
  <si>
    <t>Reinforced concrete for foundation of partition walls</t>
  </si>
  <si>
    <t>number of blocks</t>
  </si>
  <si>
    <t>Mortar(cement+sand)</t>
  </si>
  <si>
    <t>231 bags</t>
  </si>
  <si>
    <t>124M3</t>
  </si>
  <si>
    <t>m3</t>
  </si>
  <si>
    <t>Blocks under D.P.C 40*20*15CM</t>
  </si>
  <si>
    <t>1m3=83.3 blocks</t>
  </si>
  <si>
    <t>block walls= 295</t>
  </si>
  <si>
    <t>Block above D.P.C 40*20*20</t>
  </si>
  <si>
    <t>1m3=62.5 blocks</t>
  </si>
  <si>
    <t>Mortor</t>
    <phoneticPr fontId="0"/>
  </si>
  <si>
    <t>Drawing No</t>
  </si>
  <si>
    <t>high (m)</t>
    <phoneticPr fontId="0"/>
  </si>
  <si>
    <t>Width（m）</t>
    <phoneticPr fontId="0"/>
  </si>
  <si>
    <t>面積（㎡）</t>
    <rPh sb="0" eb="2">
      <t>メンセキ</t>
    </rPh>
    <phoneticPr fontId="0"/>
  </si>
  <si>
    <t>面積</t>
    <rPh sb="0" eb="2">
      <t>メンセキ</t>
    </rPh>
    <phoneticPr fontId="0"/>
  </si>
  <si>
    <t>㎡</t>
    <phoneticPr fontId="0"/>
  </si>
  <si>
    <t>walls(Ground+first floor)</t>
  </si>
  <si>
    <r>
      <rPr>
        <sz val="10"/>
        <color indexed="8"/>
        <rFont val="Arial"/>
        <family val="2"/>
      </rPr>
      <t xml:space="preserve">tickness
</t>
    </r>
    <r>
      <rPr>
        <sz val="10"/>
        <color indexed="8"/>
        <rFont val="ＭＳ Ｐゴシック"/>
        <family val="3"/>
        <charset val="128"/>
      </rPr>
      <t>基礎厚（</t>
    </r>
    <r>
      <rPr>
        <sz val="11"/>
        <color indexed="8"/>
        <rFont val="ＭＳ Ｐゴシック"/>
        <family val="3"/>
        <charset val="128"/>
      </rPr>
      <t>m</t>
    </r>
    <r>
      <rPr>
        <sz val="10"/>
        <color indexed="8"/>
        <rFont val="ＭＳ Ｐゴシック"/>
        <family val="3"/>
        <charset val="128"/>
      </rPr>
      <t>）</t>
    </r>
  </si>
  <si>
    <t>ｍ</t>
  </si>
  <si>
    <t>Staircase+roof staircase</t>
  </si>
  <si>
    <t>Cement plastering=850M2</t>
  </si>
  <si>
    <t>Total（㎡）</t>
    <phoneticPr fontId="0"/>
  </si>
  <si>
    <t>体積 volume</t>
  </si>
  <si>
    <t>かさ比重　bulk density</t>
  </si>
  <si>
    <t>All interior walls</t>
  </si>
  <si>
    <t>ceilings</t>
  </si>
  <si>
    <t>Gypsum plastering=2030M2</t>
  </si>
  <si>
    <t>Ceramic tiles for the walls for walls</t>
  </si>
  <si>
    <t>teacher toilets</t>
  </si>
  <si>
    <t>toilets for students</t>
  </si>
  <si>
    <t>total=270M2</t>
  </si>
  <si>
    <t>Ceramic tiles for bottom of walls(Azera) 15cm</t>
  </si>
  <si>
    <t>Total</t>
  </si>
  <si>
    <t>Ratio of windows and doors in exterior and interior walls:</t>
  </si>
  <si>
    <t>Exterior walls:</t>
  </si>
  <si>
    <t>Type</t>
  </si>
  <si>
    <t>number</t>
  </si>
  <si>
    <t>width(M)</t>
  </si>
  <si>
    <t>height(M)</t>
  </si>
  <si>
    <t>Area</t>
  </si>
  <si>
    <t>total</t>
  </si>
  <si>
    <t>W1</t>
  </si>
  <si>
    <t>W3</t>
  </si>
  <si>
    <t>Sum:</t>
  </si>
  <si>
    <t>Interior walls:</t>
  </si>
  <si>
    <t>W2</t>
  </si>
  <si>
    <t>Civil works</t>
  </si>
  <si>
    <t>Sanitary works</t>
  </si>
  <si>
    <t>Electric works</t>
  </si>
  <si>
    <t>Grand Total</t>
  </si>
  <si>
    <t>Name:</t>
  </si>
  <si>
    <t>Address:</t>
  </si>
  <si>
    <t>Mobile:</t>
  </si>
  <si>
    <t>Date:</t>
  </si>
  <si>
    <t>item</t>
  </si>
  <si>
    <t>Cement</t>
  </si>
  <si>
    <t>Concrete block( number of block each (20*20*40)cm</t>
  </si>
  <si>
    <t>Gypsum</t>
  </si>
  <si>
    <t>Steel stairs</t>
  </si>
  <si>
    <t>Room title boards</t>
  </si>
  <si>
    <t xml:space="preserve">Exapansion joints </t>
  </si>
  <si>
    <t>Water tank</t>
  </si>
  <si>
    <t>Siphon (Flush Tank)</t>
  </si>
  <si>
    <t>taps 1/2" or 3/4"</t>
  </si>
  <si>
    <t>Mixer taps</t>
  </si>
  <si>
    <t>Ceramic wash basin</t>
  </si>
  <si>
    <t>Eastern toilet</t>
  </si>
  <si>
    <t>Western toilet</t>
  </si>
  <si>
    <t>PVC pipe 4" (Ø 100mm)</t>
  </si>
  <si>
    <t>PVC pipe 6" (Ø 150mm)</t>
  </si>
  <si>
    <t>PPR pipes(1/2")</t>
  </si>
  <si>
    <t>Masonry manholes</t>
  </si>
  <si>
    <t>water pump</t>
  </si>
  <si>
    <t>Main Distribution Board</t>
  </si>
  <si>
    <t>Socket Switch(13A)</t>
  </si>
  <si>
    <t>Fluorescent fixture</t>
  </si>
  <si>
    <t>Light Set</t>
  </si>
  <si>
    <t>Ceiling Fan</t>
  </si>
  <si>
    <t>Exhaust fan 6</t>
  </si>
  <si>
    <t>Sub Distribution Boards (12) Circuit</t>
  </si>
  <si>
    <t>Electrical water boiler</t>
  </si>
  <si>
    <t>Water- cooler</t>
  </si>
  <si>
    <t xml:space="preserve"> Switch 6A</t>
  </si>
  <si>
    <t>Labor Cost</t>
  </si>
  <si>
    <t>Unit price</t>
  </si>
  <si>
    <t>㎥</t>
  </si>
  <si>
    <t>set</t>
  </si>
  <si>
    <t>㎡</t>
  </si>
  <si>
    <t>L.S</t>
  </si>
  <si>
    <t>m.l</t>
  </si>
  <si>
    <t>M.L</t>
  </si>
  <si>
    <t>Sub total</t>
  </si>
  <si>
    <t>Note</t>
  </si>
  <si>
    <t>Duztapa school Quotation</t>
  </si>
  <si>
    <r>
      <t>1440 kg/m</t>
    </r>
    <r>
      <rPr>
        <sz val="6"/>
        <color rgb="FF000000"/>
        <rFont val="Roboto"/>
      </rPr>
      <t>3</t>
    </r>
  </si>
  <si>
    <t>SUB TOTAL    I</t>
  </si>
  <si>
    <t>SUB TOTAL  H</t>
  </si>
  <si>
    <t>SUB TOTAL   J</t>
  </si>
  <si>
    <t>Reinforced concrete for flooring</t>
  </si>
  <si>
    <t>Mosaic tiles for flooring</t>
  </si>
  <si>
    <t>mosaic tiles (40x40)cm, total=823M2</t>
  </si>
  <si>
    <t>Total area of the building =470M.L</t>
  </si>
  <si>
    <t>W4</t>
  </si>
  <si>
    <t>W7</t>
  </si>
  <si>
    <t>W9</t>
  </si>
  <si>
    <t>W8</t>
  </si>
  <si>
    <t>D1a</t>
  </si>
  <si>
    <t>External work:</t>
  </si>
  <si>
    <t>Plain concrete for Walkways and corridor (6:3:1):</t>
  </si>
  <si>
    <t>block walls= 63M3</t>
  </si>
  <si>
    <t>31M3</t>
  </si>
  <si>
    <t>Cement plastering=652 M2</t>
  </si>
  <si>
    <t>Metal outdoor 1</t>
  </si>
  <si>
    <t>Metal outdoor 2</t>
  </si>
  <si>
    <t>AL sliding door</t>
  </si>
  <si>
    <t>Concrete block( number of block each (20*15*40)cm</t>
  </si>
  <si>
    <t>Al window (Different size</t>
  </si>
  <si>
    <t>wooden door</t>
  </si>
  <si>
    <t xml:space="preserve">Steel Door with the Frame(2.5x2 m) </t>
  </si>
  <si>
    <t>Sliding Al Door (2.0x4.0m) Two Leaves</t>
  </si>
  <si>
    <t>Al door</t>
  </si>
  <si>
    <t>Metal door</t>
  </si>
  <si>
    <t>Acrylic internal paint</t>
  </si>
  <si>
    <t>External (Silicone paint)</t>
  </si>
  <si>
    <t>Satin Painting</t>
  </si>
  <si>
    <t>False celing</t>
  </si>
  <si>
    <t>Ceramic tile for walls</t>
  </si>
  <si>
    <t>Skirting</t>
  </si>
  <si>
    <t>Steel ladder</t>
  </si>
  <si>
    <t>Mosaic tile(40x40cm)</t>
  </si>
  <si>
    <t>Floor Drain pipes (4")</t>
  </si>
  <si>
    <t>FDB Circuit breaker</t>
  </si>
  <si>
    <t>Electrical bell</t>
  </si>
  <si>
    <t>lightning arrestor</t>
  </si>
  <si>
    <t>Earthing protection system</t>
  </si>
  <si>
    <t>split points</t>
  </si>
  <si>
    <t>Secuirity camera</t>
  </si>
  <si>
    <t>Sound system+data show</t>
  </si>
  <si>
    <t>Bulk density</t>
  </si>
  <si>
    <t>cement:5.39</t>
  </si>
  <si>
    <t>Sans:16:19</t>
  </si>
  <si>
    <t>cement 193.36</t>
  </si>
  <si>
    <t>Sand 580.07</t>
  </si>
  <si>
    <t>cement 4.14</t>
  </si>
  <si>
    <t>sand12.42</t>
  </si>
  <si>
    <r>
      <t xml:space="preserve">Masonry works: </t>
    </r>
    <r>
      <rPr>
        <sz val="10"/>
        <rFont val="Calibri  "/>
      </rPr>
      <t>Supply materials &amp; construction of walls with solid concerete block 40X20X15 cm with cement mortar (1: 3) filling both sides, under D.P.C, The space between the blocks should be filled .  The price includes all work requirements according to the drawings and the guidance of the supervising engineer.</t>
    </r>
  </si>
  <si>
    <t>Note:-</t>
  </si>
  <si>
    <t>*The height of partition wall between wash facilities(toilets)should not be more than 2 meters.</t>
  </si>
  <si>
    <t>*Compaction test of the soil is required.</t>
  </si>
  <si>
    <t>*The company is responsible to the stage of handovering the school with Sulaymaniah Doe</t>
  </si>
  <si>
    <t>*The company is responsible for the safty of the labors, and the saff who work in the project.</t>
  </si>
  <si>
    <t>Construction of Prefab School/Erbil school</t>
  </si>
  <si>
    <r>
      <rPr>
        <b/>
        <sz val="10"/>
        <color theme="1"/>
        <rFont val="Arial"/>
        <family val="2"/>
      </rPr>
      <t>General Specification</t>
    </r>
  </si>
  <si>
    <r>
      <rPr>
        <sz val="10"/>
        <rFont val="Arial"/>
        <family val="2"/>
      </rPr>
      <t xml:space="preserve">All works and the materials supplied by the contractor must be in according with the relevant Iraq's standard Specifications ( It’s the contractor responsibility to obtain any relevant Iraqi specifications by visiting ministry of construction and housing web site: </t>
    </r>
    <r>
      <rPr>
        <u/>
        <sz val="10"/>
        <rFont val="Arial"/>
        <family val="2"/>
      </rPr>
      <t>www.moch.gov.iq</t>
    </r>
    <r>
      <rPr>
        <sz val="10"/>
        <rFont val="Arial"/>
        <family val="2"/>
      </rPr>
      <t xml:space="preserve"> (or physically obtain those documents from the mentioned ministry) in addition to Iraqi technical specification for building works.</t>
    </r>
  </si>
  <si>
    <t>The contractor must provide PPE for all laborer's, personnel, engineers and possible visitors to the site. all the safety instructions should be taken under condition.</t>
  </si>
  <si>
    <t>The contractor must provide samples, mockup, catalogues for testing / inspection and approval by the site engineer.</t>
  </si>
  <si>
    <t>The price of works includes all job requirements as per Iraq's standard specification.</t>
  </si>
  <si>
    <t xml:space="preserve">Contractor must pay the cost for samples including any laboratory tests, both inside and outside the country as required </t>
  </si>
  <si>
    <t xml:space="preserve">General specification </t>
  </si>
  <si>
    <t xml:space="preserve">All wash basins ( Turkish made) Complete with all needed fittings ,included mirror and soap holder, and according to the specification Wash basin /sink  ,the size (0.45m * 0.45m ),should located 0.15 m away from the wall, height 0.8 from floor the floor to the top of sink ( clearance under the sink 0.7 m to allow wheelchair to roll under the sink and handles(Mixer not rounded ) should be easy to operate without rotating the wrist at the height 0.9m from the floor.    </t>
  </si>
  <si>
    <t xml:space="preserve">All the constructed parts should be accessible for disable people, by building a ramp or any other equivalent solutions.                                       </t>
  </si>
  <si>
    <t>All the items should be decided by instruction of supervising engineer, test and sample should be provided prior.</t>
  </si>
  <si>
    <t xml:space="preserve">All handle  should be easy to use (no round handle) and positioned at 0.80 m – 0.90 m height for wheelchair users and people of small stature                                          
</t>
  </si>
  <si>
    <t>Construction of (9 Classrooms) School  in Kalakn, Sulaymaniah</t>
  </si>
  <si>
    <t>Unit Cost 
USD</t>
  </si>
  <si>
    <t>Amount USD</t>
  </si>
  <si>
    <t>Total Amount (USD)</t>
  </si>
  <si>
    <t>Total time requires to complete all the works (      ) calendar days</t>
  </si>
  <si>
    <r>
      <rPr>
        <b/>
        <sz val="10"/>
        <rFont val="Calibri  "/>
      </rPr>
      <t>Porceline Tiles:</t>
    </r>
    <r>
      <rPr>
        <sz val="10"/>
        <rFont val="Calibri  "/>
      </rPr>
      <t xml:space="preserve"> Supply materials and paving porceline tiles (60x60)cm, No.5 one time polished, with all necessary works on a layer of cement sand mortar 1:3 mix ratio; the price includes repolishing the tiles after the end of the works. The work consists of using cement mortar and sealing the joints with white cement &amp; lime grout and SPR color if required mixture), making a 1.0 cm expansion joint each 25m2 filling with a flexible epoxy.(plus stair case)</t>
    </r>
  </si>
  <si>
    <r>
      <rPr>
        <b/>
        <sz val="10"/>
        <rFont val="Calibri  "/>
      </rPr>
      <t>MDF Wooden Panels:</t>
    </r>
    <r>
      <rPr>
        <sz val="10"/>
        <rFont val="Calibri  "/>
      </rPr>
      <t xml:space="preserve"> Provide and install MDF wooden panels (Turkish Quality) approved and well-known to protect the walls with  18mm thickness and 15 cm Hight for classrooms; the price includes fixing the wall using screw bolts each 30cm and covering the top.(painted, coloe selection by instruction of supervising engineer)</t>
    </r>
  </si>
  <si>
    <r>
      <t>External painting( silicone):</t>
    </r>
    <r>
      <rPr>
        <sz val="10"/>
        <rFont val="Calibri  "/>
      </rPr>
      <t xml:space="preserve"> Provide materials and Painting with External painting (Weather prove Betek or equivalents ) painting and color approved by the site engineer) three layers for the areas indicated in the drawings (for exterior walls). The works should be done according to the site engineer's specifications, drawings, and instructions.
Note: the paint must be according to the international organization ISO 901.</t>
    </r>
  </si>
  <si>
    <r>
      <rPr>
        <b/>
        <sz val="10"/>
        <rFont val="Calibri  "/>
      </rPr>
      <t>Reinforced Concrete for Strip Foundation and Footing:</t>
    </r>
    <r>
      <rPr>
        <sz val="10"/>
        <rFont val="Calibri  "/>
      </rPr>
      <t xml:space="preserve"> Provide all materials and cast reinforced concrete 1:2:4 (ready mix C 25) for foundations, column footings, the foundation,  according to the attached drawings.</t>
    </r>
  </si>
  <si>
    <r>
      <rPr>
        <b/>
        <sz val="10"/>
        <rFont val="Calibri  "/>
      </rPr>
      <t>Slab and Beams Reinforced Concrete:</t>
    </r>
    <r>
      <rPr>
        <sz val="10"/>
        <rFont val="Calibri  "/>
      </rPr>
      <t xml:space="preserve"> Provide all materials and cast reinforced concrete (ready mix C 25) 1:2:4 for the slabs, Beams, Tie Beams,fair-faced, stairs, lintels, windows decorate, according to drawings, specifications, and instructions of the site engineer. And cast reinforced concrete for the fair-faced columns (ready mix C 30), according to drawings, specifications, and instructions of the site engineer. All casting works must be done with a vibrator.
Note: All the roofs must be treated and smoothened by a copter instrument, with a proper slope %2-3, and 6 drainge points</t>
    </r>
  </si>
  <si>
    <r>
      <t xml:space="preserve">Gypsum plastering: </t>
    </r>
    <r>
      <rPr>
        <sz val="10"/>
        <rFont val="Calibri  "/>
      </rPr>
      <t xml:space="preserve">Supplying materials and plastering with gypsum (using the best type of gypsum approved by the site engineer) in 2 layers minimum thickness of 15mm using straight aluminum edges for plastering guides each 80 cm for walls and roofs, corridors, and entrance hall, and the area indicated in the drawings. The price includes spreading cement splatter dash, fixing steel wire mesh for the edges between walls and columns, and using one layer of cement plastering to cover the wire mesh. </t>
    </r>
  </si>
  <si>
    <r>
      <rPr>
        <b/>
        <sz val="10"/>
        <rFont val="Calibri  "/>
      </rPr>
      <t>Decorative Metal Door Works(D1,D5):</t>
    </r>
    <r>
      <rPr>
        <sz val="10"/>
        <rFont val="Calibri  "/>
      </rPr>
      <t xml:space="preserve"> Provide and install decorative metal doors (Turkish Quality) approved well-known origin and brand for the entrances and halls and rooms, double-faced of plate thickness 1.50mm including glass pans, door frame 13.5*4.5cm 2.5mm thickness, Film Coated Residential Steel Entrance Door Glassy Finished Style, including special switch best type, gate lock, door stopper, rubber, polycarbonate filled, special guard bar, thermal paint &amp; metal frames 6*22cm, Mercury glass 15x40cm with 3 cm Styrofoam polystyrene inside the door, Central lock system, with additional horizontal a lock with three concealed hinges with all necessary works, samples required for final approval.(single door+staircase door)</t>
    </r>
  </si>
  <si>
    <r>
      <t xml:space="preserve">drain pipe (PVC) 8"dia.:  Provision of materials and erection of 8" dia. The work includes the excavations, crushed stone, lean concrete with a thickness of 20cm, and connection to the receiving manholes by PVC pipe 6" dia, with drain(Turkish Quality) nickel covers,  with all necessary work. </t>
    </r>
    <r>
      <rPr>
        <b/>
        <sz val="10"/>
        <rFont val="Calibri  "/>
      </rPr>
      <t>This pipe is for connection between main manholes(80x80cm) and main sewage system.</t>
    </r>
  </si>
  <si>
    <t>K1</t>
  </si>
  <si>
    <t>Supply and install Fire rated emergency door, 2.10M in height and 1.5M in width. Measurement tolerance +/- 10mm .The colour of the door is to be base on instruction of site engineer. Similar options may also be considered subject to Site engineer approval. This item include Supply and install of steel staircase emergency back stairs that connect from the first floor down to the ground floor . Item includes cutting if necessary, painting, welding electrode, fixing on walls, and all the required works to finish this item, according to instruction of site engineer, and technical specifications.</t>
  </si>
  <si>
    <t>SUB TOTAL   K</t>
  </si>
  <si>
    <t>https://www.google.com/maps/place/35%C2%B036'13.0%22N+45%C2%B025'52.0%22E/@35.6036154,45.4285362,17z/data=!4m10!1m5!3m4!2zMzXCsDM2JzEzLjAiTiA0NcKwMjUnNTIuMCJF!8m2!3d35.6036111!4d45.4311111!3m3!8m2!3d35.6036111!4d45.4311111?hl=en&amp;entry=ttu</t>
  </si>
  <si>
    <r>
      <rPr>
        <b/>
        <sz val="10"/>
        <rFont val="Calibri  "/>
      </rPr>
      <t>Plain Concrete (15cm thick)</t>
    </r>
    <r>
      <rPr>
        <sz val="10"/>
        <rFont val="Calibri  "/>
      </rPr>
      <t>: Providing materials and casting plain concrete (Smooth surface using concrete surface screed vibratory machine and copter instrument )  thickness 15cm with laying of 3/8 " dia steel bars at (30*30) cm spacing c/c making expansion joints every 2.5m in both direction or as required by cutter instrument filling the space by epoxy, the price includes using leveling steel forms for the edges.</t>
    </r>
  </si>
  <si>
    <r>
      <t xml:space="preserve">Backfilling works: </t>
    </r>
    <r>
      <rPr>
        <sz val="10"/>
        <rFont val="Calibri  "/>
      </rPr>
      <t>Supplying materials and filling with approved screened sub-base materials type B maximum size is 2" up to the DPC level for the building and where required within the area inside or outside of the fence such as aprons, walkways, garden, etc......… with compaction (according to the specification) in layers 25 cm thickness, the compaction for garage and play yard must be not less than 88% MDD, and using anti termite chemical (cloreddin) to prevent and treat the white termite according to the instructions of the manufacturer and site engineer with all necessary works for the final two layers.</t>
    </r>
    <r>
      <rPr>
        <b/>
        <sz val="10"/>
        <rFont val="Calibri  "/>
      </rPr>
      <t xml:space="preserve"> Compaction test for the soil is required.</t>
    </r>
  </si>
  <si>
    <r>
      <rPr>
        <b/>
        <sz val="10"/>
        <rFont val="Calibri  "/>
      </rPr>
      <t>Plain Concrete (12cm thick)(sport field)</t>
    </r>
    <r>
      <rPr>
        <sz val="10"/>
        <rFont val="Calibri  "/>
      </rPr>
      <t>: Providing materials and casting plain concrete (Smooth surface using concrete surface screed vibratory machine and copter instrument ) for basketball play yard area thickness 12cm with using steel pipes shuttering 10x5 cm and making joint 2cm thick in three line and making expansion joints every 2.5m in both direction or as required by cutter instrument filling the space by epoxy, the price includes using leveling steel forms for the edges, and outline of the yard according to the drawing and instruction of supervizing engineer.(The nylon should be provided )</t>
    </r>
  </si>
  <si>
    <t>F21</t>
  </si>
  <si>
    <t>*Building this school include connection of the building with main water source, electrical source and sewage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</si>
</sst>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5">
    <font>
      <sz val="11"/>
      <color theme="1"/>
      <name val="Calibri"/>
      <family val="2"/>
      <scheme val="minor"/>
    </font>
    <font>
      <sz val="10"/>
      <name val="Arial"/>
      <family val="2"/>
    </font>
    <font>
      <b/>
      <sz val="10"/>
      <name val="Calibri"/>
      <family val="2"/>
      <scheme val="minor"/>
    </font>
    <font>
      <sz val="10"/>
      <name val="Calibri"/>
      <family val="2"/>
      <scheme val="minor"/>
    </font>
    <font>
      <sz val="11"/>
      <name val="Calibri"/>
      <family val="2"/>
      <scheme val="minor"/>
    </font>
    <font>
      <sz val="14"/>
      <name val="Ali_K_Traditional"/>
      <charset val="178"/>
    </font>
    <font>
      <sz val="14"/>
      <name val="Calibri"/>
      <family val="2"/>
      <scheme val="minor"/>
    </font>
    <font>
      <sz val="12"/>
      <name val="Calibri"/>
      <family val="2"/>
      <scheme val="minor"/>
    </font>
    <font>
      <sz val="12"/>
      <name val="Ali_K_Traditional"/>
      <charset val="178"/>
    </font>
    <font>
      <i/>
      <u/>
      <sz val="10"/>
      <name val="Calibri"/>
      <family val="2"/>
      <scheme val="minor"/>
    </font>
    <font>
      <sz val="11"/>
      <name val="Ali_K_Samik"/>
      <charset val="178"/>
    </font>
    <font>
      <i/>
      <sz val="10"/>
      <name val="Calibri"/>
      <family val="2"/>
      <scheme val="minor"/>
    </font>
    <font>
      <sz val="8"/>
      <name val="Calibri"/>
      <family val="2"/>
      <scheme val="minor"/>
    </font>
    <font>
      <b/>
      <sz val="14"/>
      <name val="Calibri  "/>
    </font>
    <font>
      <sz val="10"/>
      <name val="Calibri  "/>
    </font>
    <font>
      <b/>
      <sz val="10"/>
      <name val="Calibri  "/>
    </font>
    <font>
      <b/>
      <sz val="11"/>
      <name val="Calibri  "/>
    </font>
    <font>
      <b/>
      <sz val="16"/>
      <name val="Calibri  "/>
    </font>
    <font>
      <sz val="11"/>
      <name val="Calibri  "/>
    </font>
    <font>
      <vertAlign val="superscript"/>
      <sz val="10"/>
      <name val="Calibri  "/>
    </font>
    <font>
      <sz val="12"/>
      <name val="Calibri  "/>
    </font>
    <font>
      <b/>
      <sz val="12"/>
      <name val="Calibri  "/>
    </font>
    <font>
      <sz val="14"/>
      <name val="Calibri  "/>
    </font>
    <font>
      <sz val="9"/>
      <name val="Calibri  "/>
    </font>
    <font>
      <b/>
      <sz val="9"/>
      <name val="Calibri  "/>
    </font>
    <font>
      <sz val="10"/>
      <name val="Calibri"/>
      <family val="2"/>
    </font>
    <font>
      <sz val="11"/>
      <color theme="1"/>
      <name val="ＭＳ Ｐゴシック"/>
      <family val="3"/>
      <charset val="128"/>
    </font>
    <font>
      <sz val="11"/>
      <color rgb="FF4D5156"/>
      <name val="ＭＳ Ｐゴシック"/>
      <family val="3"/>
      <charset val="128"/>
    </font>
    <font>
      <sz val="10"/>
      <color rgb="FF000000"/>
      <name val="ＭＳ Ｐゴシック"/>
      <family val="3"/>
      <charset val="128"/>
    </font>
    <font>
      <b/>
      <sz val="14"/>
      <color theme="1"/>
      <name val="ＭＳ Ｐゴシック"/>
    </font>
    <font>
      <b/>
      <sz val="11"/>
      <color theme="1"/>
      <name val="ＭＳ Ｐゴシック"/>
    </font>
    <font>
      <sz val="11"/>
      <color rgb="FFFF0000"/>
      <name val="ＭＳ Ｐゴシック"/>
      <family val="3"/>
      <charset val="128"/>
    </font>
    <font>
      <sz val="11"/>
      <color theme="1"/>
      <name val="MS PGothic"/>
      <family val="3"/>
      <charset val="128"/>
    </font>
    <font>
      <b/>
      <sz val="11"/>
      <color theme="1"/>
      <name val="MS PGothic"/>
      <family val="3"/>
      <charset val="128"/>
    </font>
    <font>
      <sz val="11"/>
      <color rgb="FFFF0000"/>
      <name val="MS PGothic"/>
      <family val="3"/>
      <charset val="128"/>
    </font>
    <font>
      <sz val="10"/>
      <color rgb="FF000000"/>
      <name val="MS PGothic"/>
      <family val="3"/>
      <charset val="128"/>
    </font>
    <font>
      <sz val="11"/>
      <name val="Calibri"/>
      <family val="2"/>
    </font>
    <font>
      <sz val="10"/>
      <color theme="1"/>
      <name val="Arial"/>
      <family val="2"/>
    </font>
    <font>
      <sz val="10"/>
      <color indexed="8"/>
      <name val="Arial"/>
      <family val="2"/>
    </font>
    <font>
      <sz val="10"/>
      <color indexed="8"/>
      <name val="ＭＳ Ｐゴシック"/>
      <family val="3"/>
      <charset val="128"/>
    </font>
    <font>
      <sz val="11"/>
      <color indexed="8"/>
      <name val="ＭＳ Ｐゴシック"/>
      <family val="3"/>
      <charset val="128"/>
    </font>
    <font>
      <b/>
      <sz val="11"/>
      <color rgb="FFFF0000"/>
      <name val="MS PGothic"/>
      <family val="3"/>
      <charset val="128"/>
    </font>
    <font>
      <b/>
      <sz val="9"/>
      <color indexed="81"/>
      <name val="Tahoma"/>
    </font>
    <font>
      <sz val="9"/>
      <color indexed="81"/>
      <name val="Tahoma"/>
    </font>
    <font>
      <sz val="11"/>
      <color theme="1"/>
      <name val="MS PGothic"/>
    </font>
    <font>
      <u/>
      <sz val="16"/>
      <color theme="1"/>
      <name val="MS PGothic"/>
    </font>
    <font>
      <u/>
      <sz val="11"/>
      <color theme="1"/>
      <name val="MS PGothic"/>
    </font>
    <font>
      <sz val="11"/>
      <name val="Calibri"/>
    </font>
    <font>
      <sz val="9"/>
      <color theme="1"/>
      <name val="MS PGothic"/>
    </font>
    <font>
      <sz val="12"/>
      <color theme="1"/>
      <name val="&quot;Calibri Light&quot;"/>
    </font>
    <font>
      <sz val="6"/>
      <color rgb="FF000000"/>
      <name val="Roboto"/>
    </font>
    <font>
      <sz val="11"/>
      <color theme="1"/>
      <name val="MS PGothic"/>
      <family val="2"/>
    </font>
    <font>
      <sz val="9"/>
      <color theme="1"/>
      <name val="MS PGothic"/>
      <family val="2"/>
    </font>
    <font>
      <b/>
      <sz val="11"/>
      <color theme="0"/>
      <name val="Calibri"/>
      <family val="2"/>
      <scheme val="minor"/>
    </font>
    <font>
      <b/>
      <sz val="11"/>
      <color theme="1"/>
      <name val="Arial"/>
      <family val="2"/>
    </font>
    <font>
      <sz val="10"/>
      <name val="Times New Roman"/>
      <family val="1"/>
    </font>
    <font>
      <sz val="10"/>
      <color rgb="FF000000"/>
      <name val="Times New Roman"/>
      <family val="1"/>
    </font>
    <font>
      <b/>
      <sz val="10"/>
      <color theme="1"/>
      <name val="Arial"/>
      <family val="2"/>
    </font>
    <font>
      <sz val="10"/>
      <color rgb="FF000000"/>
      <name val="Arial"/>
      <family val="2"/>
    </font>
    <font>
      <u/>
      <sz val="10"/>
      <color rgb="FF0000FF"/>
      <name val="Arial"/>
      <family val="2"/>
    </font>
    <font>
      <u/>
      <sz val="10"/>
      <name val="Arial"/>
      <family val="2"/>
    </font>
    <font>
      <b/>
      <sz val="11"/>
      <name val="Calibri"/>
      <family val="2"/>
      <scheme val="minor"/>
    </font>
    <font>
      <u/>
      <sz val="11"/>
      <color theme="10"/>
      <name val="Calibri"/>
      <family val="2"/>
      <scheme val="minor"/>
    </font>
    <font>
      <u/>
      <sz val="14"/>
      <color theme="10"/>
      <name val="Calibri"/>
      <family val="2"/>
      <scheme val="minor"/>
    </font>
    <font>
      <sz val="14"/>
      <color theme="1"/>
      <name val="Calibri"/>
      <family val="2"/>
      <scheme val="minor"/>
    </font>
  </fonts>
  <fills count="28">
    <fill>
      <patternFill patternType="none"/>
    </fill>
    <fill>
      <patternFill patternType="gray125"/>
    </fill>
    <fill>
      <patternFill patternType="solid">
        <fgColor indexed="52"/>
        <bgColor indexed="64"/>
      </patternFill>
    </fill>
    <fill>
      <patternFill patternType="solid">
        <fgColor indexed="9"/>
        <bgColor indexed="64"/>
      </patternFill>
    </fill>
    <fill>
      <patternFill patternType="solid">
        <fgColor indexed="51"/>
        <bgColor indexed="64"/>
      </patternFill>
    </fill>
    <fill>
      <patternFill patternType="solid">
        <fgColor indexed="1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5" tint="0.79998168889431442"/>
        <bgColor rgb="FFDEEAF6"/>
      </patternFill>
    </fill>
    <fill>
      <patternFill patternType="solid">
        <fgColor rgb="FFFFFF00"/>
        <bgColor rgb="FFFFFF00"/>
      </patternFill>
    </fill>
    <fill>
      <patternFill patternType="solid">
        <fgColor theme="5" tint="0.79998168889431442"/>
        <bgColor rgb="FFFFFF00"/>
      </patternFill>
    </fill>
    <fill>
      <patternFill patternType="solid">
        <fgColor theme="5" tint="0.59999389629810485"/>
        <bgColor indexed="64"/>
      </patternFill>
    </fill>
    <fill>
      <patternFill patternType="solid">
        <fgColor rgb="FF00B0F0"/>
        <bgColor indexed="64"/>
      </patternFill>
    </fill>
    <fill>
      <patternFill patternType="solid">
        <fgColor rgb="FFF2F2F2"/>
        <bgColor rgb="FFF2F2F2"/>
      </patternFill>
    </fill>
    <fill>
      <patternFill patternType="solid">
        <fgColor rgb="FFFFFFFF"/>
        <bgColor rgb="FFFFFFFF"/>
      </patternFill>
    </fill>
    <fill>
      <patternFill patternType="solid">
        <fgColor theme="4" tint="0.39997558519241921"/>
        <bgColor indexed="64"/>
      </patternFill>
    </fill>
    <fill>
      <patternFill patternType="solid">
        <fgColor rgb="FF00B050"/>
        <bgColor rgb="FFFFFF00"/>
      </patternFill>
    </fill>
    <fill>
      <patternFill patternType="solid">
        <fgColor theme="4" tint="0.59999389629810485"/>
        <bgColor indexed="64"/>
      </patternFill>
    </fill>
    <fill>
      <patternFill patternType="solid">
        <fgColor rgb="FFA5A5A5"/>
      </patternFill>
    </fill>
    <fill>
      <patternFill patternType="solid">
        <fgColor rgb="FFA7D08C"/>
        <bgColor rgb="FFA7D08C"/>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right/>
      <top style="medium">
        <color indexed="64"/>
      </top>
      <bottom style="medium">
        <color indexed="64"/>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rgb="FF000000"/>
      </left>
      <right/>
      <top/>
      <bottom/>
      <diagonal/>
    </border>
    <border>
      <left style="mediumDashDotDot">
        <color rgb="FF000000"/>
      </left>
      <right/>
      <top style="mediumDashDotDot">
        <color rgb="FF000000"/>
      </top>
      <bottom/>
      <diagonal/>
    </border>
    <border>
      <left/>
      <right/>
      <top style="mediumDashDotDot">
        <color rgb="FF000000"/>
      </top>
      <bottom/>
      <diagonal/>
    </border>
    <border>
      <left/>
      <right style="mediumDashDotDot">
        <color rgb="FF000000"/>
      </right>
      <top style="mediumDashDotDot">
        <color rgb="FF000000"/>
      </top>
      <bottom/>
      <diagonal/>
    </border>
    <border>
      <left style="mediumDashDotDot">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mediumDashDotDot">
        <color rgb="FF000000"/>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DashDotDot">
        <color rgb="FF000000"/>
      </left>
      <right/>
      <top/>
      <bottom style="mediumDashDotDot">
        <color rgb="FF000000"/>
      </bottom>
      <diagonal/>
    </border>
    <border>
      <left/>
      <right/>
      <top/>
      <bottom style="mediumDashDotDot">
        <color rgb="FF000000"/>
      </bottom>
      <diagonal/>
    </border>
    <border>
      <left/>
      <right style="mediumDashDotDot">
        <color rgb="FF000000"/>
      </right>
      <top/>
      <bottom style="mediumDashDotDot">
        <color rgb="FF000000"/>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double">
        <color rgb="FF3F3F3F"/>
      </left>
      <right style="double">
        <color rgb="FF3F3F3F"/>
      </right>
      <top style="double">
        <color rgb="FF3F3F3F"/>
      </top>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xf numFmtId="0" fontId="1" fillId="0" borderId="0"/>
    <xf numFmtId="0" fontId="1" fillId="0" borderId="0"/>
    <xf numFmtId="0" fontId="1" fillId="0" borderId="0"/>
    <xf numFmtId="0" fontId="53" fillId="26" borderId="69" applyNumberFormat="0" applyAlignment="0" applyProtection="0"/>
    <xf numFmtId="0" fontId="62" fillId="0" borderId="0" applyNumberFormat="0" applyFill="0" applyBorder="0" applyAlignment="0" applyProtection="0"/>
  </cellStyleXfs>
  <cellXfs count="382">
    <xf numFmtId="0" fontId="0" fillId="0" borderId="0" xfId="0"/>
    <xf numFmtId="0" fontId="1" fillId="0" borderId="0" xfId="1"/>
    <xf numFmtId="4" fontId="2" fillId="0" borderId="0" xfId="1" applyNumberFormat="1" applyFont="1"/>
    <xf numFmtId="0" fontId="3" fillId="0" borderId="0" xfId="1" applyFont="1"/>
    <xf numFmtId="0" fontId="2" fillId="0" borderId="0" xfId="1" applyFont="1"/>
    <xf numFmtId="0" fontId="4" fillId="0" borderId="0" xfId="1" applyFont="1" applyAlignment="1">
      <alignment horizontal="center" wrapText="1"/>
    </xf>
    <xf numFmtId="0" fontId="3" fillId="0" borderId="0" xfId="1" applyFont="1" applyAlignment="1">
      <alignment horizontal="center" wrapText="1"/>
    </xf>
    <xf numFmtId="0" fontId="6" fillId="0" borderId="0" xfId="1" applyFont="1" applyAlignment="1">
      <alignment wrapText="1"/>
    </xf>
    <xf numFmtId="4" fontId="2" fillId="0" borderId="0" xfId="1" applyNumberFormat="1" applyFont="1" applyAlignment="1">
      <alignment horizontal="center" wrapText="1"/>
    </xf>
    <xf numFmtId="4" fontId="2" fillId="2" borderId="0" xfId="1" applyNumberFormat="1" applyFont="1" applyFill="1" applyAlignment="1">
      <alignment horizontal="center" wrapText="1"/>
    </xf>
    <xf numFmtId="0" fontId="3" fillId="2" borderId="0" xfId="1" applyFont="1" applyFill="1" applyAlignment="1">
      <alignment horizontal="center" wrapText="1"/>
    </xf>
    <xf numFmtId="0" fontId="4" fillId="0" borderId="0" xfId="1" applyFont="1" applyAlignment="1">
      <alignment horizontal="justify" wrapText="1"/>
    </xf>
    <xf numFmtId="0" fontId="4" fillId="3" borderId="0" xfId="1" applyFont="1" applyFill="1" applyAlignment="1">
      <alignment horizontal="justify" wrapText="1"/>
    </xf>
    <xf numFmtId="0" fontId="3" fillId="4" borderId="0" xfId="1" applyFont="1" applyFill="1" applyAlignment="1">
      <alignment horizontal="center" wrapText="1"/>
    </xf>
    <xf numFmtId="0" fontId="4" fillId="3" borderId="0" xfId="1" applyFont="1" applyFill="1" applyAlignment="1">
      <alignment wrapText="1"/>
    </xf>
    <xf numFmtId="4" fontId="2" fillId="0" borderId="0" xfId="1" applyNumberFormat="1" applyFont="1" applyAlignment="1">
      <alignment horizontal="center"/>
    </xf>
    <xf numFmtId="0" fontId="3" fillId="0" borderId="0" xfId="1" applyFont="1" applyAlignment="1">
      <alignment horizontal="center"/>
    </xf>
    <xf numFmtId="0" fontId="4" fillId="0" borderId="0" xfId="1" applyFont="1"/>
    <xf numFmtId="0" fontId="1" fillId="0" borderId="0" xfId="1" applyAlignment="1">
      <alignment horizontal="justify"/>
    </xf>
    <xf numFmtId="20" fontId="3" fillId="0" borderId="0" xfId="1" applyNumberFormat="1" applyFont="1" applyAlignment="1">
      <alignment horizontal="center" wrapText="1"/>
    </xf>
    <xf numFmtId="0" fontId="9" fillId="0" borderId="0" xfId="1" applyFont="1" applyAlignment="1">
      <alignment horizontal="justify" wrapText="1"/>
    </xf>
    <xf numFmtId="16" fontId="3" fillId="5" borderId="0" xfId="1" applyNumberFormat="1" applyFont="1" applyFill="1" applyAlignment="1">
      <alignment horizontal="center" vertical="top"/>
    </xf>
    <xf numFmtId="0" fontId="3" fillId="5" borderId="0" xfId="1" applyFont="1" applyFill="1" applyAlignment="1">
      <alignment horizontal="center" wrapText="1"/>
    </xf>
    <xf numFmtId="20" fontId="3" fillId="5" borderId="0" xfId="1" applyNumberFormat="1" applyFont="1" applyFill="1" applyAlignment="1">
      <alignment horizontal="center" wrapText="1"/>
    </xf>
    <xf numFmtId="0" fontId="11" fillId="4" borderId="0" xfId="1" applyFont="1" applyFill="1" applyAlignment="1">
      <alignment horizontal="center" wrapText="1"/>
    </xf>
    <xf numFmtId="0" fontId="3" fillId="5" borderId="0" xfId="1" applyFont="1" applyFill="1" applyAlignment="1">
      <alignment horizontal="center" vertical="top"/>
    </xf>
    <xf numFmtId="0" fontId="7" fillId="3" borderId="0" xfId="1" applyFont="1" applyFill="1" applyAlignment="1">
      <alignment horizontal="justify" wrapText="1"/>
    </xf>
    <xf numFmtId="0" fontId="1" fillId="0" borderId="0" xfId="1" applyAlignment="1">
      <alignment horizontal="right"/>
    </xf>
    <xf numFmtId="0" fontId="1" fillId="9" borderId="0" xfId="1" applyFill="1"/>
    <xf numFmtId="0" fontId="7" fillId="0" borderId="0" xfId="3" applyFont="1" applyAlignment="1">
      <alignment vertical="center" wrapText="1"/>
    </xf>
    <xf numFmtId="0" fontId="14" fillId="0" borderId="0" xfId="1" applyFont="1"/>
    <xf numFmtId="0" fontId="15" fillId="7" borderId="6" xfId="1" applyFont="1" applyFill="1" applyBorder="1" applyAlignment="1">
      <alignment horizontal="center"/>
    </xf>
    <xf numFmtId="0" fontId="16" fillId="7" borderId="6" xfId="1" applyFont="1" applyFill="1" applyBorder="1" applyAlignment="1">
      <alignment horizontal="center"/>
    </xf>
    <xf numFmtId="0" fontId="17" fillId="7" borderId="1" xfId="1" applyFont="1" applyFill="1" applyBorder="1" applyAlignment="1">
      <alignment horizontal="center" vertical="top" wrapText="1"/>
    </xf>
    <xf numFmtId="0" fontId="16" fillId="7" borderId="4" xfId="1" applyFont="1" applyFill="1" applyBorder="1" applyAlignment="1">
      <alignment vertical="center" wrapText="1"/>
    </xf>
    <xf numFmtId="0" fontId="14" fillId="7" borderId="3" xfId="1" applyFont="1" applyFill="1" applyBorder="1" applyAlignment="1">
      <alignment horizontal="center" vertical="center" wrapText="1"/>
    </xf>
    <xf numFmtId="4" fontId="15" fillId="7" borderId="3" xfId="1" applyNumberFormat="1" applyFont="1" applyFill="1" applyBorder="1" applyAlignment="1">
      <alignment horizontal="center" vertical="center" wrapText="1"/>
    </xf>
    <xf numFmtId="4" fontId="15" fillId="7" borderId="2" xfId="1" applyNumberFormat="1" applyFont="1" applyFill="1" applyBorder="1" applyAlignment="1">
      <alignment horizontal="center" vertical="center" wrapText="1"/>
    </xf>
    <xf numFmtId="0" fontId="14" fillId="8" borderId="1" xfId="1" applyFont="1" applyFill="1" applyBorder="1" applyAlignment="1">
      <alignment horizontal="justify" vertical="top" wrapText="1"/>
    </xf>
    <xf numFmtId="0" fontId="14" fillId="0" borderId="0" xfId="1" applyFont="1" applyAlignment="1">
      <alignment wrapText="1"/>
    </xf>
    <xf numFmtId="0" fontId="14" fillId="8" borderId="1" xfId="1" applyFont="1" applyFill="1" applyBorder="1" applyAlignment="1">
      <alignment horizontal="center" vertical="top"/>
    </xf>
    <xf numFmtId="0" fontId="15" fillId="8" borderId="1" xfId="1" applyFont="1" applyFill="1" applyBorder="1" applyAlignment="1">
      <alignment horizontal="justify" vertical="top" wrapText="1"/>
    </xf>
    <xf numFmtId="0" fontId="14" fillId="0" borderId="1" xfId="1" applyFont="1" applyBorder="1" applyAlignment="1">
      <alignment horizontal="center" wrapText="1"/>
    </xf>
    <xf numFmtId="4" fontId="14" fillId="0" borderId="1" xfId="1" applyNumberFormat="1" applyFont="1" applyBorder="1" applyAlignment="1">
      <alignment horizontal="center" wrapText="1"/>
    </xf>
    <xf numFmtId="0" fontId="14" fillId="8" borderId="1" xfId="1" applyFont="1" applyFill="1" applyBorder="1" applyAlignment="1">
      <alignment horizontal="center" wrapText="1"/>
    </xf>
    <xf numFmtId="4" fontId="14" fillId="8" borderId="1" xfId="1" applyNumberFormat="1" applyFont="1" applyFill="1" applyBorder="1" applyAlignment="1">
      <alignment horizontal="center" wrapText="1"/>
    </xf>
    <xf numFmtId="0" fontId="14" fillId="9" borderId="0" xfId="1" applyFont="1" applyFill="1" applyAlignment="1">
      <alignment horizontal="center" vertical="center" wrapText="1"/>
    </xf>
    <xf numFmtId="0" fontId="14" fillId="10" borderId="1" xfId="1" applyFont="1" applyFill="1" applyBorder="1" applyAlignment="1">
      <alignment horizontal="center" vertical="top"/>
    </xf>
    <xf numFmtId="4" fontId="16" fillId="10" borderId="1" xfId="1" applyNumberFormat="1" applyFont="1" applyFill="1" applyBorder="1" applyAlignment="1">
      <alignment horizontal="center" wrapText="1"/>
    </xf>
    <xf numFmtId="0" fontId="16" fillId="7" borderId="1" xfId="1" applyFont="1" applyFill="1" applyBorder="1" applyAlignment="1">
      <alignment horizontal="center" vertical="top"/>
    </xf>
    <xf numFmtId="0" fontId="14" fillId="0" borderId="0" xfId="1" applyFont="1" applyBorder="1" applyAlignment="1">
      <alignment horizontal="justify" vertical="top" wrapText="1"/>
    </xf>
    <xf numFmtId="0" fontId="14" fillId="0" borderId="6" xfId="1" applyFont="1" applyBorder="1" applyAlignment="1">
      <alignment horizontal="center" wrapText="1" readingOrder="2"/>
    </xf>
    <xf numFmtId="0" fontId="14" fillId="0" borderId="0" xfId="1" applyFont="1" applyAlignment="1">
      <alignment vertical="top" wrapText="1"/>
    </xf>
    <xf numFmtId="0" fontId="14" fillId="9" borderId="0" xfId="1" applyFont="1" applyFill="1" applyAlignment="1">
      <alignment wrapText="1"/>
    </xf>
    <xf numFmtId="0" fontId="14" fillId="0" borderId="1" xfId="1" applyFont="1" applyFill="1" applyBorder="1" applyAlignment="1">
      <alignment horizontal="center" wrapText="1"/>
    </xf>
    <xf numFmtId="3" fontId="14" fillId="0" borderId="1" xfId="1" applyNumberFormat="1" applyFont="1" applyFill="1" applyBorder="1" applyAlignment="1">
      <alignment horizontal="center" wrapText="1"/>
    </xf>
    <xf numFmtId="4" fontId="14" fillId="0" borderId="1" xfId="1" applyNumberFormat="1" applyFont="1" applyFill="1" applyBorder="1" applyAlignment="1">
      <alignment horizontal="center" wrapText="1"/>
    </xf>
    <xf numFmtId="0" fontId="17" fillId="7" borderId="1" xfId="1" applyFont="1" applyFill="1" applyBorder="1" applyAlignment="1">
      <alignment horizontal="center" vertical="top"/>
    </xf>
    <xf numFmtId="0" fontId="15" fillId="8" borderId="1" xfId="1" applyFont="1" applyFill="1" applyBorder="1" applyAlignment="1">
      <alignment horizontal="left" vertical="top" wrapText="1"/>
    </xf>
    <xf numFmtId="164" fontId="14" fillId="8" borderId="1" xfId="1" applyNumberFormat="1" applyFont="1" applyFill="1" applyBorder="1" applyAlignment="1">
      <alignment horizontal="center" vertical="top" wrapText="1"/>
    </xf>
    <xf numFmtId="0" fontId="14" fillId="8" borderId="1" xfId="2" applyFont="1" applyFill="1" applyBorder="1" applyAlignment="1">
      <alignment horizontal="justify" vertical="top"/>
    </xf>
    <xf numFmtId="0" fontId="14" fillId="8" borderId="1" xfId="2" applyFont="1" applyFill="1" applyBorder="1" applyAlignment="1">
      <alignment horizontal="justify" vertical="top" wrapText="1"/>
    </xf>
    <xf numFmtId="0" fontId="14" fillId="3" borderId="1" xfId="1" applyFont="1" applyFill="1" applyBorder="1" applyAlignment="1">
      <alignment horizontal="center" wrapText="1"/>
    </xf>
    <xf numFmtId="0" fontId="14" fillId="0" borderId="1" xfId="1" applyFont="1" applyBorder="1" applyAlignment="1">
      <alignment horizontal="left" vertical="top" wrapText="1"/>
    </xf>
    <xf numFmtId="0" fontId="14" fillId="3" borderId="1" xfId="1" applyFont="1" applyFill="1" applyBorder="1" applyAlignment="1">
      <alignment horizontal="left" vertical="top" wrapText="1"/>
    </xf>
    <xf numFmtId="0" fontId="14" fillId="0" borderId="1" xfId="2" applyFont="1" applyBorder="1" applyAlignment="1">
      <alignment horizontal="left" vertical="top" wrapText="1"/>
    </xf>
    <xf numFmtId="0" fontId="14" fillId="8" borderId="1" xfId="1" applyFont="1" applyFill="1" applyBorder="1" applyAlignment="1">
      <alignment horizontal="justify" vertical="top"/>
    </xf>
    <xf numFmtId="0" fontId="14" fillId="0" borderId="1" xfId="1" applyFont="1" applyFill="1" applyBorder="1" applyAlignment="1">
      <alignment horizontal="center" vertical="top" wrapText="1"/>
    </xf>
    <xf numFmtId="0" fontId="20" fillId="0" borderId="0" xfId="3" applyFont="1" applyAlignment="1">
      <alignment vertical="center" wrapText="1"/>
    </xf>
    <xf numFmtId="0" fontId="14" fillId="8" borderId="1" xfId="1" applyFont="1" applyFill="1" applyBorder="1" applyAlignment="1">
      <alignment horizontal="left" vertical="top" wrapText="1"/>
    </xf>
    <xf numFmtId="0" fontId="15" fillId="8" borderId="1" xfId="1" applyFont="1" applyFill="1" applyBorder="1" applyAlignment="1">
      <alignment horizontal="justify" vertical="top"/>
    </xf>
    <xf numFmtId="0" fontId="14" fillId="9" borderId="0" xfId="1" applyFont="1" applyFill="1"/>
    <xf numFmtId="0" fontId="14" fillId="0" borderId="1" xfId="1" applyFont="1" applyFill="1" applyBorder="1" applyAlignment="1">
      <alignment horizontal="center" vertical="top"/>
    </xf>
    <xf numFmtId="4" fontId="14" fillId="7" borderId="1" xfId="1" applyNumberFormat="1" applyFont="1" applyFill="1" applyBorder="1" applyAlignment="1">
      <alignment horizontal="center" wrapText="1"/>
    </xf>
    <xf numFmtId="0" fontId="14" fillId="8" borderId="0" xfId="1" applyFont="1" applyFill="1" applyBorder="1" applyAlignment="1">
      <alignment horizontal="left" vertical="top" wrapText="1"/>
    </xf>
    <xf numFmtId="0" fontId="23" fillId="8" borderId="1" xfId="1" applyFont="1" applyFill="1" applyBorder="1" applyAlignment="1">
      <alignment horizontal="justify" vertical="top" wrapText="1"/>
    </xf>
    <xf numFmtId="4" fontId="16" fillId="10" borderId="1" xfId="1" applyNumberFormat="1" applyFont="1" applyFill="1" applyBorder="1" applyAlignment="1">
      <alignment horizontal="center" vertical="center" wrapText="1"/>
    </xf>
    <xf numFmtId="0" fontId="14" fillId="0" borderId="0" xfId="1" applyFont="1" applyAlignment="1">
      <alignment horizontal="right"/>
    </xf>
    <xf numFmtId="0" fontId="18" fillId="6" borderId="1" xfId="1" applyFont="1" applyFill="1" applyBorder="1" applyAlignment="1">
      <alignment horizontal="center" vertical="top"/>
    </xf>
    <xf numFmtId="4" fontId="16" fillId="6" borderId="1" xfId="1" applyNumberFormat="1" applyFont="1" applyFill="1" applyBorder="1" applyAlignment="1">
      <alignment horizontal="center" wrapText="1"/>
    </xf>
    <xf numFmtId="0" fontId="18" fillId="6" borderId="7" xfId="1" applyFont="1" applyFill="1" applyBorder="1" applyAlignment="1">
      <alignment horizontal="center" vertical="top"/>
    </xf>
    <xf numFmtId="4" fontId="16" fillId="6" borderId="7" xfId="1" applyNumberFormat="1" applyFont="1" applyFill="1" applyBorder="1" applyAlignment="1">
      <alignment horizontal="center" wrapText="1"/>
    </xf>
    <xf numFmtId="0" fontId="22" fillId="11" borderId="14" xfId="1" applyFont="1" applyFill="1" applyBorder="1"/>
    <xf numFmtId="4" fontId="13" fillId="11" borderId="10" xfId="1" applyNumberFormat="1" applyFont="1" applyFill="1" applyBorder="1" applyAlignment="1">
      <alignment horizontal="center" wrapText="1"/>
    </xf>
    <xf numFmtId="0" fontId="14" fillId="3" borderId="1" xfId="1" applyFont="1" applyFill="1" applyBorder="1" applyAlignment="1">
      <alignment horizontal="justify" wrapText="1"/>
    </xf>
    <xf numFmtId="0" fontId="14" fillId="3" borderId="1" xfId="1" applyFont="1" applyFill="1" applyBorder="1" applyAlignment="1">
      <alignment horizontal="justify" vertical="top" wrapText="1"/>
    </xf>
    <xf numFmtId="0" fontId="14" fillId="0" borderId="1" xfId="1" applyFont="1" applyFill="1" applyBorder="1" applyAlignment="1">
      <alignment horizontal="justify" vertical="top" wrapText="1"/>
    </xf>
    <xf numFmtId="0" fontId="14" fillId="0" borderId="6" xfId="1" applyFont="1" applyFill="1" applyBorder="1" applyAlignment="1">
      <alignment horizontal="center" wrapText="1" readingOrder="2"/>
    </xf>
    <xf numFmtId="3" fontId="14" fillId="0" borderId="6" xfId="1" applyNumberFormat="1" applyFont="1" applyFill="1" applyBorder="1" applyAlignment="1">
      <alignment horizontal="center" wrapText="1"/>
    </xf>
    <xf numFmtId="4" fontId="14" fillId="0" borderId="6" xfId="1" applyNumberFormat="1" applyFont="1" applyFill="1" applyBorder="1" applyAlignment="1">
      <alignment horizontal="center" wrapText="1"/>
    </xf>
    <xf numFmtId="0" fontId="14" fillId="0" borderId="7" xfId="1" applyFont="1" applyBorder="1" applyAlignment="1">
      <alignment horizontal="center" wrapText="1"/>
    </xf>
    <xf numFmtId="4" fontId="14" fillId="0" borderId="7" xfId="1" applyNumberFormat="1" applyFont="1" applyBorder="1" applyAlignment="1">
      <alignment horizontal="center" wrapText="1"/>
    </xf>
    <xf numFmtId="4" fontId="14" fillId="0" borderId="6" xfId="1" applyNumberFormat="1" applyFont="1" applyBorder="1" applyAlignment="1">
      <alignment horizontal="center" wrapText="1"/>
    </xf>
    <xf numFmtId="4" fontId="16" fillId="7" borderId="6" xfId="1" applyNumberFormat="1" applyFont="1" applyFill="1" applyBorder="1" applyAlignment="1">
      <alignment horizontal="center" wrapText="1"/>
    </xf>
    <xf numFmtId="4" fontId="16" fillId="7" borderId="6" xfId="1" applyNumberFormat="1" applyFont="1" applyFill="1" applyBorder="1" applyAlignment="1">
      <alignment horizontal="center"/>
    </xf>
    <xf numFmtId="0" fontId="14" fillId="0" borderId="1" xfId="1" applyFont="1" applyFill="1" applyBorder="1" applyAlignment="1">
      <alignment horizontal="left" vertical="top" wrapText="1"/>
    </xf>
    <xf numFmtId="0" fontId="14" fillId="0" borderId="1" xfId="2" applyFont="1" applyFill="1" applyBorder="1" applyAlignment="1">
      <alignment horizontal="justify" vertical="top"/>
    </xf>
    <xf numFmtId="0" fontId="15" fillId="0" borderId="1" xfId="1" applyFont="1" applyFill="1" applyBorder="1" applyAlignment="1">
      <alignment horizontal="justify" vertical="top"/>
    </xf>
    <xf numFmtId="0" fontId="14" fillId="0" borderId="1" xfId="1" applyFont="1" applyFill="1" applyBorder="1" applyAlignment="1">
      <alignment horizontal="justify" vertical="top"/>
    </xf>
    <xf numFmtId="0" fontId="14" fillId="0" borderId="7" xfId="1" applyFont="1" applyFill="1" applyBorder="1" applyAlignment="1">
      <alignment horizontal="center" wrapText="1"/>
    </xf>
    <xf numFmtId="0" fontId="4" fillId="0" borderId="0" xfId="1" applyFont="1" applyFill="1" applyAlignment="1">
      <alignment horizontal="center" wrapText="1"/>
    </xf>
    <xf numFmtId="0" fontId="6" fillId="0" borderId="0" xfId="1" applyFont="1" applyFill="1" applyAlignment="1">
      <alignment horizontal="center" wrapText="1"/>
    </xf>
    <xf numFmtId="0" fontId="3" fillId="0" borderId="0" xfId="1" applyFont="1" applyFill="1"/>
    <xf numFmtId="0" fontId="26" fillId="0" borderId="0" xfId="0" applyFont="1"/>
    <xf numFmtId="0" fontId="26" fillId="0" borderId="0" xfId="0" applyFont="1" applyAlignment="1">
      <alignment horizontal="center"/>
    </xf>
    <xf numFmtId="0" fontId="27" fillId="0" borderId="0" xfId="0" applyFont="1" applyAlignment="1">
      <alignment vertical="center"/>
    </xf>
    <xf numFmtId="0" fontId="26" fillId="0" borderId="0" xfId="0" applyFont="1" applyAlignment="1">
      <alignment wrapText="1"/>
    </xf>
    <xf numFmtId="0" fontId="26" fillId="12" borderId="17" xfId="0" applyFont="1" applyFill="1" applyBorder="1"/>
    <xf numFmtId="0" fontId="26" fillId="12" borderId="18" xfId="0" applyFont="1" applyFill="1" applyBorder="1"/>
    <xf numFmtId="0" fontId="26" fillId="12" borderId="19" xfId="0" applyFont="1" applyFill="1" applyBorder="1"/>
    <xf numFmtId="0" fontId="26" fillId="12" borderId="20" xfId="0" applyFont="1" applyFill="1" applyBorder="1"/>
    <xf numFmtId="0" fontId="28" fillId="12" borderId="1" xfId="0" applyFont="1" applyFill="1" applyBorder="1" applyAlignment="1">
      <alignment horizontal="center" vertical="center" wrapText="1"/>
    </xf>
    <xf numFmtId="0" fontId="28" fillId="12" borderId="0" xfId="0" applyFont="1" applyFill="1" applyAlignment="1">
      <alignment horizontal="center" vertical="center" wrapText="1"/>
    </xf>
    <xf numFmtId="0" fontId="26" fillId="12" borderId="0" xfId="0" applyFont="1" applyFill="1"/>
    <xf numFmtId="0" fontId="0" fillId="12" borderId="1" xfId="0" applyFill="1" applyBorder="1" applyAlignment="1">
      <alignment horizontal="center" vertical="center" wrapText="1"/>
    </xf>
    <xf numFmtId="0" fontId="26" fillId="12" borderId="1" xfId="0" applyFont="1" applyFill="1" applyBorder="1" applyAlignment="1">
      <alignment horizontal="center" vertical="center" wrapText="1"/>
    </xf>
    <xf numFmtId="0" fontId="28" fillId="12" borderId="1" xfId="0" applyFont="1" applyFill="1" applyBorder="1" applyAlignment="1">
      <alignment horizontal="justify" vertical="center" wrapText="1"/>
    </xf>
    <xf numFmtId="0" fontId="26" fillId="12" borderId="21" xfId="0" applyFont="1" applyFill="1" applyBorder="1"/>
    <xf numFmtId="0" fontId="26" fillId="12" borderId="1" xfId="0" applyFont="1" applyFill="1" applyBorder="1"/>
    <xf numFmtId="0" fontId="26" fillId="12" borderId="1" xfId="0" applyFont="1" applyFill="1" applyBorder="1" applyAlignment="1">
      <alignment horizontal="left"/>
    </xf>
    <xf numFmtId="0" fontId="26" fillId="12" borderId="0" xfId="0" applyFont="1" applyFill="1" applyAlignment="1">
      <alignment horizontal="left"/>
    </xf>
    <xf numFmtId="2" fontId="26" fillId="12" borderId="1" xfId="0" applyNumberFormat="1" applyFont="1" applyFill="1" applyBorder="1"/>
    <xf numFmtId="2" fontId="26" fillId="12" borderId="24" xfId="0" applyNumberFormat="1" applyFont="1" applyFill="1" applyBorder="1"/>
    <xf numFmtId="0" fontId="26" fillId="12" borderId="25" xfId="0" applyFont="1" applyFill="1" applyBorder="1"/>
    <xf numFmtId="0" fontId="29" fillId="13" borderId="0" xfId="0" applyFont="1" applyFill="1"/>
    <xf numFmtId="0" fontId="26" fillId="12" borderId="26" xfId="0" applyFont="1" applyFill="1" applyBorder="1"/>
    <xf numFmtId="2" fontId="26" fillId="12" borderId="24" xfId="0" applyNumberFormat="1" applyFont="1" applyFill="1" applyBorder="1" applyAlignment="1">
      <alignment horizontal="right"/>
    </xf>
    <xf numFmtId="0" fontId="30" fillId="12" borderId="0" xfId="0" applyFont="1" applyFill="1"/>
    <xf numFmtId="0" fontId="27" fillId="12" borderId="0" xfId="0" applyFont="1" applyFill="1" applyAlignment="1">
      <alignment vertical="center"/>
    </xf>
    <xf numFmtId="0" fontId="26" fillId="12" borderId="27" xfId="0" applyFont="1" applyFill="1" applyBorder="1"/>
    <xf numFmtId="0" fontId="26" fillId="12" borderId="1" xfId="0" applyFont="1" applyFill="1" applyBorder="1" applyAlignment="1">
      <alignment wrapText="1"/>
    </xf>
    <xf numFmtId="2" fontId="26" fillId="12" borderId="28" xfId="0" applyNumberFormat="1" applyFont="1" applyFill="1" applyBorder="1"/>
    <xf numFmtId="0" fontId="31" fillId="12" borderId="21" xfId="0" applyFont="1" applyFill="1" applyBorder="1"/>
    <xf numFmtId="0" fontId="26" fillId="12" borderId="29" xfId="0" applyFont="1" applyFill="1" applyBorder="1"/>
    <xf numFmtId="0" fontId="26" fillId="12" borderId="30" xfId="0" applyFont="1" applyFill="1" applyBorder="1"/>
    <xf numFmtId="0" fontId="26" fillId="12" borderId="30" xfId="0" applyFont="1" applyFill="1" applyBorder="1" applyAlignment="1">
      <alignment horizontal="left"/>
    </xf>
    <xf numFmtId="0" fontId="27" fillId="12" borderId="30" xfId="0" applyFont="1" applyFill="1" applyBorder="1" applyAlignment="1">
      <alignment vertical="center"/>
    </xf>
    <xf numFmtId="0" fontId="26" fillId="12" borderId="31" xfId="0" applyFont="1" applyFill="1" applyBorder="1"/>
    <xf numFmtId="0" fontId="26" fillId="0" borderId="0" xfId="0" applyFont="1" applyAlignment="1">
      <alignment horizontal="left"/>
    </xf>
    <xf numFmtId="0" fontId="26" fillId="0" borderId="20" xfId="0" applyFont="1" applyBorder="1"/>
    <xf numFmtId="165" fontId="26" fillId="0" borderId="0" xfId="0" applyNumberFormat="1" applyFont="1" applyAlignment="1">
      <alignment horizontal="center"/>
    </xf>
    <xf numFmtId="165" fontId="26" fillId="0" borderId="0" xfId="0" applyNumberFormat="1" applyFont="1"/>
    <xf numFmtId="165" fontId="26" fillId="0" borderId="12" xfId="0" applyNumberFormat="1" applyFont="1" applyBorder="1"/>
    <xf numFmtId="2" fontId="26" fillId="0" borderId="32" xfId="0" applyNumberFormat="1" applyFont="1" applyBorder="1"/>
    <xf numFmtId="0" fontId="26" fillId="0" borderId="25" xfId="0" applyFont="1" applyBorder="1"/>
    <xf numFmtId="0" fontId="26" fillId="0" borderId="21" xfId="0" applyFont="1" applyBorder="1"/>
    <xf numFmtId="2" fontId="26" fillId="14" borderId="28" xfId="0" applyNumberFormat="1" applyFont="1" applyFill="1" applyBorder="1"/>
    <xf numFmtId="0" fontId="26" fillId="14" borderId="25" xfId="0" applyFont="1" applyFill="1" applyBorder="1"/>
    <xf numFmtId="0" fontId="26" fillId="0" borderId="29" xfId="0" applyFont="1" applyBorder="1"/>
    <xf numFmtId="0" fontId="26" fillId="0" borderId="30" xfId="0" applyFont="1" applyBorder="1"/>
    <xf numFmtId="0" fontId="26" fillId="0" borderId="31" xfId="0" applyFont="1" applyBorder="1"/>
    <xf numFmtId="0" fontId="0" fillId="12" borderId="0" xfId="0" applyFill="1" applyAlignment="1">
      <alignment horizontal="center" vertical="center" wrapText="1"/>
    </xf>
    <xf numFmtId="0" fontId="26" fillId="12" borderId="0" xfId="0" applyFont="1" applyFill="1" applyAlignment="1">
      <alignment horizontal="center" vertical="center" wrapText="1"/>
    </xf>
    <xf numFmtId="0" fontId="28" fillId="12" borderId="0" xfId="0" applyFont="1" applyFill="1" applyAlignment="1">
      <alignment horizontal="justify" vertical="center" wrapText="1"/>
    </xf>
    <xf numFmtId="2" fontId="26" fillId="12" borderId="0" xfId="0" applyNumberFormat="1" applyFont="1" applyFill="1"/>
    <xf numFmtId="0" fontId="26" fillId="12" borderId="0" xfId="0" applyFont="1" applyFill="1" applyAlignment="1">
      <alignment wrapText="1"/>
    </xf>
    <xf numFmtId="0" fontId="29" fillId="15" borderId="0" xfId="0" applyFont="1" applyFill="1"/>
    <xf numFmtId="2" fontId="26" fillId="12" borderId="33" xfId="0" applyNumberFormat="1" applyFont="1" applyFill="1" applyBorder="1" applyAlignment="1">
      <alignment horizontal="right"/>
    </xf>
    <xf numFmtId="0" fontId="26" fillId="12" borderId="34" xfId="0" applyFont="1" applyFill="1" applyBorder="1"/>
    <xf numFmtId="0" fontId="32" fillId="0" borderId="0" xfId="0" applyFont="1"/>
    <xf numFmtId="0" fontId="32" fillId="0" borderId="35" xfId="0" applyFont="1" applyBorder="1"/>
    <xf numFmtId="0" fontId="33" fillId="0" borderId="0" xfId="0" applyFont="1"/>
    <xf numFmtId="0" fontId="32" fillId="0" borderId="0" xfId="0" applyFont="1" applyAlignment="1">
      <alignment horizontal="left"/>
    </xf>
    <xf numFmtId="2" fontId="32" fillId="0" borderId="0" xfId="0" applyNumberFormat="1" applyFont="1"/>
    <xf numFmtId="0" fontId="32" fillId="0" borderId="0" xfId="0" applyFont="1" applyAlignment="1">
      <alignment horizontal="center"/>
    </xf>
    <xf numFmtId="0" fontId="34" fillId="0" borderId="0" xfId="0" applyFont="1"/>
    <xf numFmtId="0" fontId="32" fillId="12" borderId="36" xfId="0" applyFont="1" applyFill="1" applyBorder="1"/>
    <xf numFmtId="0" fontId="33" fillId="12" borderId="37" xfId="0" applyFont="1" applyFill="1" applyBorder="1"/>
    <xf numFmtId="0" fontId="32" fillId="12" borderId="37" xfId="0" applyFont="1" applyFill="1" applyBorder="1" applyAlignment="1">
      <alignment horizontal="left"/>
    </xf>
    <xf numFmtId="0" fontId="32" fillId="12" borderId="37" xfId="0" applyFont="1" applyFill="1" applyBorder="1"/>
    <xf numFmtId="2" fontId="32" fillId="12" borderId="37" xfId="0" applyNumberFormat="1" applyFont="1" applyFill="1" applyBorder="1"/>
    <xf numFmtId="0" fontId="32" fillId="12" borderId="37" xfId="0" applyFont="1" applyFill="1" applyBorder="1" applyAlignment="1">
      <alignment horizontal="center"/>
    </xf>
    <xf numFmtId="0" fontId="34" fillId="12" borderId="38" xfId="0" applyFont="1" applyFill="1" applyBorder="1"/>
    <xf numFmtId="0" fontId="32" fillId="12" borderId="39" xfId="0" applyFont="1" applyFill="1" applyBorder="1"/>
    <xf numFmtId="0" fontId="35" fillId="12" borderId="40" xfId="0" applyFont="1" applyFill="1" applyBorder="1" applyAlignment="1">
      <alignment horizontal="center" vertical="center" wrapText="1"/>
    </xf>
    <xf numFmtId="0" fontId="35" fillId="12" borderId="41" xfId="0" applyFont="1" applyFill="1" applyBorder="1" applyAlignment="1">
      <alignment horizontal="center" vertical="center" wrapText="1"/>
    </xf>
    <xf numFmtId="0" fontId="32" fillId="12" borderId="0" xfId="0" applyFont="1" applyFill="1"/>
    <xf numFmtId="0" fontId="32" fillId="12" borderId="0" xfId="0" applyFont="1" applyFill="1" applyAlignment="1">
      <alignment horizontal="center" vertical="center" wrapText="1"/>
    </xf>
    <xf numFmtId="0" fontId="35" fillId="12" borderId="0" xfId="0" applyFont="1" applyFill="1" applyAlignment="1">
      <alignment horizontal="left" vertical="center" wrapText="1"/>
    </xf>
    <xf numFmtId="0" fontId="32" fillId="12" borderId="0" xfId="0" applyFont="1" applyFill="1" applyAlignment="1">
      <alignment horizontal="center"/>
    </xf>
    <xf numFmtId="2" fontId="32" fillId="12" borderId="0" xfId="0" applyNumberFormat="1" applyFont="1" applyFill="1"/>
    <xf numFmtId="0" fontId="34" fillId="12" borderId="42" xfId="0" applyFont="1" applyFill="1" applyBorder="1"/>
    <xf numFmtId="0" fontId="32" fillId="12" borderId="40" xfId="0" applyFont="1" applyFill="1" applyBorder="1"/>
    <xf numFmtId="0" fontId="32" fillId="12" borderId="40" xfId="0" applyFont="1" applyFill="1" applyBorder="1" applyAlignment="1">
      <alignment horizontal="left"/>
    </xf>
    <xf numFmtId="0" fontId="32" fillId="12" borderId="0" xfId="0" applyFont="1" applyFill="1" applyAlignment="1">
      <alignment horizontal="left"/>
    </xf>
    <xf numFmtId="0" fontId="32" fillId="12" borderId="1" xfId="0" applyFont="1" applyFill="1" applyBorder="1"/>
    <xf numFmtId="0" fontId="32" fillId="12" borderId="1" xfId="0" applyFont="1" applyFill="1" applyBorder="1" applyAlignment="1">
      <alignment horizontal="center" vertical="center" wrapText="1"/>
    </xf>
    <xf numFmtId="0" fontId="35" fillId="12" borderId="1" xfId="0" applyFont="1" applyFill="1" applyBorder="1" applyAlignment="1">
      <alignment horizontal="left" vertical="center" wrapText="1"/>
    </xf>
    <xf numFmtId="0" fontId="32" fillId="12" borderId="43" xfId="0" applyFont="1" applyFill="1" applyBorder="1" applyAlignment="1">
      <alignment horizontal="center"/>
    </xf>
    <xf numFmtId="2" fontId="32" fillId="12" borderId="16" xfId="0" applyNumberFormat="1" applyFont="1" applyFill="1" applyBorder="1"/>
    <xf numFmtId="0" fontId="32" fillId="12" borderId="44" xfId="0" applyFont="1" applyFill="1" applyBorder="1"/>
    <xf numFmtId="2" fontId="32" fillId="12" borderId="1" xfId="0" applyNumberFormat="1" applyFont="1" applyFill="1" applyBorder="1"/>
    <xf numFmtId="0" fontId="37" fillId="12" borderId="45" xfId="0" applyFont="1" applyFill="1" applyBorder="1" applyAlignment="1">
      <alignment horizontal="center" vertical="center" wrapText="1"/>
    </xf>
    <xf numFmtId="2" fontId="32" fillId="16" borderId="13" xfId="0" applyNumberFormat="1" applyFont="1" applyFill="1" applyBorder="1" applyAlignment="1">
      <alignment vertical="center"/>
    </xf>
    <xf numFmtId="0" fontId="32" fillId="12" borderId="46" xfId="0" applyFont="1" applyFill="1" applyBorder="1" applyAlignment="1">
      <alignment vertical="center"/>
    </xf>
    <xf numFmtId="0" fontId="32" fillId="12" borderId="42" xfId="0" applyFont="1" applyFill="1" applyBorder="1"/>
    <xf numFmtId="0" fontId="33" fillId="12" borderId="0" xfId="0" applyFont="1" applyFill="1"/>
    <xf numFmtId="2" fontId="32" fillId="12" borderId="47" xfId="0" applyNumberFormat="1" applyFont="1" applyFill="1" applyBorder="1"/>
    <xf numFmtId="0" fontId="32" fillId="12" borderId="48" xfId="0" applyFont="1" applyFill="1" applyBorder="1"/>
    <xf numFmtId="2" fontId="32" fillId="18" borderId="49" xfId="0" applyNumberFormat="1" applyFont="1" applyFill="1" applyBorder="1"/>
    <xf numFmtId="0" fontId="32" fillId="18" borderId="48" xfId="0" applyFont="1" applyFill="1" applyBorder="1"/>
    <xf numFmtId="0" fontId="41" fillId="12" borderId="42" xfId="0" applyFont="1" applyFill="1" applyBorder="1"/>
    <xf numFmtId="0" fontId="32" fillId="12" borderId="50" xfId="0" applyFont="1" applyFill="1" applyBorder="1"/>
    <xf numFmtId="0" fontId="33" fillId="12" borderId="51" xfId="0" applyFont="1" applyFill="1" applyBorder="1"/>
    <xf numFmtId="0" fontId="32" fillId="12" borderId="51" xfId="0" applyFont="1" applyFill="1" applyBorder="1" applyAlignment="1">
      <alignment horizontal="left"/>
    </xf>
    <xf numFmtId="0" fontId="32" fillId="12" borderId="51" xfId="0" applyFont="1" applyFill="1" applyBorder="1"/>
    <xf numFmtId="2" fontId="32" fillId="12" borderId="51" xfId="0" applyNumberFormat="1" applyFont="1" applyFill="1" applyBorder="1"/>
    <xf numFmtId="0" fontId="32" fillId="12" borderId="51" xfId="0" applyFont="1" applyFill="1" applyBorder="1" applyAlignment="1">
      <alignment horizontal="center"/>
    </xf>
    <xf numFmtId="0" fontId="34" fillId="12" borderId="52" xfId="0" applyFont="1" applyFill="1" applyBorder="1"/>
    <xf numFmtId="0" fontId="34" fillId="12" borderId="0" xfId="0" applyFont="1" applyFill="1"/>
    <xf numFmtId="0" fontId="32" fillId="14" borderId="1" xfId="0" applyFont="1" applyFill="1" applyBorder="1"/>
    <xf numFmtId="0" fontId="26" fillId="19" borderId="53" xfId="0" applyFont="1" applyFill="1" applyBorder="1"/>
    <xf numFmtId="0" fontId="26" fillId="19" borderId="0" xfId="0" applyFont="1" applyFill="1"/>
    <xf numFmtId="0" fontId="26" fillId="19" borderId="54" xfId="0" applyFont="1" applyFill="1" applyBorder="1"/>
    <xf numFmtId="0" fontId="26" fillId="19" borderId="1" xfId="0" applyFont="1" applyFill="1" applyBorder="1"/>
    <xf numFmtId="0" fontId="26" fillId="19" borderId="32" xfId="0" applyFont="1" applyFill="1" applyBorder="1"/>
    <xf numFmtId="0" fontId="26" fillId="19" borderId="55" xfId="0" applyFont="1" applyFill="1" applyBorder="1"/>
    <xf numFmtId="0" fontId="26" fillId="19" borderId="56" xfId="0" applyFont="1" applyFill="1" applyBorder="1"/>
    <xf numFmtId="0" fontId="26" fillId="19" borderId="57" xfId="0" applyFont="1" applyFill="1" applyBorder="1"/>
    <xf numFmtId="0" fontId="29" fillId="20" borderId="58" xfId="0" applyFont="1" applyFill="1" applyBorder="1"/>
    <xf numFmtId="0" fontId="26" fillId="19" borderId="58" xfId="0" applyFont="1" applyFill="1" applyBorder="1"/>
    <xf numFmtId="0" fontId="26" fillId="19" borderId="59" xfId="0" applyFont="1" applyFill="1" applyBorder="1"/>
    <xf numFmtId="0" fontId="26" fillId="19" borderId="0" xfId="0" applyFont="1" applyFill="1" applyAlignment="1">
      <alignment wrapText="1"/>
    </xf>
    <xf numFmtId="0" fontId="26" fillId="14" borderId="0" xfId="0" applyFont="1" applyFill="1"/>
    <xf numFmtId="0" fontId="26" fillId="0" borderId="1" xfId="0" applyFont="1" applyBorder="1" applyAlignment="1">
      <alignment horizontal="center" vertical="center"/>
    </xf>
    <xf numFmtId="0" fontId="26" fillId="0" borderId="1" xfId="0" applyFont="1" applyBorder="1"/>
    <xf numFmtId="0" fontId="44" fillId="0" borderId="40" xfId="0" applyFont="1" applyBorder="1"/>
    <xf numFmtId="0" fontId="46" fillId="0" borderId="0" xfId="0" applyFont="1" applyAlignment="1">
      <alignment horizontal="center"/>
    </xf>
    <xf numFmtId="0" fontId="46" fillId="0" borderId="0" xfId="0" applyFont="1" applyAlignment="1">
      <alignment horizontal="left"/>
    </xf>
    <xf numFmtId="0" fontId="44" fillId="0" borderId="0" xfId="0" applyFont="1" applyAlignment="1">
      <alignment horizontal="left"/>
    </xf>
    <xf numFmtId="0" fontId="0" fillId="0" borderId="0" xfId="0"/>
    <xf numFmtId="0" fontId="48" fillId="0" borderId="40" xfId="0" applyFont="1" applyBorder="1"/>
    <xf numFmtId="3" fontId="49" fillId="22" borderId="40" xfId="0" applyNumberFormat="1" applyFont="1" applyFill="1" applyBorder="1" applyAlignment="1">
      <alignment horizontal="center"/>
    </xf>
    <xf numFmtId="0" fontId="26" fillId="12" borderId="0" xfId="0" applyFont="1" applyFill="1" applyBorder="1"/>
    <xf numFmtId="0" fontId="26" fillId="12" borderId="0" xfId="0" applyFont="1" applyFill="1" applyBorder="1" applyAlignment="1">
      <alignment horizontal="left"/>
    </xf>
    <xf numFmtId="0" fontId="27" fillId="12" borderId="0" xfId="0" applyFont="1" applyFill="1" applyBorder="1" applyAlignment="1">
      <alignment vertical="center"/>
    </xf>
    <xf numFmtId="2" fontId="26" fillId="12" borderId="0" xfId="0" applyNumberFormat="1" applyFont="1" applyFill="1" applyBorder="1"/>
    <xf numFmtId="2" fontId="26" fillId="12" borderId="4" xfId="0" applyNumberFormat="1" applyFont="1" applyFill="1" applyBorder="1" applyAlignment="1">
      <alignment horizontal="right"/>
    </xf>
    <xf numFmtId="0" fontId="26" fillId="15" borderId="0" xfId="0" applyFont="1" applyFill="1"/>
    <xf numFmtId="0" fontId="32" fillId="12" borderId="0" xfId="0" applyFont="1" applyFill="1" applyBorder="1"/>
    <xf numFmtId="0" fontId="32" fillId="12" borderId="0" xfId="0" applyFont="1" applyFill="1" applyBorder="1" applyAlignment="1">
      <alignment horizontal="center" vertical="center" wrapText="1"/>
    </xf>
    <xf numFmtId="0" fontId="35" fillId="12" borderId="0" xfId="0" applyFont="1" applyFill="1" applyBorder="1" applyAlignment="1">
      <alignment horizontal="left" vertical="center" wrapText="1"/>
    </xf>
    <xf numFmtId="2" fontId="32" fillId="12" borderId="0" xfId="0" applyNumberFormat="1" applyFont="1" applyFill="1" applyBorder="1"/>
    <xf numFmtId="0" fontId="26" fillId="0" borderId="6" xfId="0" applyFont="1" applyBorder="1"/>
    <xf numFmtId="2" fontId="26" fillId="0" borderId="1" xfId="0" applyNumberFormat="1" applyFont="1" applyBorder="1"/>
    <xf numFmtId="0" fontId="44" fillId="0" borderId="40" xfId="0" applyFont="1" applyFill="1" applyBorder="1"/>
    <xf numFmtId="0" fontId="44" fillId="24" borderId="40" xfId="0" applyFont="1" applyFill="1" applyBorder="1"/>
    <xf numFmtId="0" fontId="44" fillId="24" borderId="63" xfId="0" applyFont="1" applyFill="1" applyBorder="1"/>
    <xf numFmtId="0" fontId="44" fillId="15" borderId="1" xfId="0" applyFont="1" applyFill="1" applyBorder="1" applyAlignment="1"/>
    <xf numFmtId="0" fontId="51" fillId="0" borderId="40" xfId="0" applyFont="1" applyBorder="1"/>
    <xf numFmtId="0" fontId="52" fillId="0" borderId="40" xfId="0" applyFont="1" applyBorder="1"/>
    <xf numFmtId="0" fontId="44" fillId="0" borderId="62" xfId="0" applyFont="1" applyBorder="1"/>
    <xf numFmtId="0" fontId="44" fillId="0" borderId="63" xfId="0" applyFont="1" applyBorder="1"/>
    <xf numFmtId="0" fontId="48" fillId="0" borderId="63" xfId="0" applyFont="1" applyBorder="1"/>
    <xf numFmtId="0" fontId="48" fillId="0" borderId="1" xfId="0" applyFont="1" applyBorder="1"/>
    <xf numFmtId="0" fontId="44" fillId="24" borderId="1" xfId="0" applyFont="1" applyFill="1" applyBorder="1"/>
    <xf numFmtId="0" fontId="26" fillId="25" borderId="1" xfId="0" applyFont="1" applyFill="1" applyBorder="1" applyAlignment="1">
      <alignment horizontal="center" vertical="center"/>
    </xf>
    <xf numFmtId="0" fontId="0" fillId="0" borderId="0" xfId="0" applyAlignment="1">
      <alignment horizontal="center"/>
    </xf>
    <xf numFmtId="0" fontId="0" fillId="0" borderId="0" xfId="0" applyAlignment="1">
      <alignment horizontal="left"/>
    </xf>
    <xf numFmtId="0" fontId="56" fillId="0" borderId="73" xfId="0" applyFont="1" applyBorder="1" applyAlignment="1">
      <alignment horizontal="left" wrapText="1"/>
    </xf>
    <xf numFmtId="1" fontId="58" fillId="0" borderId="73" xfId="0" applyNumberFormat="1" applyFont="1" applyBorder="1" applyAlignment="1">
      <alignment horizontal="right" vertical="center" shrinkToFit="1"/>
    </xf>
    <xf numFmtId="1" fontId="58" fillId="0" borderId="73" xfId="0" applyNumberFormat="1" applyFont="1" applyBorder="1" applyAlignment="1">
      <alignment horizontal="right" vertical="top" shrinkToFit="1"/>
    </xf>
    <xf numFmtId="0" fontId="16" fillId="7" borderId="3" xfId="1" applyFont="1" applyFill="1" applyBorder="1" applyAlignment="1">
      <alignment horizontal="center" wrapText="1"/>
    </xf>
    <xf numFmtId="0" fontId="14" fillId="0" borderId="1" xfId="1" applyFont="1" applyBorder="1" applyAlignment="1">
      <alignment horizontal="center" vertical="top"/>
    </xf>
    <xf numFmtId="0" fontId="18" fillId="0" borderId="3" xfId="1" applyFont="1" applyBorder="1" applyAlignment="1">
      <alignment horizontal="center" vertical="center" wrapText="1"/>
    </xf>
    <xf numFmtId="0" fontId="16" fillId="0" borderId="2" xfId="1" applyFont="1" applyBorder="1" applyAlignment="1">
      <alignment horizontal="center" vertical="center" wrapText="1"/>
    </xf>
    <xf numFmtId="4" fontId="16" fillId="0" borderId="1" xfId="1" applyNumberFormat="1" applyFont="1" applyBorder="1" applyAlignment="1">
      <alignment horizontal="center" vertical="center" wrapText="1"/>
    </xf>
    <xf numFmtId="0" fontId="14" fillId="0" borderId="0" xfId="1" applyFont="1" applyAlignment="1">
      <alignment horizontal="center" vertical="center"/>
    </xf>
    <xf numFmtId="0" fontId="14" fillId="0" borderId="0" xfId="1" applyFont="1" applyFill="1"/>
    <xf numFmtId="0" fontId="1" fillId="0" borderId="0" xfId="1" applyFill="1"/>
    <xf numFmtId="0" fontId="54" fillId="27" borderId="70" xfId="0" applyFont="1" applyFill="1" applyBorder="1" applyAlignment="1">
      <alignment horizontal="center" vertical="top" wrapText="1"/>
    </xf>
    <xf numFmtId="0" fontId="55" fillId="0" borderId="71" xfId="0" applyFont="1" applyBorder="1" applyAlignment="1">
      <alignment horizontal="left" vertical="top"/>
    </xf>
    <xf numFmtId="0" fontId="55" fillId="0" borderId="72" xfId="0" applyFont="1" applyBorder="1" applyAlignment="1">
      <alignment horizontal="left" vertical="top"/>
    </xf>
    <xf numFmtId="0" fontId="57" fillId="0" borderId="60" xfId="0" applyFont="1" applyBorder="1" applyAlignment="1">
      <alignment horizontal="left" vertical="top" wrapText="1"/>
    </xf>
    <xf numFmtId="0" fontId="55" fillId="0" borderId="61" xfId="0" applyFont="1" applyBorder="1" applyAlignment="1">
      <alignment horizontal="left" vertical="top"/>
    </xf>
    <xf numFmtId="0" fontId="55" fillId="0" borderId="74" xfId="0" applyFont="1" applyBorder="1" applyAlignment="1">
      <alignment horizontal="left" vertical="top"/>
    </xf>
    <xf numFmtId="0" fontId="59" fillId="0" borderId="60" xfId="0" applyFont="1" applyBorder="1" applyAlignment="1">
      <alignment horizontal="left" vertical="top" wrapText="1"/>
    </xf>
    <xf numFmtId="0" fontId="37" fillId="0" borderId="60" xfId="0" applyFont="1" applyBorder="1" applyAlignment="1">
      <alignment vertical="top" wrapText="1"/>
    </xf>
    <xf numFmtId="0" fontId="55" fillId="0" borderId="61" xfId="0" applyFont="1" applyBorder="1" applyAlignment="1">
      <alignment vertical="top"/>
    </xf>
    <xf numFmtId="0" fontId="55" fillId="0" borderId="74" xfId="0" applyFont="1" applyBorder="1" applyAlignment="1">
      <alignment vertical="top"/>
    </xf>
    <xf numFmtId="0" fontId="37" fillId="0" borderId="61" xfId="0" applyFont="1" applyBorder="1" applyAlignment="1">
      <alignment vertical="top" wrapText="1"/>
    </xf>
    <xf numFmtId="0" fontId="37" fillId="0" borderId="74" xfId="0" applyFont="1" applyBorder="1" applyAlignment="1">
      <alignment vertical="top" wrapText="1"/>
    </xf>
    <xf numFmtId="0" fontId="0" fillId="0" borderId="1" xfId="0" applyBorder="1" applyAlignment="1">
      <alignment horizontal="left" wrapText="1"/>
    </xf>
    <xf numFmtId="0" fontId="0" fillId="0" borderId="0" xfId="0" applyAlignment="1">
      <alignment horizontal="left"/>
    </xf>
    <xf numFmtId="0" fontId="61" fillId="26" borderId="75" xfId="4" applyFont="1" applyBorder="1" applyAlignment="1" applyProtection="1">
      <alignment horizontal="center" vertical="center" wrapText="1" readingOrder="1"/>
    </xf>
    <xf numFmtId="0" fontId="53" fillId="26" borderId="75" xfId="4" applyBorder="1" applyAlignment="1" applyProtection="1">
      <alignment horizontal="center" vertical="center" wrapText="1" readingOrder="1"/>
    </xf>
    <xf numFmtId="0" fontId="37" fillId="0" borderId="1" xfId="0" applyFont="1" applyBorder="1" applyAlignment="1">
      <alignment horizontal="left" vertical="top" wrapText="1"/>
    </xf>
    <xf numFmtId="0" fontId="8" fillId="4" borderId="0" xfId="1" applyFont="1" applyFill="1" applyAlignment="1">
      <alignment horizontal="right"/>
    </xf>
    <xf numFmtId="0" fontId="7" fillId="2" borderId="0" xfId="1" applyFont="1" applyFill="1" applyAlignment="1">
      <alignment horizontal="right" wrapText="1"/>
    </xf>
    <xf numFmtId="0" fontId="5" fillId="0" borderId="0" xfId="1" applyFont="1" applyAlignment="1">
      <alignment horizontal="center" wrapText="1"/>
    </xf>
    <xf numFmtId="0" fontId="16" fillId="6" borderId="1" xfId="1" applyFont="1" applyFill="1" applyBorder="1" applyAlignment="1">
      <alignment horizontal="center" wrapText="1"/>
    </xf>
    <xf numFmtId="0" fontId="13" fillId="11" borderId="14" xfId="1" applyFont="1" applyFill="1" applyBorder="1" applyAlignment="1">
      <alignment horizontal="center" wrapText="1"/>
    </xf>
    <xf numFmtId="0" fontId="13" fillId="11" borderId="15" xfId="1" applyFont="1" applyFill="1" applyBorder="1" applyAlignment="1">
      <alignment horizontal="center" wrapText="1"/>
    </xf>
    <xf numFmtId="0" fontId="13" fillId="11" borderId="16" xfId="1" applyFont="1" applyFill="1" applyBorder="1" applyAlignment="1">
      <alignment horizontal="center" wrapText="1"/>
    </xf>
    <xf numFmtId="0" fontId="10" fillId="4" borderId="0" xfId="1" applyFont="1" applyFill="1" applyAlignment="1">
      <alignment horizontal="right" wrapText="1"/>
    </xf>
    <xf numFmtId="0" fontId="8" fillId="4" borderId="0" xfId="1" applyFont="1" applyFill="1" applyAlignment="1">
      <alignment horizontal="center" wrapText="1"/>
    </xf>
    <xf numFmtId="0" fontId="16" fillId="19" borderId="76" xfId="1" applyFont="1" applyFill="1" applyBorder="1" applyAlignment="1">
      <alignment horizontal="center" wrapText="1"/>
    </xf>
    <xf numFmtId="0" fontId="16" fillId="19" borderId="55" xfId="1" applyFont="1" applyFill="1" applyBorder="1" applyAlignment="1">
      <alignment horizontal="center" wrapText="1"/>
    </xf>
    <xf numFmtId="0" fontId="16" fillId="19" borderId="77" xfId="1" applyFont="1" applyFill="1" applyBorder="1" applyAlignment="1">
      <alignment horizontal="center" wrapText="1"/>
    </xf>
    <xf numFmtId="0" fontId="16" fillId="10" borderId="1" xfId="1" applyFont="1" applyFill="1" applyBorder="1" applyAlignment="1">
      <alignment horizontal="center" wrapText="1"/>
    </xf>
    <xf numFmtId="0" fontId="18" fillId="7" borderId="4" xfId="1" applyFont="1" applyFill="1" applyBorder="1" applyAlignment="1">
      <alignment horizontal="left" vertical="top" wrapText="1"/>
    </xf>
    <xf numFmtId="0" fontId="18" fillId="7" borderId="3" xfId="1" applyFont="1" applyFill="1" applyBorder="1" applyAlignment="1">
      <alignment horizontal="left" vertical="top" wrapText="1"/>
    </xf>
    <xf numFmtId="0" fontId="18" fillId="7" borderId="2" xfId="1" applyFont="1" applyFill="1" applyBorder="1" applyAlignment="1">
      <alignment horizontal="left" vertical="top" wrapText="1"/>
    </xf>
    <xf numFmtId="0" fontId="14" fillId="8" borderId="7" xfId="1" applyFont="1" applyFill="1" applyBorder="1" applyAlignment="1">
      <alignment horizontal="center" vertical="top"/>
    </xf>
    <xf numFmtId="0" fontId="14" fillId="8" borderId="5" xfId="1" applyFont="1" applyFill="1" applyBorder="1" applyAlignment="1">
      <alignment horizontal="center" vertical="top"/>
    </xf>
    <xf numFmtId="0" fontId="14" fillId="8" borderId="7" xfId="1" applyFont="1" applyFill="1" applyBorder="1" applyAlignment="1">
      <alignment horizontal="center" wrapText="1"/>
    </xf>
    <xf numFmtId="0" fontId="14" fillId="8" borderId="5" xfId="1" applyFont="1" applyFill="1" applyBorder="1" applyAlignment="1">
      <alignment horizontal="center" wrapText="1"/>
    </xf>
    <xf numFmtId="0" fontId="14" fillId="0" borderId="7" xfId="1" applyFont="1" applyFill="1" applyBorder="1" applyAlignment="1">
      <alignment horizontal="center" wrapText="1"/>
    </xf>
    <xf numFmtId="0" fontId="14" fillId="0" borderId="6" xfId="1" applyFont="1" applyFill="1" applyBorder="1" applyAlignment="1">
      <alignment horizontal="center" wrapText="1"/>
    </xf>
    <xf numFmtId="4" fontId="14" fillId="8" borderId="7" xfId="1" applyNumberFormat="1" applyFont="1" applyFill="1" applyBorder="1" applyAlignment="1">
      <alignment horizontal="center" wrapText="1"/>
    </xf>
    <xf numFmtId="4" fontId="14" fillId="8" borderId="5" xfId="1" applyNumberFormat="1" applyFont="1" applyFill="1" applyBorder="1" applyAlignment="1">
      <alignment horizontal="center" wrapText="1"/>
    </xf>
    <xf numFmtId="0" fontId="16" fillId="10" borderId="4" xfId="1" applyFont="1" applyFill="1" applyBorder="1" applyAlignment="1">
      <alignment horizontal="center" vertical="center" wrapText="1"/>
    </xf>
    <xf numFmtId="0" fontId="16" fillId="10" borderId="3" xfId="1" applyFont="1" applyFill="1" applyBorder="1" applyAlignment="1">
      <alignment horizontal="center" vertical="center" wrapText="1"/>
    </xf>
    <xf numFmtId="0" fontId="16" fillId="10" borderId="2" xfId="1" applyFont="1" applyFill="1" applyBorder="1" applyAlignment="1">
      <alignment horizontal="center" vertical="center" wrapText="1"/>
    </xf>
    <xf numFmtId="0" fontId="3" fillId="0" borderId="11" xfId="1" applyFont="1" applyBorder="1" applyAlignment="1">
      <alignment horizontal="center"/>
    </xf>
    <xf numFmtId="0" fontId="3" fillId="0" borderId="12" xfId="1" applyFont="1" applyBorder="1" applyAlignment="1">
      <alignment horizontal="center"/>
    </xf>
    <xf numFmtId="0" fontId="3" fillId="0" borderId="13" xfId="1" applyFont="1" applyBorder="1" applyAlignment="1">
      <alignment horizontal="center"/>
    </xf>
    <xf numFmtId="0" fontId="13" fillId="11" borderId="10" xfId="1" applyFont="1" applyFill="1" applyBorder="1" applyAlignment="1">
      <alignment horizontal="center"/>
    </xf>
    <xf numFmtId="0" fontId="14" fillId="8" borderId="9" xfId="1" applyFont="1" applyFill="1" applyBorder="1" applyAlignment="1">
      <alignment horizontal="center" vertical="top" wrapText="1"/>
    </xf>
    <xf numFmtId="0" fontId="14" fillId="8" borderId="8" xfId="1" applyFont="1" applyFill="1" applyBorder="1" applyAlignment="1">
      <alignment horizontal="center" vertical="top" wrapText="1"/>
    </xf>
    <xf numFmtId="0" fontId="14" fillId="0" borderId="7" xfId="1" applyFont="1" applyBorder="1" applyAlignment="1">
      <alignment horizontal="center" wrapText="1"/>
    </xf>
    <xf numFmtId="0" fontId="14" fillId="0" borderId="6" xfId="1" applyFont="1" applyBorder="1" applyAlignment="1">
      <alignment horizontal="center" wrapText="1"/>
    </xf>
    <xf numFmtId="3" fontId="14" fillId="0" borderId="7" xfId="1" applyNumberFormat="1" applyFont="1" applyFill="1" applyBorder="1" applyAlignment="1">
      <alignment horizontal="center" wrapText="1"/>
    </xf>
    <xf numFmtId="3" fontId="14" fillId="0" borderId="6" xfId="1" applyNumberFormat="1" applyFont="1" applyFill="1" applyBorder="1" applyAlignment="1">
      <alignment horizontal="center" wrapText="1"/>
    </xf>
    <xf numFmtId="4" fontId="14" fillId="0" borderId="7" xfId="1" applyNumberFormat="1" applyFont="1" applyBorder="1" applyAlignment="1">
      <alignment horizontal="center" wrapText="1"/>
    </xf>
    <xf numFmtId="4" fontId="14" fillId="0" borderId="6" xfId="1" applyNumberFormat="1" applyFont="1" applyBorder="1" applyAlignment="1">
      <alignment horizontal="center" wrapText="1"/>
    </xf>
    <xf numFmtId="0" fontId="14" fillId="7" borderId="1" xfId="1" applyFont="1" applyFill="1" applyBorder="1" applyAlignment="1">
      <alignment horizontal="left" vertical="top" wrapText="1"/>
    </xf>
    <xf numFmtId="0" fontId="20" fillId="7" borderId="4" xfId="1" applyFont="1" applyFill="1" applyBorder="1" applyAlignment="1">
      <alignment horizontal="left" vertical="top" wrapText="1"/>
    </xf>
    <xf numFmtId="0" fontId="20" fillId="7" borderId="3" xfId="1" applyFont="1" applyFill="1" applyBorder="1" applyAlignment="1">
      <alignment horizontal="left" vertical="top" wrapText="1"/>
    </xf>
    <xf numFmtId="0" fontId="20" fillId="7" borderId="2" xfId="1" applyFont="1" applyFill="1" applyBorder="1" applyAlignment="1">
      <alignment horizontal="left" vertical="top" wrapText="1"/>
    </xf>
    <xf numFmtId="0" fontId="26" fillId="14" borderId="24" xfId="0" applyFont="1" applyFill="1" applyBorder="1" applyAlignment="1">
      <alignment horizontal="center"/>
    </xf>
    <xf numFmtId="0" fontId="26" fillId="14" borderId="25" xfId="0" applyFont="1" applyFill="1" applyBorder="1" applyAlignment="1">
      <alignment horizontal="center"/>
    </xf>
    <xf numFmtId="0" fontId="26" fillId="12" borderId="22" xfId="0" applyFont="1" applyFill="1" applyBorder="1" applyAlignment="1">
      <alignment horizontal="center"/>
    </xf>
    <xf numFmtId="0" fontId="26" fillId="12" borderId="23" xfId="0" applyFont="1" applyFill="1" applyBorder="1" applyAlignment="1">
      <alignment horizontal="center"/>
    </xf>
    <xf numFmtId="0" fontId="26" fillId="12" borderId="24" xfId="0" applyFont="1" applyFill="1" applyBorder="1" applyAlignment="1">
      <alignment horizontal="center"/>
    </xf>
    <xf numFmtId="0" fontId="26" fillId="12" borderId="25" xfId="0" applyFont="1" applyFill="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26" fillId="12" borderId="33" xfId="0" applyFont="1" applyFill="1" applyBorder="1" applyAlignment="1">
      <alignment horizontal="center"/>
    </xf>
    <xf numFmtId="0" fontId="26" fillId="12" borderId="34" xfId="0" applyFont="1" applyFill="1" applyBorder="1" applyAlignment="1">
      <alignment horizontal="center"/>
    </xf>
    <xf numFmtId="0" fontId="32" fillId="12" borderId="1" xfId="0" applyFont="1" applyFill="1" applyBorder="1" applyAlignment="1">
      <alignment horizontal="center"/>
    </xf>
    <xf numFmtId="0" fontId="32" fillId="23" borderId="47" xfId="0" applyFont="1" applyFill="1" applyBorder="1" applyAlignment="1">
      <alignment horizontal="center"/>
    </xf>
    <xf numFmtId="0" fontId="36" fillId="23" borderId="48" xfId="0" applyFont="1" applyFill="1" applyBorder="1"/>
    <xf numFmtId="0" fontId="26" fillId="12" borderId="0" xfId="0" applyFont="1" applyFill="1" applyAlignment="1">
      <alignment horizontal="center"/>
    </xf>
    <xf numFmtId="0" fontId="32" fillId="12" borderId="1" xfId="0" applyFont="1" applyFill="1" applyBorder="1" applyAlignment="1">
      <alignment horizontal="center" vertical="center" wrapText="1"/>
    </xf>
    <xf numFmtId="0" fontId="36" fillId="12" borderId="1" xfId="0" applyFont="1" applyFill="1" applyBorder="1"/>
    <xf numFmtId="2" fontId="34" fillId="12" borderId="1" xfId="0" applyNumberFormat="1" applyFont="1" applyFill="1" applyBorder="1" applyAlignment="1">
      <alignment horizontal="center"/>
    </xf>
    <xf numFmtId="0" fontId="34" fillId="12" borderId="1" xfId="0" applyFont="1" applyFill="1" applyBorder="1" applyAlignment="1">
      <alignment horizontal="center"/>
    </xf>
    <xf numFmtId="0" fontId="26" fillId="19" borderId="1" xfId="0" applyFont="1" applyFill="1" applyBorder="1" applyAlignment="1">
      <alignment horizontal="center"/>
    </xf>
    <xf numFmtId="0" fontId="26" fillId="19" borderId="0" xfId="0" applyFont="1" applyFill="1" applyAlignment="1">
      <alignment horizontal="center" wrapText="1"/>
    </xf>
    <xf numFmtId="0" fontId="32" fillId="17" borderId="47" xfId="0" applyFont="1" applyFill="1" applyBorder="1" applyAlignment="1">
      <alignment horizontal="center"/>
    </xf>
    <xf numFmtId="0" fontId="36" fillId="14" borderId="48" xfId="0" applyFont="1" applyFill="1" applyBorder="1"/>
    <xf numFmtId="0" fontId="26" fillId="12" borderId="28" xfId="0" applyFont="1" applyFill="1" applyBorder="1" applyAlignment="1">
      <alignment horizontal="center"/>
    </xf>
    <xf numFmtId="0" fontId="26" fillId="12" borderId="15" xfId="0" applyFont="1" applyFill="1" applyBorder="1" applyAlignment="1">
      <alignment horizontal="center"/>
    </xf>
    <xf numFmtId="0" fontId="34" fillId="12" borderId="0" xfId="0" applyFont="1" applyFill="1" applyBorder="1" applyAlignment="1">
      <alignment horizontal="center"/>
    </xf>
    <xf numFmtId="0" fontId="32" fillId="12" borderId="0" xfId="0" applyFont="1" applyFill="1" applyBorder="1" applyAlignment="1">
      <alignment horizontal="center"/>
    </xf>
    <xf numFmtId="0" fontId="32" fillId="12" borderId="0" xfId="0" applyFont="1" applyFill="1" applyBorder="1" applyAlignment="1">
      <alignment horizontal="center" vertical="center" wrapText="1"/>
    </xf>
    <xf numFmtId="0" fontId="36" fillId="12" borderId="0" xfId="0" applyFont="1" applyFill="1" applyBorder="1"/>
    <xf numFmtId="2" fontId="34" fillId="12" borderId="0" xfId="0" applyNumberFormat="1" applyFont="1" applyFill="1" applyBorder="1" applyAlignment="1">
      <alignment horizontal="center"/>
    </xf>
    <xf numFmtId="0" fontId="51" fillId="0" borderId="60" xfId="0" applyFont="1" applyFill="1" applyBorder="1" applyAlignment="1">
      <alignment horizontal="center" wrapText="1"/>
    </xf>
    <xf numFmtId="0" fontId="44" fillId="0" borderId="61" xfId="0" applyFont="1" applyFill="1" applyBorder="1" applyAlignment="1">
      <alignment horizontal="center" wrapText="1"/>
    </xf>
    <xf numFmtId="0" fontId="51" fillId="0" borderId="60" xfId="0" applyFont="1" applyBorder="1" applyAlignment="1">
      <alignment horizontal="left"/>
    </xf>
    <xf numFmtId="0" fontId="51" fillId="0" borderId="62" xfId="0" applyFont="1" applyBorder="1" applyAlignment="1">
      <alignment horizontal="left"/>
    </xf>
    <xf numFmtId="0" fontId="45" fillId="0" borderId="0" xfId="0" applyFont="1" applyAlignment="1">
      <alignment horizontal="center"/>
    </xf>
    <xf numFmtId="0" fontId="0" fillId="0" borderId="0" xfId="0"/>
    <xf numFmtId="0" fontId="44" fillId="21" borderId="60" xfId="0" applyFont="1" applyFill="1" applyBorder="1" applyAlignment="1">
      <alignment horizontal="center"/>
    </xf>
    <xf numFmtId="0" fontId="47" fillId="0" borderId="61" xfId="0" applyFont="1" applyBorder="1"/>
    <xf numFmtId="0" fontId="47" fillId="0" borderId="62" xfId="0" applyFont="1" applyBorder="1"/>
    <xf numFmtId="0" fontId="44" fillId="0" borderId="60" xfId="0" applyFont="1" applyBorder="1" applyAlignment="1">
      <alignment horizontal="right"/>
    </xf>
    <xf numFmtId="0" fontId="44" fillId="0" borderId="60" xfId="0" applyFont="1" applyBorder="1" applyAlignment="1">
      <alignment horizontal="left"/>
    </xf>
    <xf numFmtId="0" fontId="44" fillId="0" borderId="62" xfId="0" applyFont="1" applyBorder="1" applyAlignment="1">
      <alignment horizontal="left"/>
    </xf>
    <xf numFmtId="0" fontId="44" fillId="0" borderId="60" xfId="0" applyFont="1" applyBorder="1" applyAlignment="1">
      <alignment horizontal="center"/>
    </xf>
    <xf numFmtId="0" fontId="44" fillId="0" borderId="62" xfId="0" applyFont="1" applyBorder="1" applyAlignment="1">
      <alignment horizontal="center"/>
    </xf>
    <xf numFmtId="0" fontId="44" fillId="0" borderId="64" xfId="0" applyFont="1" applyBorder="1" applyAlignment="1">
      <alignment horizontal="right"/>
    </xf>
    <xf numFmtId="0" fontId="47" fillId="0" borderId="67" xfId="0" applyFont="1" applyBorder="1"/>
    <xf numFmtId="0" fontId="47" fillId="0" borderId="68" xfId="0" applyFont="1" applyBorder="1"/>
    <xf numFmtId="0" fontId="51" fillId="0" borderId="65" xfId="0" applyFont="1" applyBorder="1" applyAlignment="1">
      <alignment horizontal="left"/>
    </xf>
    <xf numFmtId="0" fontId="44" fillId="0" borderId="66" xfId="0" applyFont="1" applyBorder="1" applyAlignment="1">
      <alignment horizontal="left"/>
    </xf>
    <xf numFmtId="0" fontId="51" fillId="0" borderId="4" xfId="0" applyFont="1" applyBorder="1" applyAlignment="1">
      <alignment horizontal="center"/>
    </xf>
    <xf numFmtId="0" fontId="51" fillId="0" borderId="2" xfId="0" applyFont="1" applyBorder="1" applyAlignment="1">
      <alignment horizontal="center"/>
    </xf>
    <xf numFmtId="0" fontId="63" fillId="0" borderId="0" xfId="5" applyFont="1" applyAlignment="1">
      <alignment horizontal="center" wrapText="1"/>
    </xf>
    <xf numFmtId="0" fontId="64" fillId="0" borderId="0" xfId="0" applyFont="1" applyAlignment="1">
      <alignment horizontal="center" wrapText="1"/>
    </xf>
  </cellXfs>
  <cellStyles count="6">
    <cellStyle name="Check Cell" xfId="4" builtinId="23"/>
    <cellStyle name="Hyperlink" xfId="5" builtinId="8"/>
    <cellStyle name="Normal" xfId="0" builtinId="0"/>
    <cellStyle name="Normal 2" xfId="1" xr:uid="{5F391C6B-5D98-461F-AC23-A2B1413F664C}"/>
    <cellStyle name="Normal 3" xfId="2" xr:uid="{A7F59C79-2C44-47F4-904B-6D74F48622DE}"/>
    <cellStyle name="Normal_2aخشتةي" xfId="3" xr:uid="{7F890768-DAB1-4C9E-A300-E2EFFEC08E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2978151</xdr:colOff>
      <xdr:row>0</xdr:row>
      <xdr:rowOff>25400</xdr:rowOff>
    </xdr:from>
    <xdr:to>
      <xdr:col>1</xdr:col>
      <xdr:colOff>4400550</xdr:colOff>
      <xdr:row>0</xdr:row>
      <xdr:rowOff>1092199</xdr:rowOff>
    </xdr:to>
    <xdr:pic>
      <xdr:nvPicPr>
        <xdr:cNvPr id="3" name="Picture 2">
          <a:extLst>
            <a:ext uri="{FF2B5EF4-FFF2-40B4-BE49-F238E27FC236}">
              <a16:creationId xmlns:a16="http://schemas.microsoft.com/office/drawing/2014/main" id="{8312711A-5F71-4EBF-39D8-72D1CC36F722}"/>
            </a:ext>
          </a:extLst>
        </xdr:cNvPr>
        <xdr:cNvPicPr>
          <a:picLocks noChangeAspect="1"/>
        </xdr:cNvPicPr>
      </xdr:nvPicPr>
      <xdr:blipFill>
        <a:blip xmlns:r="http://schemas.openxmlformats.org/officeDocument/2006/relationships" r:embed="rId1"/>
        <a:stretch>
          <a:fillRect/>
        </a:stretch>
      </xdr:blipFill>
      <xdr:spPr>
        <a:xfrm>
          <a:off x="3384551" y="25400"/>
          <a:ext cx="1422399" cy="1066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508000</xdr:colOff>
      <xdr:row>6</xdr:row>
      <xdr:rowOff>0</xdr:rowOff>
    </xdr:from>
    <xdr:to>
      <xdr:col>7</xdr:col>
      <xdr:colOff>330200</xdr:colOff>
      <xdr:row>18</xdr:row>
      <xdr:rowOff>50800</xdr:rowOff>
    </xdr:to>
    <xdr:pic>
      <xdr:nvPicPr>
        <xdr:cNvPr id="3" name="Picture 2" descr="Location Icon PNG Images, Vectors Free Download - Pngtree">
          <a:extLst>
            <a:ext uri="{FF2B5EF4-FFF2-40B4-BE49-F238E27FC236}">
              <a16:creationId xmlns:a16="http://schemas.microsoft.com/office/drawing/2014/main" id="{D688957C-9B17-55FE-057F-09AAD673F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800" y="1282700"/>
          <a:ext cx="2260600" cy="226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och.gov.i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ogle.com/maps/place/35%C2%B036'13.0%22N+45%C2%B025'52.0%22E/@35.6036154,45.4285362,17z/data=!4m10!1m5!3m4!2zMzXCsDM2JzEzLjAiTiA0NcKwMjUnNTIuMCJF!8m2!3d35.6036111!4d45.4311111!3m3!8m2!3d35.6036111!4d45.4311111?hl=en&amp;entry=ttu"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16FA-4974-480F-910E-DDABF4B4C182}">
  <dimension ref="A1:J19"/>
  <sheetViews>
    <sheetView workbookViewId="0">
      <selection activeCell="I4" sqref="I4"/>
    </sheetView>
  </sheetViews>
  <sheetFormatPr defaultRowHeight="14.5"/>
  <cols>
    <col min="1" max="1" width="6.26953125" customWidth="1"/>
    <col min="6" max="6" width="60.54296875" customWidth="1"/>
  </cols>
  <sheetData>
    <row r="1" spans="1:10">
      <c r="A1" s="270" t="s">
        <v>403</v>
      </c>
      <c r="B1" s="271"/>
      <c r="C1" s="271"/>
      <c r="D1" s="271"/>
      <c r="E1" s="271"/>
      <c r="F1" s="272"/>
    </row>
    <row r="2" spans="1:10">
      <c r="A2" s="259"/>
      <c r="B2" s="273" t="s">
        <v>404</v>
      </c>
      <c r="C2" s="274"/>
      <c r="D2" s="274"/>
      <c r="E2" s="274"/>
      <c r="F2" s="275"/>
    </row>
    <row r="3" spans="1:10" ht="69" customHeight="1">
      <c r="A3" s="260">
        <v>1</v>
      </c>
      <c r="B3" s="276" t="s">
        <v>405</v>
      </c>
      <c r="C3" s="274"/>
      <c r="D3" s="274"/>
      <c r="E3" s="274"/>
      <c r="F3" s="275"/>
    </row>
    <row r="4" spans="1:10" ht="30" customHeight="1">
      <c r="A4" s="261">
        <v>2</v>
      </c>
      <c r="B4" s="277" t="s">
        <v>406</v>
      </c>
      <c r="C4" s="278"/>
      <c r="D4" s="278"/>
      <c r="E4" s="278"/>
      <c r="F4" s="279"/>
    </row>
    <row r="5" spans="1:10" ht="28.5" customHeight="1">
      <c r="A5" s="260">
        <v>3</v>
      </c>
      <c r="B5" s="277" t="s">
        <v>407</v>
      </c>
      <c r="C5" s="280"/>
      <c r="D5" s="280"/>
      <c r="E5" s="280"/>
      <c r="F5" s="281"/>
      <c r="G5" s="258"/>
      <c r="H5" s="258"/>
      <c r="I5" s="258"/>
      <c r="J5" s="258"/>
    </row>
    <row r="6" spans="1:10" ht="17.5" customHeight="1">
      <c r="A6" s="261">
        <v>4</v>
      </c>
      <c r="B6" s="277" t="s">
        <v>408</v>
      </c>
      <c r="C6" s="280"/>
      <c r="D6" s="280"/>
      <c r="E6" s="280"/>
      <c r="F6" s="281"/>
      <c r="G6" s="258"/>
      <c r="H6" s="258"/>
      <c r="I6" s="258"/>
      <c r="J6" s="258"/>
    </row>
    <row r="7" spans="1:10" ht="32.5" customHeight="1" thickBot="1">
      <c r="A7" s="260">
        <v>5</v>
      </c>
      <c r="B7" s="277" t="s">
        <v>409</v>
      </c>
      <c r="C7" s="280"/>
      <c r="D7" s="280"/>
      <c r="E7" s="280"/>
      <c r="F7" s="281"/>
      <c r="G7" s="258"/>
      <c r="H7" s="258"/>
      <c r="I7" s="258"/>
      <c r="J7" s="258"/>
    </row>
    <row r="8" spans="1:10" ht="15" thickTop="1">
      <c r="A8" s="284" t="s">
        <v>410</v>
      </c>
      <c r="B8" s="285"/>
      <c r="C8" s="285"/>
      <c r="D8" s="285"/>
      <c r="E8" s="285"/>
      <c r="F8" s="285"/>
      <c r="G8" s="258"/>
      <c r="H8" s="258"/>
      <c r="I8" s="258"/>
      <c r="J8" s="258"/>
    </row>
    <row r="9" spans="1:10" ht="67.5" customHeight="1">
      <c r="A9" s="286" t="s">
        <v>411</v>
      </c>
      <c r="B9" s="286"/>
      <c r="C9" s="286"/>
      <c r="D9" s="286"/>
      <c r="E9" s="286"/>
      <c r="F9" s="286"/>
      <c r="G9" s="257"/>
      <c r="H9" s="257"/>
      <c r="I9" s="257"/>
      <c r="J9" s="257"/>
    </row>
    <row r="10" spans="1:10" ht="31.5" customHeight="1">
      <c r="A10" s="286" t="s">
        <v>414</v>
      </c>
      <c r="B10" s="286"/>
      <c r="C10" s="286"/>
      <c r="D10" s="286"/>
      <c r="E10" s="286"/>
      <c r="F10" s="286"/>
    </row>
    <row r="11" spans="1:10" ht="28.5" customHeight="1">
      <c r="A11" s="286" t="s">
        <v>412</v>
      </c>
      <c r="B11" s="286"/>
      <c r="C11" s="286"/>
      <c r="D11" s="286"/>
      <c r="E11" s="286"/>
      <c r="F11" s="286"/>
    </row>
    <row r="12" spans="1:10" ht="28" customHeight="1">
      <c r="A12" s="282" t="s">
        <v>413</v>
      </c>
      <c r="B12" s="282"/>
      <c r="C12" s="282"/>
      <c r="D12" s="282"/>
      <c r="E12" s="282"/>
      <c r="F12" s="282"/>
    </row>
    <row r="14" spans="1:10">
      <c r="A14" t="s">
        <v>398</v>
      </c>
    </row>
    <row r="15" spans="1:10">
      <c r="A15" s="258" t="s">
        <v>399</v>
      </c>
      <c r="B15" s="258"/>
      <c r="C15" s="258"/>
      <c r="D15" s="258"/>
      <c r="E15" s="258"/>
      <c r="F15" s="258"/>
    </row>
    <row r="16" spans="1:10">
      <c r="A16" s="258" t="s">
        <v>400</v>
      </c>
      <c r="B16" s="258"/>
      <c r="C16" s="258"/>
      <c r="D16" s="258"/>
      <c r="E16" s="258"/>
      <c r="F16" s="258"/>
    </row>
    <row r="17" spans="1:6">
      <c r="A17" s="258" t="s">
        <v>401</v>
      </c>
      <c r="B17" s="258"/>
      <c r="C17" s="258"/>
      <c r="D17" s="258"/>
      <c r="E17" s="258"/>
      <c r="F17" s="258"/>
    </row>
    <row r="18" spans="1:6">
      <c r="A18" s="258" t="s">
        <v>402</v>
      </c>
      <c r="B18" s="258"/>
      <c r="C18" s="258"/>
      <c r="D18" s="258"/>
      <c r="E18" s="258"/>
      <c r="F18" s="258"/>
    </row>
    <row r="19" spans="1:6">
      <c r="A19" s="283" t="s">
        <v>436</v>
      </c>
      <c r="B19" s="283"/>
      <c r="C19" s="283"/>
      <c r="D19" s="283"/>
      <c r="E19" s="283"/>
      <c r="F19" s="283"/>
    </row>
  </sheetData>
  <mergeCells count="13">
    <mergeCell ref="A12:F12"/>
    <mergeCell ref="A19:F19"/>
    <mergeCell ref="B6:F6"/>
    <mergeCell ref="B7:F7"/>
    <mergeCell ref="A8:F8"/>
    <mergeCell ref="A9:F9"/>
    <mergeCell ref="A10:F10"/>
    <mergeCell ref="A11:F11"/>
    <mergeCell ref="A1:F1"/>
    <mergeCell ref="B2:F2"/>
    <mergeCell ref="B3:F3"/>
    <mergeCell ref="B4:F4"/>
    <mergeCell ref="B5:F5"/>
  </mergeCells>
  <hyperlinks>
    <hyperlink ref="B3" r:id="rId1" xr:uid="{378FC97B-C2DB-4632-9746-29ECB2ADAFE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87C4-50FD-49EB-A282-B22DF3952670}">
  <dimension ref="A1:II250"/>
  <sheetViews>
    <sheetView tabSelected="1" view="pageBreakPreview" topLeftCell="A120" zoomScaleNormal="100" zoomScaleSheetLayoutView="100" workbookViewId="0">
      <selection activeCell="F121" sqref="F121"/>
    </sheetView>
  </sheetViews>
  <sheetFormatPr defaultRowHeight="13"/>
  <cols>
    <col min="1" max="1" width="5.81640625" style="3" bestFit="1" customWidth="1"/>
    <col min="2" max="2" width="79.6328125" style="3" customWidth="1"/>
    <col min="3" max="3" width="4.26953125" style="3" customWidth="1"/>
    <col min="4" max="4" width="9.7265625" style="102" bestFit="1" customWidth="1"/>
    <col min="5" max="5" width="10.7265625" style="2" bestFit="1" customWidth="1"/>
    <col min="6" max="6" width="14.7265625" style="2" bestFit="1" customWidth="1"/>
    <col min="7" max="7" width="65" style="1" customWidth="1"/>
    <col min="8" max="14" width="8.7265625" style="1" customWidth="1"/>
    <col min="15" max="16384" width="8.7265625" style="1"/>
  </cols>
  <sheetData>
    <row r="1" spans="1:7" ht="88" customHeight="1" thickBot="1">
      <c r="A1" s="314"/>
      <c r="B1" s="315"/>
      <c r="C1" s="315"/>
      <c r="D1" s="315"/>
      <c r="E1" s="315"/>
      <c r="F1" s="316"/>
    </row>
    <row r="2" spans="1:7" ht="20" customHeight="1">
      <c r="A2" s="317" t="s">
        <v>415</v>
      </c>
      <c r="B2" s="317"/>
      <c r="C2" s="317"/>
      <c r="D2" s="317"/>
      <c r="E2" s="317"/>
      <c r="F2" s="317"/>
      <c r="G2" s="30"/>
    </row>
    <row r="3" spans="1:7" s="3" customFormat="1" ht="28">
      <c r="A3" s="31" t="s">
        <v>15</v>
      </c>
      <c r="B3" s="32" t="s">
        <v>14</v>
      </c>
      <c r="C3" s="32" t="s">
        <v>9</v>
      </c>
      <c r="D3" s="262" t="s">
        <v>218</v>
      </c>
      <c r="E3" s="93" t="s">
        <v>416</v>
      </c>
      <c r="F3" s="94" t="s">
        <v>417</v>
      </c>
      <c r="G3" s="30"/>
    </row>
    <row r="4" spans="1:7" ht="20">
      <c r="A4" s="33" t="s">
        <v>135</v>
      </c>
      <c r="B4" s="34" t="s">
        <v>13</v>
      </c>
      <c r="C4" s="35"/>
      <c r="D4" s="35"/>
      <c r="E4" s="36"/>
      <c r="F4" s="37"/>
      <c r="G4" s="30"/>
    </row>
    <row r="5" spans="1:7" ht="242.5" customHeight="1">
      <c r="A5" s="318" t="s">
        <v>136</v>
      </c>
      <c r="B5" s="38" t="s">
        <v>219</v>
      </c>
      <c r="C5" s="320" t="s">
        <v>140</v>
      </c>
      <c r="D5" s="322">
        <v>1400</v>
      </c>
      <c r="E5" s="324"/>
      <c r="F5" s="324">
        <f>E5*D5</f>
        <v>0</v>
      </c>
      <c r="G5" s="39"/>
    </row>
    <row r="6" spans="1:7" ht="44.5" customHeight="1">
      <c r="A6" s="319"/>
      <c r="B6" s="38" t="s">
        <v>155</v>
      </c>
      <c r="C6" s="321"/>
      <c r="D6" s="323"/>
      <c r="E6" s="325"/>
      <c r="F6" s="325"/>
      <c r="G6" s="30"/>
    </row>
    <row r="7" spans="1:7" ht="57.5" customHeight="1">
      <c r="A7" s="40" t="s">
        <v>137</v>
      </c>
      <c r="B7" s="41" t="s">
        <v>141</v>
      </c>
      <c r="C7" s="42" t="s">
        <v>142</v>
      </c>
      <c r="D7" s="55">
        <v>240</v>
      </c>
      <c r="E7" s="43"/>
      <c r="F7" s="43">
        <f>E7*D7</f>
        <v>0</v>
      </c>
      <c r="G7" s="30"/>
    </row>
    <row r="8" spans="1:7" ht="100" customHeight="1">
      <c r="A8" s="72" t="s">
        <v>138</v>
      </c>
      <c r="B8" s="41" t="s">
        <v>433</v>
      </c>
      <c r="C8" s="42" t="s">
        <v>142</v>
      </c>
      <c r="D8" s="55">
        <v>800</v>
      </c>
      <c r="E8" s="43"/>
      <c r="F8" s="43">
        <f>E8*D8</f>
        <v>0</v>
      </c>
      <c r="G8" s="30"/>
    </row>
    <row r="9" spans="1:7" ht="28" customHeight="1">
      <c r="A9" s="40" t="s">
        <v>139</v>
      </c>
      <c r="B9" s="38" t="s">
        <v>156</v>
      </c>
      <c r="C9" s="44" t="s">
        <v>140</v>
      </c>
      <c r="D9" s="55">
        <v>619</v>
      </c>
      <c r="E9" s="43"/>
      <c r="F9" s="45">
        <f>E9*D9</f>
        <v>0</v>
      </c>
      <c r="G9" s="46"/>
    </row>
    <row r="10" spans="1:7" ht="14">
      <c r="A10" s="47"/>
      <c r="B10" s="299" t="s">
        <v>102</v>
      </c>
      <c r="C10" s="299"/>
      <c r="D10" s="299"/>
      <c r="E10" s="299"/>
      <c r="F10" s="48">
        <f>SUM(F5:F9)</f>
        <v>0</v>
      </c>
      <c r="G10" s="30"/>
    </row>
    <row r="11" spans="1:7" ht="141.5" customHeight="1">
      <c r="A11" s="49" t="s">
        <v>19</v>
      </c>
      <c r="B11" s="326" t="s">
        <v>157</v>
      </c>
      <c r="C11" s="326"/>
      <c r="D11" s="326"/>
      <c r="E11" s="326"/>
      <c r="F11" s="326"/>
      <c r="G11" s="30"/>
    </row>
    <row r="12" spans="1:7" ht="68" customHeight="1">
      <c r="A12" s="40" t="s">
        <v>20</v>
      </c>
      <c r="B12" s="50" t="s">
        <v>153</v>
      </c>
      <c r="C12" s="51" t="s">
        <v>140</v>
      </c>
      <c r="D12" s="88">
        <v>241</v>
      </c>
      <c r="E12" s="92"/>
      <c r="F12" s="92">
        <f>E12*D12</f>
        <v>0</v>
      </c>
      <c r="G12" s="30"/>
    </row>
    <row r="13" spans="1:7" ht="42" customHeight="1">
      <c r="A13" s="72" t="s">
        <v>21</v>
      </c>
      <c r="B13" s="86" t="s">
        <v>423</v>
      </c>
      <c r="C13" s="87" t="s">
        <v>142</v>
      </c>
      <c r="D13" s="88">
        <v>80</v>
      </c>
      <c r="E13" s="89"/>
      <c r="F13" s="89">
        <f t="shared" ref="F13:F14" si="0">E13*D13</f>
        <v>0</v>
      </c>
      <c r="G13" s="52"/>
    </row>
    <row r="14" spans="1:7" ht="100.5">
      <c r="A14" s="72" t="s">
        <v>22</v>
      </c>
      <c r="B14" s="86" t="s">
        <v>424</v>
      </c>
      <c r="C14" s="87" t="s">
        <v>142</v>
      </c>
      <c r="D14" s="55">
        <v>300</v>
      </c>
      <c r="E14" s="56"/>
      <c r="F14" s="89">
        <f t="shared" si="0"/>
        <v>0</v>
      </c>
      <c r="G14" s="53"/>
    </row>
    <row r="15" spans="1:7" ht="14">
      <c r="A15" s="47"/>
      <c r="B15" s="299" t="s">
        <v>103</v>
      </c>
      <c r="C15" s="299"/>
      <c r="D15" s="299"/>
      <c r="E15" s="299"/>
      <c r="F15" s="48">
        <f>SUM(F12:F14)</f>
        <v>0</v>
      </c>
      <c r="G15" s="30"/>
    </row>
    <row r="16" spans="1:7" ht="54" customHeight="1">
      <c r="A16" s="57" t="s">
        <v>24</v>
      </c>
      <c r="B16" s="327" t="s">
        <v>158</v>
      </c>
      <c r="C16" s="328"/>
      <c r="D16" s="328"/>
      <c r="E16" s="328"/>
      <c r="F16" s="329"/>
      <c r="G16" s="30"/>
    </row>
    <row r="17" spans="1:7" ht="51" customHeight="1">
      <c r="A17" s="72" t="s">
        <v>25</v>
      </c>
      <c r="B17" s="58" t="s">
        <v>397</v>
      </c>
      <c r="C17" s="42" t="s">
        <v>142</v>
      </c>
      <c r="D17" s="54">
        <v>152</v>
      </c>
      <c r="E17" s="43"/>
      <c r="F17" s="43">
        <f>D17*E17</f>
        <v>0</v>
      </c>
      <c r="G17" s="39"/>
    </row>
    <row r="18" spans="1:7" ht="41" customHeight="1">
      <c r="A18" s="72" t="s">
        <v>26</v>
      </c>
      <c r="B18" s="58" t="s">
        <v>220</v>
      </c>
      <c r="C18" s="42" t="s">
        <v>142</v>
      </c>
      <c r="D18" s="54">
        <v>298</v>
      </c>
      <c r="E18" s="43"/>
      <c r="F18" s="43">
        <f t="shared" ref="F18" si="1">D18*E18</f>
        <v>0</v>
      </c>
      <c r="G18" s="30"/>
    </row>
    <row r="19" spans="1:7" ht="14">
      <c r="A19" s="47"/>
      <c r="B19" s="299" t="s">
        <v>104</v>
      </c>
      <c r="C19" s="299"/>
      <c r="D19" s="299"/>
      <c r="E19" s="299"/>
      <c r="F19" s="48">
        <f>SUM(F17:F18)</f>
        <v>0</v>
      </c>
      <c r="G19" s="30"/>
    </row>
    <row r="20" spans="1:7" ht="69" customHeight="1">
      <c r="A20" s="57" t="s">
        <v>27</v>
      </c>
      <c r="B20" s="300" t="s">
        <v>159</v>
      </c>
      <c r="C20" s="301"/>
      <c r="D20" s="301"/>
      <c r="E20" s="301"/>
      <c r="F20" s="302"/>
      <c r="G20" s="30"/>
    </row>
    <row r="21" spans="1:7" ht="40" customHeight="1">
      <c r="A21" s="59" t="s">
        <v>28</v>
      </c>
      <c r="B21" s="60" t="s">
        <v>227</v>
      </c>
      <c r="C21" s="42" t="s">
        <v>0</v>
      </c>
      <c r="D21" s="54">
        <v>105</v>
      </c>
      <c r="E21" s="43"/>
      <c r="F21" s="43">
        <f t="shared" ref="F21:F55" si="2">E21*D21</f>
        <v>0</v>
      </c>
      <c r="G21" s="30"/>
    </row>
    <row r="22" spans="1:7" ht="38" customHeight="1">
      <c r="A22" s="59" t="s">
        <v>29</v>
      </c>
      <c r="B22" s="96" t="s">
        <v>228</v>
      </c>
      <c r="C22" s="42" t="s">
        <v>0</v>
      </c>
      <c r="D22" s="54">
        <v>18</v>
      </c>
      <c r="E22" s="43"/>
      <c r="F22" s="43">
        <f t="shared" si="2"/>
        <v>0</v>
      </c>
      <c r="G22" s="30"/>
    </row>
    <row r="23" spans="1:7" ht="41.5" customHeight="1">
      <c r="A23" s="59" t="s">
        <v>30</v>
      </c>
      <c r="B23" s="96" t="s">
        <v>160</v>
      </c>
      <c r="C23" s="42" t="s">
        <v>0</v>
      </c>
      <c r="D23" s="54">
        <v>4</v>
      </c>
      <c r="E23" s="43"/>
      <c r="F23" s="43">
        <f t="shared" si="2"/>
        <v>0</v>
      </c>
      <c r="G23" s="30"/>
    </row>
    <row r="24" spans="1:7" ht="53" customHeight="1">
      <c r="A24" s="59" t="s">
        <v>31</v>
      </c>
      <c r="B24" s="61" t="s">
        <v>229</v>
      </c>
      <c r="C24" s="42" t="s">
        <v>0</v>
      </c>
      <c r="D24" s="54">
        <v>14</v>
      </c>
      <c r="E24" s="43"/>
      <c r="F24" s="43">
        <f t="shared" si="2"/>
        <v>0</v>
      </c>
      <c r="G24" s="30"/>
    </row>
    <row r="25" spans="1:7" ht="30.5" customHeight="1">
      <c r="A25" s="59" t="s">
        <v>32</v>
      </c>
      <c r="B25" s="60" t="s">
        <v>223</v>
      </c>
      <c r="C25" s="42" t="s">
        <v>0</v>
      </c>
      <c r="D25" s="54">
        <v>85</v>
      </c>
      <c r="E25" s="43"/>
      <c r="F25" s="43">
        <f t="shared" si="2"/>
        <v>0</v>
      </c>
      <c r="G25" s="30"/>
    </row>
    <row r="26" spans="1:7" ht="29" customHeight="1">
      <c r="A26" s="59" t="s">
        <v>33</v>
      </c>
      <c r="B26" s="60" t="s">
        <v>146</v>
      </c>
      <c r="C26" s="42" t="s">
        <v>0</v>
      </c>
      <c r="D26" s="54">
        <v>1</v>
      </c>
      <c r="E26" s="43"/>
      <c r="F26" s="43">
        <f t="shared" si="2"/>
        <v>0</v>
      </c>
      <c r="G26" s="30"/>
    </row>
    <row r="27" spans="1:7" ht="15.5" customHeight="1">
      <c r="A27" s="59" t="s">
        <v>34</v>
      </c>
      <c r="B27" s="60" t="s">
        <v>147</v>
      </c>
      <c r="C27" s="42" t="s">
        <v>0</v>
      </c>
      <c r="D27" s="54">
        <v>1</v>
      </c>
      <c r="E27" s="43"/>
      <c r="F27" s="43">
        <f t="shared" si="2"/>
        <v>0</v>
      </c>
      <c r="G27" s="30"/>
    </row>
    <row r="28" spans="1:7" ht="16.5" customHeight="1">
      <c r="A28" s="59" t="s">
        <v>35</v>
      </c>
      <c r="B28" s="60" t="s">
        <v>148</v>
      </c>
      <c r="C28" s="42" t="s">
        <v>0</v>
      </c>
      <c r="D28" s="54">
        <v>2</v>
      </c>
      <c r="E28" s="43"/>
      <c r="F28" s="43">
        <f t="shared" si="2"/>
        <v>0</v>
      </c>
      <c r="G28" s="30"/>
    </row>
    <row r="29" spans="1:7" ht="15.5" customHeight="1">
      <c r="A29" s="59" t="s">
        <v>36</v>
      </c>
      <c r="B29" s="60" t="s">
        <v>149</v>
      </c>
      <c r="C29" s="42" t="s">
        <v>0</v>
      </c>
      <c r="D29" s="54">
        <v>1</v>
      </c>
      <c r="E29" s="43"/>
      <c r="F29" s="43">
        <f t="shared" si="2"/>
        <v>0</v>
      </c>
      <c r="G29" s="30"/>
    </row>
    <row r="30" spans="1:7" ht="12.5">
      <c r="A30" s="59" t="s">
        <v>37</v>
      </c>
      <c r="B30" s="84" t="s">
        <v>12</v>
      </c>
      <c r="C30" s="42" t="s">
        <v>0</v>
      </c>
      <c r="D30" s="54">
        <v>3</v>
      </c>
      <c r="E30" s="43"/>
      <c r="F30" s="43">
        <f t="shared" si="2"/>
        <v>0</v>
      </c>
      <c r="G30" s="30"/>
    </row>
    <row r="31" spans="1:7" ht="12.5">
      <c r="A31" s="59" t="s">
        <v>38</v>
      </c>
      <c r="B31" s="60" t="s">
        <v>11</v>
      </c>
      <c r="C31" s="42" t="s">
        <v>0</v>
      </c>
      <c r="D31" s="54">
        <v>1</v>
      </c>
      <c r="E31" s="43"/>
      <c r="F31" s="43">
        <f t="shared" si="2"/>
        <v>0</v>
      </c>
      <c r="G31" s="30"/>
    </row>
    <row r="32" spans="1:7" ht="28" customHeight="1">
      <c r="A32" s="59" t="s">
        <v>39</v>
      </c>
      <c r="B32" s="60" t="s">
        <v>181</v>
      </c>
      <c r="C32" s="42" t="s">
        <v>0</v>
      </c>
      <c r="D32" s="54">
        <v>1</v>
      </c>
      <c r="E32" s="43"/>
      <c r="F32" s="43">
        <f t="shared" si="2"/>
        <v>0</v>
      </c>
      <c r="G32" s="30"/>
    </row>
    <row r="33" spans="1:7" ht="29.5" customHeight="1">
      <c r="A33" s="59" t="s">
        <v>40</v>
      </c>
      <c r="B33" s="60" t="s">
        <v>10</v>
      </c>
      <c r="C33" s="42" t="s">
        <v>0</v>
      </c>
      <c r="D33" s="54">
        <v>1</v>
      </c>
      <c r="E33" s="43"/>
      <c r="F33" s="43">
        <f t="shared" si="2"/>
        <v>0</v>
      </c>
      <c r="G33" s="30"/>
    </row>
    <row r="34" spans="1:7" ht="45" customHeight="1">
      <c r="A34" s="59" t="s">
        <v>41</v>
      </c>
      <c r="B34" s="60" t="s">
        <v>162</v>
      </c>
      <c r="C34" s="42" t="s">
        <v>0</v>
      </c>
      <c r="D34" s="54">
        <v>2</v>
      </c>
      <c r="E34" s="43"/>
      <c r="F34" s="43">
        <f t="shared" si="2"/>
        <v>0</v>
      </c>
      <c r="G34" s="30"/>
    </row>
    <row r="35" spans="1:7" ht="44.5" customHeight="1">
      <c r="A35" s="59" t="s">
        <v>42</v>
      </c>
      <c r="B35" s="60" t="s">
        <v>163</v>
      </c>
      <c r="C35" s="42" t="s">
        <v>0</v>
      </c>
      <c r="D35" s="54">
        <v>2</v>
      </c>
      <c r="E35" s="43"/>
      <c r="F35" s="43">
        <f t="shared" si="2"/>
        <v>0</v>
      </c>
      <c r="G35" s="30"/>
    </row>
    <row r="36" spans="1:7" ht="27.5" customHeight="1">
      <c r="A36" s="59" t="s">
        <v>43</v>
      </c>
      <c r="B36" s="60" t="s">
        <v>16</v>
      </c>
      <c r="C36" s="42" t="s">
        <v>0</v>
      </c>
      <c r="D36" s="54">
        <v>2</v>
      </c>
      <c r="E36" s="43"/>
      <c r="F36" s="43">
        <f t="shared" si="2"/>
        <v>0</v>
      </c>
      <c r="G36" s="30"/>
    </row>
    <row r="37" spans="1:7" ht="53" customHeight="1">
      <c r="A37" s="59" t="s">
        <v>44</v>
      </c>
      <c r="B37" s="60" t="s">
        <v>164</v>
      </c>
      <c r="C37" s="42" t="s">
        <v>0</v>
      </c>
      <c r="D37" s="54">
        <v>21</v>
      </c>
      <c r="E37" s="43"/>
      <c r="F37" s="43">
        <f t="shared" si="2"/>
        <v>0</v>
      </c>
      <c r="G37" s="30"/>
    </row>
    <row r="38" spans="1:7" ht="42" customHeight="1">
      <c r="A38" s="59" t="s">
        <v>45</v>
      </c>
      <c r="B38" s="63" t="s">
        <v>180</v>
      </c>
      <c r="C38" s="42" t="s">
        <v>9</v>
      </c>
      <c r="D38" s="54">
        <v>4</v>
      </c>
      <c r="E38" s="43"/>
      <c r="F38" s="43">
        <f t="shared" si="2"/>
        <v>0</v>
      </c>
      <c r="G38" s="30"/>
    </row>
    <row r="39" spans="1:7" ht="44.5" customHeight="1">
      <c r="A39" s="59" t="s">
        <v>46</v>
      </c>
      <c r="B39" s="63" t="s">
        <v>179</v>
      </c>
      <c r="C39" s="42" t="s">
        <v>9</v>
      </c>
      <c r="D39" s="54">
        <v>3</v>
      </c>
      <c r="E39" s="43"/>
      <c r="F39" s="43">
        <f t="shared" si="2"/>
        <v>0</v>
      </c>
      <c r="G39" s="30"/>
    </row>
    <row r="40" spans="1:7" ht="12.5">
      <c r="A40" s="59" t="s">
        <v>47</v>
      </c>
      <c r="B40" s="95" t="s">
        <v>222</v>
      </c>
      <c r="C40" s="42" t="s">
        <v>9</v>
      </c>
      <c r="D40" s="54">
        <v>1</v>
      </c>
      <c r="E40" s="43"/>
      <c r="F40" s="43">
        <f t="shared" si="2"/>
        <v>0</v>
      </c>
      <c r="G40" s="30"/>
    </row>
    <row r="41" spans="1:7" ht="57" customHeight="1">
      <c r="A41" s="59" t="s">
        <v>48</v>
      </c>
      <c r="B41" s="96" t="s">
        <v>178</v>
      </c>
      <c r="C41" s="42" t="s">
        <v>2</v>
      </c>
      <c r="D41" s="54">
        <v>50</v>
      </c>
      <c r="E41" s="43"/>
      <c r="F41" s="43">
        <f t="shared" si="2"/>
        <v>0</v>
      </c>
      <c r="G41" s="30"/>
    </row>
    <row r="42" spans="1:7" ht="50">
      <c r="A42" s="59" t="s">
        <v>49</v>
      </c>
      <c r="B42" s="60" t="s">
        <v>177</v>
      </c>
      <c r="C42" s="42" t="s">
        <v>8</v>
      </c>
      <c r="D42" s="54">
        <v>1</v>
      </c>
      <c r="E42" s="43"/>
      <c r="F42" s="43">
        <f t="shared" si="2"/>
        <v>0</v>
      </c>
      <c r="G42" s="30"/>
    </row>
    <row r="43" spans="1:7" ht="56" customHeight="1">
      <c r="A43" s="59" t="s">
        <v>50</v>
      </c>
      <c r="B43" s="60" t="s">
        <v>176</v>
      </c>
      <c r="C43" s="42" t="s">
        <v>8</v>
      </c>
      <c r="D43" s="54">
        <v>1</v>
      </c>
      <c r="E43" s="43"/>
      <c r="F43" s="43">
        <f t="shared" si="2"/>
        <v>0</v>
      </c>
      <c r="G43" s="30"/>
    </row>
    <row r="44" spans="1:7" ht="37.5">
      <c r="A44" s="59" t="s">
        <v>51</v>
      </c>
      <c r="B44" s="96" t="s">
        <v>175</v>
      </c>
      <c r="C44" s="42" t="s">
        <v>9</v>
      </c>
      <c r="D44" s="54">
        <v>2</v>
      </c>
      <c r="E44" s="43"/>
      <c r="F44" s="43">
        <f t="shared" si="2"/>
        <v>0</v>
      </c>
      <c r="G44" s="30"/>
    </row>
    <row r="45" spans="1:7" ht="52.5" customHeight="1">
      <c r="A45" s="59" t="s">
        <v>52</v>
      </c>
      <c r="B45" s="60" t="s">
        <v>174</v>
      </c>
      <c r="C45" s="62" t="s">
        <v>2</v>
      </c>
      <c r="D45" s="54">
        <v>75</v>
      </c>
      <c r="E45" s="43"/>
      <c r="F45" s="43">
        <f t="shared" si="2"/>
        <v>0</v>
      </c>
      <c r="G45" s="30"/>
    </row>
    <row r="46" spans="1:7" ht="40" customHeight="1">
      <c r="A46" s="59" t="s">
        <v>53</v>
      </c>
      <c r="B46" s="60" t="s">
        <v>173</v>
      </c>
      <c r="C46" s="42" t="s">
        <v>2</v>
      </c>
      <c r="D46" s="54">
        <v>60</v>
      </c>
      <c r="E46" s="43"/>
      <c r="F46" s="43">
        <f t="shared" si="2"/>
        <v>0</v>
      </c>
      <c r="G46" s="30"/>
    </row>
    <row r="47" spans="1:7" ht="51.75" customHeight="1">
      <c r="A47" s="59" t="s">
        <v>54</v>
      </c>
      <c r="B47" s="60" t="s">
        <v>172</v>
      </c>
      <c r="C47" s="42" t="s">
        <v>2</v>
      </c>
      <c r="D47" s="54">
        <v>150</v>
      </c>
      <c r="E47" s="43"/>
      <c r="F47" s="43">
        <f t="shared" si="2"/>
        <v>0</v>
      </c>
      <c r="G47" s="30"/>
    </row>
    <row r="48" spans="1:7" ht="50">
      <c r="A48" s="59" t="s">
        <v>55</v>
      </c>
      <c r="B48" s="64" t="s">
        <v>171</v>
      </c>
      <c r="C48" s="42" t="s">
        <v>2</v>
      </c>
      <c r="D48" s="54">
        <v>100</v>
      </c>
      <c r="E48" s="43"/>
      <c r="F48" s="43">
        <f t="shared" si="2"/>
        <v>0</v>
      </c>
      <c r="G48" s="30"/>
    </row>
    <row r="49" spans="1:7" ht="25">
      <c r="A49" s="59" t="s">
        <v>56</v>
      </c>
      <c r="B49" s="60" t="s">
        <v>170</v>
      </c>
      <c r="C49" s="42" t="s">
        <v>9</v>
      </c>
      <c r="D49" s="54">
        <v>2</v>
      </c>
      <c r="E49" s="43"/>
      <c r="F49" s="43">
        <f t="shared" si="2"/>
        <v>0</v>
      </c>
      <c r="G49" s="30"/>
    </row>
    <row r="50" spans="1:7" ht="50">
      <c r="A50" s="59" t="s">
        <v>57</v>
      </c>
      <c r="B50" s="60" t="s">
        <v>169</v>
      </c>
      <c r="C50" s="42" t="s">
        <v>9</v>
      </c>
      <c r="D50" s="54">
        <v>1</v>
      </c>
      <c r="E50" s="43"/>
      <c r="F50" s="43">
        <f t="shared" si="2"/>
        <v>0</v>
      </c>
      <c r="G50" s="30"/>
    </row>
    <row r="51" spans="1:7" ht="37.5">
      <c r="A51" s="59" t="s">
        <v>58</v>
      </c>
      <c r="B51" s="63" t="s">
        <v>168</v>
      </c>
      <c r="C51" s="42" t="s">
        <v>9</v>
      </c>
      <c r="D51" s="54">
        <v>2</v>
      </c>
      <c r="E51" s="43"/>
      <c r="F51" s="43">
        <f t="shared" si="2"/>
        <v>0</v>
      </c>
      <c r="G51" s="30"/>
    </row>
    <row r="52" spans="1:7" ht="87.5">
      <c r="A52" s="59" t="s">
        <v>59</v>
      </c>
      <c r="B52" s="60" t="s">
        <v>167</v>
      </c>
      <c r="C52" s="90" t="s">
        <v>9</v>
      </c>
      <c r="D52" s="99">
        <v>1</v>
      </c>
      <c r="E52" s="91"/>
      <c r="F52" s="43">
        <f t="shared" si="2"/>
        <v>0</v>
      </c>
      <c r="G52" s="30"/>
    </row>
    <row r="53" spans="1:7" ht="25">
      <c r="A53" s="59" t="s">
        <v>60</v>
      </c>
      <c r="B53" s="60" t="s">
        <v>166</v>
      </c>
      <c r="C53" s="42" t="s">
        <v>2</v>
      </c>
      <c r="D53" s="54">
        <v>49</v>
      </c>
      <c r="E53" s="43"/>
      <c r="F53" s="43">
        <f t="shared" si="2"/>
        <v>0</v>
      </c>
      <c r="G53" s="30"/>
    </row>
    <row r="54" spans="1:7" ht="50">
      <c r="A54" s="59" t="s">
        <v>61</v>
      </c>
      <c r="B54" s="60" t="s">
        <v>165</v>
      </c>
      <c r="C54" s="42" t="s">
        <v>8</v>
      </c>
      <c r="D54" s="54">
        <v>1</v>
      </c>
      <c r="E54" s="43"/>
      <c r="F54" s="43">
        <f t="shared" si="2"/>
        <v>0</v>
      </c>
      <c r="G54" s="30"/>
    </row>
    <row r="55" spans="1:7" ht="25">
      <c r="A55" s="59" t="s">
        <v>62</v>
      </c>
      <c r="B55" s="65" t="s">
        <v>221</v>
      </c>
      <c r="C55" s="42" t="s">
        <v>9</v>
      </c>
      <c r="D55" s="54">
        <v>1</v>
      </c>
      <c r="E55" s="43"/>
      <c r="F55" s="43">
        <f t="shared" si="2"/>
        <v>0</v>
      </c>
      <c r="G55" s="30"/>
    </row>
    <row r="56" spans="1:7" ht="14">
      <c r="A56" s="47"/>
      <c r="B56" s="299" t="s">
        <v>105</v>
      </c>
      <c r="C56" s="299"/>
      <c r="D56" s="299"/>
      <c r="E56" s="299"/>
      <c r="F56" s="48">
        <f>SUM(F21:F55)</f>
        <v>0</v>
      </c>
      <c r="G56" s="30"/>
    </row>
    <row r="57" spans="1:7" ht="149.25" customHeight="1">
      <c r="A57" s="57" t="s">
        <v>63</v>
      </c>
      <c r="B57" s="300" t="s">
        <v>182</v>
      </c>
      <c r="C57" s="301"/>
      <c r="D57" s="301"/>
      <c r="E57" s="301"/>
      <c r="F57" s="302"/>
      <c r="G57" s="30"/>
    </row>
    <row r="58" spans="1:7" s="29" customFormat="1" ht="82" customHeight="1">
      <c r="A58" s="67" t="s">
        <v>64</v>
      </c>
      <c r="B58" s="66" t="s">
        <v>17</v>
      </c>
      <c r="C58" s="42" t="s">
        <v>18</v>
      </c>
      <c r="D58" s="54">
        <v>7</v>
      </c>
      <c r="E58" s="43"/>
      <c r="F58" s="43">
        <f t="shared" ref="F58:F78" si="3">E58*D58</f>
        <v>0</v>
      </c>
      <c r="G58" s="68"/>
    </row>
    <row r="59" spans="1:7" ht="34.5" customHeight="1">
      <c r="A59" s="67" t="s">
        <v>65</v>
      </c>
      <c r="B59" s="69" t="s">
        <v>183</v>
      </c>
      <c r="C59" s="42" t="s">
        <v>0</v>
      </c>
      <c r="D59" s="54">
        <v>8</v>
      </c>
      <c r="E59" s="43"/>
      <c r="F59" s="43">
        <f t="shared" si="3"/>
        <v>0</v>
      </c>
      <c r="G59" s="30"/>
    </row>
    <row r="60" spans="1:7" ht="49" customHeight="1">
      <c r="A60" s="67" t="s">
        <v>66</v>
      </c>
      <c r="B60" s="63" t="s">
        <v>224</v>
      </c>
      <c r="C60" s="42" t="s">
        <v>0</v>
      </c>
      <c r="D60" s="54">
        <v>1</v>
      </c>
      <c r="E60" s="43"/>
      <c r="F60" s="43">
        <f t="shared" si="3"/>
        <v>0</v>
      </c>
      <c r="G60" s="30"/>
    </row>
    <row r="61" spans="1:7" ht="44.5" customHeight="1">
      <c r="A61" s="67" t="s">
        <v>67</v>
      </c>
      <c r="B61" s="98" t="s">
        <v>230</v>
      </c>
      <c r="C61" s="42" t="s">
        <v>3</v>
      </c>
      <c r="D61" s="54">
        <v>5</v>
      </c>
      <c r="E61" s="43"/>
      <c r="F61" s="43">
        <f t="shared" si="3"/>
        <v>0</v>
      </c>
      <c r="G61" s="30"/>
    </row>
    <row r="62" spans="1:7" ht="38">
      <c r="A62" s="67" t="s">
        <v>68</v>
      </c>
      <c r="B62" s="70" t="s">
        <v>184</v>
      </c>
      <c r="C62" s="42" t="s">
        <v>2</v>
      </c>
      <c r="D62" s="54">
        <v>100</v>
      </c>
      <c r="E62" s="43"/>
      <c r="F62" s="43">
        <f t="shared" si="3"/>
        <v>0</v>
      </c>
      <c r="G62" s="30"/>
    </row>
    <row r="63" spans="1:7" ht="38">
      <c r="A63" s="67" t="s">
        <v>69</v>
      </c>
      <c r="B63" s="70" t="s">
        <v>185</v>
      </c>
      <c r="C63" s="42" t="s">
        <v>2</v>
      </c>
      <c r="D63" s="54">
        <v>100</v>
      </c>
      <c r="E63" s="43"/>
      <c r="F63" s="43">
        <f t="shared" si="3"/>
        <v>0</v>
      </c>
      <c r="G63" s="30"/>
    </row>
    <row r="64" spans="1:7" ht="71.5" customHeight="1">
      <c r="A64" s="67" t="s">
        <v>70</v>
      </c>
      <c r="B64" s="66" t="s">
        <v>186</v>
      </c>
      <c r="C64" s="42" t="s">
        <v>2</v>
      </c>
      <c r="D64" s="54">
        <v>50</v>
      </c>
      <c r="E64" s="43"/>
      <c r="F64" s="43">
        <f t="shared" si="3"/>
        <v>0</v>
      </c>
      <c r="G64" s="30"/>
    </row>
    <row r="65" spans="1:7" ht="58" customHeight="1">
      <c r="A65" s="67" t="s">
        <v>71</v>
      </c>
      <c r="B65" s="97" t="s">
        <v>187</v>
      </c>
      <c r="C65" s="42" t="s">
        <v>2</v>
      </c>
      <c r="D65" s="54">
        <v>60</v>
      </c>
      <c r="E65" s="43"/>
      <c r="F65" s="43">
        <f t="shared" si="3"/>
        <v>0</v>
      </c>
      <c r="G65" s="30"/>
    </row>
    <row r="66" spans="1:7" ht="57.5" customHeight="1">
      <c r="A66" s="67" t="s">
        <v>72</v>
      </c>
      <c r="B66" s="97" t="s">
        <v>188</v>
      </c>
      <c r="C66" s="42" t="s">
        <v>2</v>
      </c>
      <c r="D66" s="54">
        <v>50</v>
      </c>
      <c r="E66" s="43"/>
      <c r="F66" s="43">
        <f t="shared" si="3"/>
        <v>0</v>
      </c>
      <c r="G66" s="30"/>
    </row>
    <row r="67" spans="1:7" ht="43.5" customHeight="1">
      <c r="A67" s="67" t="s">
        <v>73</v>
      </c>
      <c r="B67" s="70" t="s">
        <v>189</v>
      </c>
      <c r="C67" s="42" t="s">
        <v>7</v>
      </c>
      <c r="D67" s="54">
        <v>9</v>
      </c>
      <c r="E67" s="43"/>
      <c r="F67" s="43">
        <f t="shared" si="3"/>
        <v>0</v>
      </c>
      <c r="G67" s="30"/>
    </row>
    <row r="68" spans="1:7" ht="33" customHeight="1">
      <c r="A68" s="67" t="s">
        <v>74</v>
      </c>
      <c r="B68" s="70" t="s">
        <v>143</v>
      </c>
      <c r="C68" s="42" t="s">
        <v>3</v>
      </c>
      <c r="D68" s="54">
        <v>5</v>
      </c>
      <c r="E68" s="43"/>
      <c r="F68" s="43">
        <f t="shared" si="3"/>
        <v>0</v>
      </c>
      <c r="G68" s="30"/>
    </row>
    <row r="69" spans="1:7" ht="56" customHeight="1">
      <c r="A69" s="67" t="s">
        <v>75</v>
      </c>
      <c r="B69" s="66" t="s">
        <v>225</v>
      </c>
      <c r="C69" s="42" t="s">
        <v>3</v>
      </c>
      <c r="D69" s="54">
        <v>1</v>
      </c>
      <c r="E69" s="43"/>
      <c r="F69" s="43">
        <f t="shared" si="3"/>
        <v>0</v>
      </c>
      <c r="G69" s="30"/>
    </row>
    <row r="70" spans="1:7" ht="64" customHeight="1">
      <c r="A70" s="67" t="s">
        <v>76</v>
      </c>
      <c r="B70" s="66" t="s">
        <v>190</v>
      </c>
      <c r="C70" s="42" t="s">
        <v>0</v>
      </c>
      <c r="D70" s="54">
        <v>10</v>
      </c>
      <c r="E70" s="43"/>
      <c r="F70" s="43">
        <f t="shared" si="3"/>
        <v>0</v>
      </c>
      <c r="G70" s="30"/>
    </row>
    <row r="71" spans="1:7" s="28" customFormat="1" ht="37.5">
      <c r="A71" s="67" t="s">
        <v>77</v>
      </c>
      <c r="B71" s="98" t="s">
        <v>191</v>
      </c>
      <c r="C71" s="44" t="s">
        <v>2</v>
      </c>
      <c r="D71" s="54">
        <v>40</v>
      </c>
      <c r="E71" s="45"/>
      <c r="F71" s="43">
        <f t="shared" si="3"/>
        <v>0</v>
      </c>
      <c r="G71" s="71"/>
    </row>
    <row r="72" spans="1:7" ht="85.5" customHeight="1">
      <c r="A72" s="67" t="s">
        <v>78</v>
      </c>
      <c r="B72" s="70" t="s">
        <v>192</v>
      </c>
      <c r="C72" s="42"/>
      <c r="D72" s="54"/>
      <c r="E72" s="43"/>
      <c r="F72" s="43">
        <f t="shared" si="3"/>
        <v>0</v>
      </c>
      <c r="G72" s="30"/>
    </row>
    <row r="73" spans="1:7" ht="12.5">
      <c r="A73" s="67" t="s">
        <v>79</v>
      </c>
      <c r="B73" s="66" t="s">
        <v>6</v>
      </c>
      <c r="C73" s="42" t="s">
        <v>0</v>
      </c>
      <c r="D73" s="54">
        <v>11</v>
      </c>
      <c r="E73" s="43"/>
      <c r="F73" s="43">
        <f t="shared" si="3"/>
        <v>0</v>
      </c>
      <c r="G73" s="30"/>
    </row>
    <row r="74" spans="1:7" ht="12.5">
      <c r="A74" s="67" t="s">
        <v>80</v>
      </c>
      <c r="B74" s="66" t="s">
        <v>5</v>
      </c>
      <c r="C74" s="42" t="s">
        <v>0</v>
      </c>
      <c r="D74" s="54">
        <v>2</v>
      </c>
      <c r="E74" s="43"/>
      <c r="F74" s="43">
        <f t="shared" si="3"/>
        <v>0</v>
      </c>
      <c r="G74" s="30"/>
    </row>
    <row r="75" spans="1:7" ht="12.5">
      <c r="A75" s="67" t="s">
        <v>81</v>
      </c>
      <c r="B75" s="66" t="s">
        <v>4</v>
      </c>
      <c r="C75" s="42" t="s">
        <v>0</v>
      </c>
      <c r="D75" s="54">
        <v>2</v>
      </c>
      <c r="E75" s="43"/>
      <c r="F75" s="43">
        <f t="shared" si="3"/>
        <v>0</v>
      </c>
      <c r="G75" s="30"/>
    </row>
    <row r="76" spans="1:7" ht="63.5">
      <c r="A76" s="67" t="s">
        <v>82</v>
      </c>
      <c r="B76" s="66" t="s">
        <v>427</v>
      </c>
      <c r="C76" s="42" t="s">
        <v>8</v>
      </c>
      <c r="D76" s="54">
        <v>1</v>
      </c>
      <c r="E76" s="43"/>
      <c r="F76" s="43">
        <f t="shared" si="3"/>
        <v>0</v>
      </c>
      <c r="G76" s="30"/>
    </row>
    <row r="77" spans="1:7" ht="273" customHeight="1">
      <c r="A77" s="67" t="s">
        <v>83</v>
      </c>
      <c r="B77" s="98" t="s">
        <v>193</v>
      </c>
      <c r="C77" s="42" t="s">
        <v>0</v>
      </c>
      <c r="D77" s="54">
        <v>1</v>
      </c>
      <c r="E77" s="43"/>
      <c r="F77" s="43">
        <f t="shared" si="3"/>
        <v>0</v>
      </c>
      <c r="G77" s="39"/>
    </row>
    <row r="78" spans="1:7" ht="75">
      <c r="A78" s="67" t="s">
        <v>435</v>
      </c>
      <c r="B78" s="98" t="s">
        <v>194</v>
      </c>
      <c r="C78" s="42" t="s">
        <v>0</v>
      </c>
      <c r="D78" s="54">
        <v>1</v>
      </c>
      <c r="E78" s="43"/>
      <c r="F78" s="43">
        <f t="shared" si="3"/>
        <v>0</v>
      </c>
      <c r="G78" s="30"/>
    </row>
    <row r="79" spans="1:7" ht="14">
      <c r="A79" s="47"/>
      <c r="B79" s="299" t="s">
        <v>106</v>
      </c>
      <c r="C79" s="299"/>
      <c r="D79" s="299"/>
      <c r="E79" s="299"/>
      <c r="F79" s="48">
        <f>SUM(F58:F78)</f>
        <v>0</v>
      </c>
      <c r="G79" s="30"/>
    </row>
    <row r="80" spans="1:7" ht="54" customHeight="1">
      <c r="A80" s="57" t="s">
        <v>84</v>
      </c>
      <c r="B80" s="300" t="s">
        <v>195</v>
      </c>
      <c r="C80" s="301"/>
      <c r="D80" s="301"/>
      <c r="E80" s="301"/>
      <c r="F80" s="302"/>
      <c r="G80" s="30"/>
    </row>
    <row r="81" spans="1:7" ht="81" customHeight="1">
      <c r="A81" s="72" t="s">
        <v>85</v>
      </c>
      <c r="B81" s="70" t="s">
        <v>196</v>
      </c>
      <c r="C81" s="42" t="s">
        <v>140</v>
      </c>
      <c r="D81" s="54">
        <v>895</v>
      </c>
      <c r="E81" s="43"/>
      <c r="F81" s="43">
        <f t="shared" ref="F81:F100" si="4">E81*D81</f>
        <v>0</v>
      </c>
      <c r="G81" s="52"/>
    </row>
    <row r="82" spans="1:7" ht="75.5">
      <c r="A82" s="72" t="s">
        <v>86</v>
      </c>
      <c r="B82" s="70" t="s">
        <v>425</v>
      </c>
      <c r="C82" s="42" t="s">
        <v>140</v>
      </c>
      <c r="D82" s="54">
        <v>2223</v>
      </c>
      <c r="E82" s="43"/>
      <c r="F82" s="43">
        <f t="shared" si="4"/>
        <v>0</v>
      </c>
      <c r="G82" s="52"/>
    </row>
    <row r="83" spans="1:7" ht="88">
      <c r="A83" s="72" t="s">
        <v>87</v>
      </c>
      <c r="B83" s="66" t="s">
        <v>197</v>
      </c>
      <c r="C83" s="42" t="s">
        <v>140</v>
      </c>
      <c r="D83" s="54">
        <v>270</v>
      </c>
      <c r="E83" s="43"/>
      <c r="F83" s="43">
        <f t="shared" si="4"/>
        <v>0</v>
      </c>
      <c r="G83" s="30"/>
    </row>
    <row r="84" spans="1:7" ht="50.5">
      <c r="A84" s="72" t="s">
        <v>88</v>
      </c>
      <c r="B84" s="70" t="s">
        <v>198</v>
      </c>
      <c r="C84" s="42" t="s">
        <v>2</v>
      </c>
      <c r="D84" s="54">
        <v>470</v>
      </c>
      <c r="E84" s="43"/>
      <c r="F84" s="43">
        <f t="shared" si="4"/>
        <v>0</v>
      </c>
      <c r="G84" s="30"/>
    </row>
    <row r="85" spans="1:7" ht="63">
      <c r="A85" s="72" t="s">
        <v>89</v>
      </c>
      <c r="B85" s="58" t="s">
        <v>151</v>
      </c>
      <c r="C85" s="42" t="s">
        <v>140</v>
      </c>
      <c r="D85" s="54">
        <v>1637</v>
      </c>
      <c r="E85" s="43"/>
      <c r="F85" s="43">
        <f t="shared" si="4"/>
        <v>0</v>
      </c>
      <c r="G85" s="30"/>
    </row>
    <row r="86" spans="1:7" ht="67.5" customHeight="1">
      <c r="A86" s="72" t="s">
        <v>90</v>
      </c>
      <c r="B86" s="58" t="s">
        <v>422</v>
      </c>
      <c r="C86" s="42" t="s">
        <v>140</v>
      </c>
      <c r="D86" s="54">
        <v>895</v>
      </c>
      <c r="E86" s="43"/>
      <c r="F86" s="43">
        <f t="shared" si="4"/>
        <v>0</v>
      </c>
      <c r="G86" s="30"/>
    </row>
    <row r="87" spans="1:7" ht="43.5" customHeight="1">
      <c r="A87" s="72" t="s">
        <v>91</v>
      </c>
      <c r="B87" s="85" t="s">
        <v>152</v>
      </c>
      <c r="C87" s="42" t="s">
        <v>140</v>
      </c>
      <c r="D87" s="54">
        <v>586</v>
      </c>
      <c r="E87" s="43"/>
      <c r="F87" s="43">
        <f t="shared" si="4"/>
        <v>0</v>
      </c>
      <c r="G87" s="30"/>
    </row>
    <row r="88" spans="1:7" ht="56" customHeight="1">
      <c r="A88" s="72" t="s">
        <v>92</v>
      </c>
      <c r="B88" s="41" t="s">
        <v>199</v>
      </c>
      <c r="C88" s="42" t="s">
        <v>140</v>
      </c>
      <c r="D88" s="54">
        <v>63</v>
      </c>
      <c r="E88" s="43"/>
      <c r="F88" s="43">
        <f t="shared" si="4"/>
        <v>0</v>
      </c>
      <c r="G88" s="30"/>
    </row>
    <row r="89" spans="1:7" ht="14">
      <c r="A89" s="47"/>
      <c r="B89" s="299" t="s">
        <v>107</v>
      </c>
      <c r="C89" s="299"/>
      <c r="D89" s="299"/>
      <c r="E89" s="299"/>
      <c r="F89" s="48">
        <f>SUM(F81:F88)</f>
        <v>0</v>
      </c>
      <c r="G89" s="30"/>
    </row>
    <row r="90" spans="1:7" ht="43" customHeight="1">
      <c r="A90" s="57" t="s">
        <v>93</v>
      </c>
      <c r="B90" s="300" t="s">
        <v>200</v>
      </c>
      <c r="C90" s="301"/>
      <c r="D90" s="301"/>
      <c r="E90" s="302"/>
      <c r="F90" s="73"/>
      <c r="G90" s="30"/>
    </row>
    <row r="91" spans="1:7" ht="108" customHeight="1">
      <c r="A91" s="72" t="s">
        <v>94</v>
      </c>
      <c r="B91" s="66" t="s">
        <v>161</v>
      </c>
      <c r="C91" s="44" t="s">
        <v>18</v>
      </c>
      <c r="D91" s="54">
        <v>16</v>
      </c>
      <c r="E91" s="45"/>
      <c r="F91" s="43">
        <f t="shared" si="4"/>
        <v>0</v>
      </c>
      <c r="G91" s="30"/>
    </row>
    <row r="92" spans="1:7" ht="58" customHeight="1">
      <c r="A92" s="72" t="s">
        <v>95</v>
      </c>
      <c r="B92" s="74" t="s">
        <v>421</v>
      </c>
      <c r="C92" s="44" t="s">
        <v>2</v>
      </c>
      <c r="D92" s="54">
        <v>234</v>
      </c>
      <c r="E92" s="45"/>
      <c r="F92" s="43">
        <f t="shared" si="4"/>
        <v>0</v>
      </c>
      <c r="G92" s="30"/>
    </row>
    <row r="93" spans="1:7" ht="113.5" customHeight="1">
      <c r="A93" s="72" t="s">
        <v>96</v>
      </c>
      <c r="B93" s="38" t="s">
        <v>426</v>
      </c>
      <c r="C93" s="44" t="s">
        <v>140</v>
      </c>
      <c r="D93" s="54">
        <v>38.700000000000003</v>
      </c>
      <c r="E93" s="45"/>
      <c r="F93" s="43">
        <f t="shared" si="4"/>
        <v>0</v>
      </c>
      <c r="G93" s="30"/>
    </row>
    <row r="94" spans="1:7" ht="43.5" customHeight="1">
      <c r="A94" s="72" t="s">
        <v>97</v>
      </c>
      <c r="B94" s="70" t="s">
        <v>201</v>
      </c>
      <c r="C94" s="44" t="s">
        <v>140</v>
      </c>
      <c r="D94" s="54">
        <v>121</v>
      </c>
      <c r="E94" s="45"/>
      <c r="F94" s="43">
        <f t="shared" si="4"/>
        <v>0</v>
      </c>
      <c r="G94" s="30"/>
    </row>
    <row r="95" spans="1:7" ht="72" customHeight="1">
      <c r="A95" s="72" t="s">
        <v>98</v>
      </c>
      <c r="B95" s="69" t="s">
        <v>202</v>
      </c>
      <c r="C95" s="44" t="s">
        <v>140</v>
      </c>
      <c r="D95" s="54">
        <v>121</v>
      </c>
      <c r="E95" s="45"/>
      <c r="F95" s="43">
        <f t="shared" si="4"/>
        <v>0</v>
      </c>
      <c r="G95" s="30"/>
    </row>
    <row r="96" spans="1:7" ht="50.5">
      <c r="A96" s="72" t="s">
        <v>116</v>
      </c>
      <c r="B96" s="66" t="s">
        <v>226</v>
      </c>
      <c r="C96" s="44" t="s">
        <v>140</v>
      </c>
      <c r="D96" s="54">
        <v>11.8</v>
      </c>
      <c r="E96" s="45"/>
      <c r="F96" s="43">
        <f t="shared" si="4"/>
        <v>0</v>
      </c>
      <c r="G96" s="30"/>
    </row>
    <row r="97" spans="1:7" ht="56" customHeight="1">
      <c r="A97" s="72" t="s">
        <v>117</v>
      </c>
      <c r="B97" s="70" t="s">
        <v>203</v>
      </c>
      <c r="C97" s="44" t="s">
        <v>2</v>
      </c>
      <c r="D97" s="54">
        <v>14</v>
      </c>
      <c r="E97" s="45"/>
      <c r="F97" s="43">
        <f t="shared" si="4"/>
        <v>0</v>
      </c>
      <c r="G97" s="30"/>
    </row>
    <row r="98" spans="1:7" ht="46">
      <c r="A98" s="72" t="s">
        <v>118</v>
      </c>
      <c r="B98" s="75" t="s">
        <v>204</v>
      </c>
      <c r="C98" s="44" t="s">
        <v>3</v>
      </c>
      <c r="D98" s="54">
        <v>1</v>
      </c>
      <c r="E98" s="45"/>
      <c r="F98" s="43">
        <f t="shared" si="4"/>
        <v>0</v>
      </c>
      <c r="G98" s="30"/>
    </row>
    <row r="99" spans="1:7" ht="41" customHeight="1">
      <c r="A99" s="72" t="s">
        <v>119</v>
      </c>
      <c r="B99" s="41" t="s">
        <v>205</v>
      </c>
      <c r="C99" s="44" t="s">
        <v>2</v>
      </c>
      <c r="D99" s="54">
        <v>6</v>
      </c>
      <c r="E99" s="45"/>
      <c r="F99" s="43">
        <f t="shared" si="4"/>
        <v>0</v>
      </c>
      <c r="G99" s="30"/>
    </row>
    <row r="100" spans="1:7" ht="29" customHeight="1">
      <c r="A100" s="72" t="s">
        <v>120</v>
      </c>
      <c r="B100" s="38" t="s">
        <v>206</v>
      </c>
      <c r="C100" s="44" t="s">
        <v>0</v>
      </c>
      <c r="D100" s="54">
        <v>22</v>
      </c>
      <c r="E100" s="45"/>
      <c r="F100" s="43">
        <f t="shared" si="4"/>
        <v>0</v>
      </c>
      <c r="G100" s="30"/>
    </row>
    <row r="101" spans="1:7" ht="14">
      <c r="A101" s="47"/>
      <c r="B101" s="299" t="s">
        <v>348</v>
      </c>
      <c r="C101" s="299"/>
      <c r="D101" s="299"/>
      <c r="E101" s="299"/>
      <c r="F101" s="48">
        <f>SUM(F91:F100)</f>
        <v>0</v>
      </c>
      <c r="G101" s="30"/>
    </row>
    <row r="102" spans="1:7" ht="29" customHeight="1">
      <c r="A102" s="57" t="s">
        <v>99</v>
      </c>
      <c r="B102" s="300" t="s">
        <v>144</v>
      </c>
      <c r="C102" s="301"/>
      <c r="D102" s="301"/>
      <c r="E102" s="301"/>
      <c r="F102" s="302"/>
      <c r="G102" s="30"/>
    </row>
    <row r="103" spans="1:7" ht="63">
      <c r="A103" s="72" t="s">
        <v>100</v>
      </c>
      <c r="B103" s="70" t="s">
        <v>207</v>
      </c>
      <c r="C103" s="44" t="s">
        <v>140</v>
      </c>
      <c r="D103" s="54">
        <v>425</v>
      </c>
      <c r="E103" s="56"/>
      <c r="F103" s="45">
        <f t="shared" ref="F103:F104" si="5">E103*D103</f>
        <v>0</v>
      </c>
      <c r="G103" s="30"/>
    </row>
    <row r="104" spans="1:7" s="269" customFormat="1" ht="77.5" customHeight="1">
      <c r="A104" s="72" t="s">
        <v>101</v>
      </c>
      <c r="B104" s="98" t="s">
        <v>420</v>
      </c>
      <c r="C104" s="54" t="s">
        <v>140</v>
      </c>
      <c r="D104" s="54">
        <v>823</v>
      </c>
      <c r="E104" s="56"/>
      <c r="F104" s="56">
        <f t="shared" si="5"/>
        <v>0</v>
      </c>
      <c r="G104" s="268"/>
    </row>
    <row r="105" spans="1:7" ht="14">
      <c r="A105" s="47"/>
      <c r="B105" s="299" t="s">
        <v>347</v>
      </c>
      <c r="C105" s="299"/>
      <c r="D105" s="299"/>
      <c r="E105" s="299"/>
      <c r="F105" s="48">
        <f>SUM(F103:F104)</f>
        <v>0</v>
      </c>
      <c r="G105" s="30"/>
    </row>
    <row r="106" spans="1:7" ht="39" customHeight="1">
      <c r="A106" s="57" t="s">
        <v>121</v>
      </c>
      <c r="B106" s="300" t="s">
        <v>208</v>
      </c>
      <c r="C106" s="301"/>
      <c r="D106" s="301"/>
      <c r="E106" s="301"/>
      <c r="F106" s="302"/>
      <c r="G106" s="30"/>
    </row>
    <row r="107" spans="1:7" ht="46.5" customHeight="1">
      <c r="A107" s="40" t="s">
        <v>122</v>
      </c>
      <c r="B107" s="58" t="s">
        <v>209</v>
      </c>
      <c r="C107" s="44" t="s">
        <v>142</v>
      </c>
      <c r="D107" s="54">
        <v>69</v>
      </c>
      <c r="E107" s="45"/>
      <c r="F107" s="45">
        <f t="shared" ref="F107:F116" si="6">E107*D107</f>
        <v>0</v>
      </c>
      <c r="G107" s="30"/>
    </row>
    <row r="108" spans="1:7" ht="29.5" customHeight="1">
      <c r="A108" s="40" t="s">
        <v>123</v>
      </c>
      <c r="B108" s="70" t="s">
        <v>210</v>
      </c>
      <c r="C108" s="44" t="s">
        <v>140</v>
      </c>
      <c r="D108" s="54">
        <v>106</v>
      </c>
      <c r="E108" s="45"/>
      <c r="F108" s="45">
        <f t="shared" si="6"/>
        <v>0</v>
      </c>
      <c r="G108" s="30"/>
    </row>
    <row r="109" spans="1:7" ht="56" customHeight="1">
      <c r="A109" s="72" t="s">
        <v>124</v>
      </c>
      <c r="B109" s="70" t="s">
        <v>211</v>
      </c>
      <c r="C109" s="44" t="s">
        <v>154</v>
      </c>
      <c r="D109" s="54">
        <v>106</v>
      </c>
      <c r="E109" s="45"/>
      <c r="F109" s="45">
        <f t="shared" si="6"/>
        <v>0</v>
      </c>
      <c r="G109" s="30"/>
    </row>
    <row r="110" spans="1:7" ht="55.5" customHeight="1">
      <c r="A110" s="40" t="s">
        <v>125</v>
      </c>
      <c r="B110" s="70" t="s">
        <v>212</v>
      </c>
      <c r="C110" s="44" t="s">
        <v>142</v>
      </c>
      <c r="D110" s="54">
        <v>29</v>
      </c>
      <c r="E110" s="45"/>
      <c r="F110" s="45">
        <f t="shared" si="6"/>
        <v>0</v>
      </c>
      <c r="G110" s="30"/>
    </row>
    <row r="111" spans="1:7" ht="56" customHeight="1">
      <c r="A111" s="40" t="s">
        <v>126</v>
      </c>
      <c r="B111" s="66" t="s">
        <v>213</v>
      </c>
      <c r="C111" s="44" t="s">
        <v>142</v>
      </c>
      <c r="D111" s="54">
        <v>77</v>
      </c>
      <c r="E111" s="45"/>
      <c r="F111" s="45">
        <f t="shared" si="6"/>
        <v>0</v>
      </c>
      <c r="G111" s="30"/>
    </row>
    <row r="112" spans="1:7" ht="72.5" customHeight="1">
      <c r="A112" s="40" t="s">
        <v>127</v>
      </c>
      <c r="B112" s="66" t="s">
        <v>432</v>
      </c>
      <c r="C112" s="44" t="s">
        <v>140</v>
      </c>
      <c r="D112" s="54">
        <v>94</v>
      </c>
      <c r="E112" s="45"/>
      <c r="F112" s="45">
        <f t="shared" si="6"/>
        <v>0</v>
      </c>
      <c r="G112" s="30"/>
    </row>
    <row r="113" spans="1:7" ht="70.5" customHeight="1">
      <c r="A113" s="40" t="s">
        <v>128</v>
      </c>
      <c r="B113" s="69" t="s">
        <v>214</v>
      </c>
      <c r="C113" s="44" t="s">
        <v>140</v>
      </c>
      <c r="D113" s="54">
        <v>100</v>
      </c>
      <c r="E113" s="45"/>
      <c r="F113" s="45">
        <f t="shared" si="6"/>
        <v>0</v>
      </c>
      <c r="G113" s="30"/>
    </row>
    <row r="114" spans="1:7" ht="48.5" customHeight="1">
      <c r="A114" s="40" t="s">
        <v>129</v>
      </c>
      <c r="B114" s="66" t="s">
        <v>215</v>
      </c>
      <c r="C114" s="44" t="s">
        <v>140</v>
      </c>
      <c r="D114" s="54">
        <v>800</v>
      </c>
      <c r="E114" s="45"/>
      <c r="F114" s="45">
        <f t="shared" si="6"/>
        <v>0</v>
      </c>
      <c r="G114" s="30"/>
    </row>
    <row r="115" spans="1:7" ht="72.5" customHeight="1">
      <c r="A115" s="40" t="s">
        <v>130</v>
      </c>
      <c r="B115" s="69" t="s">
        <v>216</v>
      </c>
      <c r="C115" s="44" t="s">
        <v>140</v>
      </c>
      <c r="D115" s="54">
        <v>800</v>
      </c>
      <c r="E115" s="45"/>
      <c r="F115" s="45">
        <f t="shared" si="6"/>
        <v>0</v>
      </c>
      <c r="G115" s="30"/>
    </row>
    <row r="116" spans="1:7" ht="88">
      <c r="A116" s="303" t="s">
        <v>131</v>
      </c>
      <c r="B116" s="66" t="s">
        <v>434</v>
      </c>
      <c r="C116" s="305" t="s">
        <v>1</v>
      </c>
      <c r="D116" s="307">
        <v>420</v>
      </c>
      <c r="E116" s="309"/>
      <c r="F116" s="309">
        <f t="shared" si="6"/>
        <v>0</v>
      </c>
      <c r="G116" s="30"/>
    </row>
    <row r="117" spans="1:7" ht="56" customHeight="1">
      <c r="A117" s="304"/>
      <c r="B117" s="66" t="s">
        <v>150</v>
      </c>
      <c r="C117" s="306"/>
      <c r="D117" s="308"/>
      <c r="E117" s="310"/>
      <c r="F117" s="310"/>
      <c r="G117" s="30"/>
    </row>
    <row r="118" spans="1:7" ht="80.5" customHeight="1">
      <c r="A118" s="40" t="s">
        <v>132</v>
      </c>
      <c r="B118" s="70" t="s">
        <v>145</v>
      </c>
      <c r="C118" s="44" t="s">
        <v>0</v>
      </c>
      <c r="D118" s="54">
        <v>1</v>
      </c>
      <c r="E118" s="45"/>
      <c r="F118" s="45">
        <f>E118*D118</f>
        <v>0</v>
      </c>
      <c r="G118" s="30"/>
    </row>
    <row r="119" spans="1:7" ht="95.5" customHeight="1">
      <c r="A119" s="40" t="s">
        <v>133</v>
      </c>
      <c r="B119" s="70" t="s">
        <v>217</v>
      </c>
      <c r="C119" s="44" t="s">
        <v>0</v>
      </c>
      <c r="D119" s="54">
        <v>1</v>
      </c>
      <c r="E119" s="45"/>
      <c r="F119" s="45">
        <f>E119*D119</f>
        <v>0</v>
      </c>
      <c r="G119" s="30"/>
    </row>
    <row r="120" spans="1:7" s="27" customFormat="1" ht="14">
      <c r="A120" s="47"/>
      <c r="B120" s="311" t="s">
        <v>349</v>
      </c>
      <c r="C120" s="312"/>
      <c r="D120" s="312"/>
      <c r="E120" s="313"/>
      <c r="F120" s="76">
        <f>SUM(F107:F119)</f>
        <v>0</v>
      </c>
      <c r="G120" s="77"/>
    </row>
    <row r="121" spans="1:7" s="27" customFormat="1" ht="92.5" customHeight="1">
      <c r="A121" s="263" t="s">
        <v>428</v>
      </c>
      <c r="B121" s="38" t="s">
        <v>429</v>
      </c>
      <c r="C121" s="264" t="s">
        <v>0</v>
      </c>
      <c r="D121" s="264">
        <v>1</v>
      </c>
      <c r="E121" s="265"/>
      <c r="F121" s="266"/>
      <c r="G121" s="267"/>
    </row>
    <row r="122" spans="1:7" s="27" customFormat="1" ht="14">
      <c r="A122" s="47"/>
      <c r="B122" s="311" t="s">
        <v>430</v>
      </c>
      <c r="C122" s="312"/>
      <c r="D122" s="312"/>
      <c r="E122" s="313"/>
      <c r="F122" s="76">
        <f>SUM(F109:F121)</f>
        <v>0</v>
      </c>
      <c r="G122" s="77"/>
    </row>
    <row r="123" spans="1:7" ht="14">
      <c r="A123" s="78"/>
      <c r="B123" s="290" t="s">
        <v>108</v>
      </c>
      <c r="C123" s="290"/>
      <c r="D123" s="290"/>
      <c r="E123" s="290"/>
      <c r="F123" s="79">
        <f>F10</f>
        <v>0</v>
      </c>
      <c r="G123" s="30"/>
    </row>
    <row r="124" spans="1:7" ht="14">
      <c r="A124" s="78"/>
      <c r="B124" s="290" t="s">
        <v>109</v>
      </c>
      <c r="C124" s="290"/>
      <c r="D124" s="290"/>
      <c r="E124" s="290"/>
      <c r="F124" s="79">
        <f>F15</f>
        <v>0</v>
      </c>
      <c r="G124" s="30"/>
    </row>
    <row r="125" spans="1:7" ht="14">
      <c r="A125" s="78"/>
      <c r="B125" s="290" t="s">
        <v>110</v>
      </c>
      <c r="C125" s="290"/>
      <c r="D125" s="290"/>
      <c r="E125" s="290"/>
      <c r="F125" s="79">
        <f>F19</f>
        <v>0</v>
      </c>
      <c r="G125" s="30"/>
    </row>
    <row r="126" spans="1:7" ht="14">
      <c r="A126" s="78"/>
      <c r="B126" s="290" t="s">
        <v>111</v>
      </c>
      <c r="C126" s="290"/>
      <c r="D126" s="290"/>
      <c r="E126" s="290"/>
      <c r="F126" s="79">
        <f>F56</f>
        <v>0</v>
      </c>
      <c r="G126" s="30"/>
    </row>
    <row r="127" spans="1:7" ht="14">
      <c r="A127" s="78"/>
      <c r="B127" s="290" t="s">
        <v>112</v>
      </c>
      <c r="C127" s="290"/>
      <c r="D127" s="290"/>
      <c r="E127" s="290"/>
      <c r="F127" s="79">
        <f>F79</f>
        <v>0</v>
      </c>
      <c r="G127" s="30"/>
    </row>
    <row r="128" spans="1:7" ht="14">
      <c r="A128" s="80"/>
      <c r="B128" s="290" t="s">
        <v>113</v>
      </c>
      <c r="C128" s="290"/>
      <c r="D128" s="290"/>
      <c r="E128" s="290"/>
      <c r="F128" s="81">
        <f>F89</f>
        <v>0</v>
      </c>
      <c r="G128" s="30"/>
    </row>
    <row r="129" spans="1:7" ht="14">
      <c r="A129" s="78"/>
      <c r="B129" s="290" t="s">
        <v>114</v>
      </c>
      <c r="C129" s="290"/>
      <c r="D129" s="290"/>
      <c r="E129" s="290"/>
      <c r="F129" s="79">
        <f>F101</f>
        <v>0</v>
      </c>
      <c r="G129" s="30"/>
    </row>
    <row r="130" spans="1:7" ht="12" customHeight="1">
      <c r="A130" s="80"/>
      <c r="B130" s="290" t="s">
        <v>115</v>
      </c>
      <c r="C130" s="290"/>
      <c r="D130" s="290"/>
      <c r="E130" s="290"/>
      <c r="F130" s="81">
        <f>F105</f>
        <v>0</v>
      </c>
      <c r="G130" s="30"/>
    </row>
    <row r="131" spans="1:7" ht="16.5" customHeight="1">
      <c r="A131" s="80"/>
      <c r="B131" s="290" t="s">
        <v>134</v>
      </c>
      <c r="C131" s="290"/>
      <c r="D131" s="290"/>
      <c r="E131" s="290"/>
      <c r="F131" s="81">
        <f>F120</f>
        <v>0</v>
      </c>
      <c r="G131" s="30"/>
    </row>
    <row r="132" spans="1:7" ht="37.5" customHeight="1" thickBot="1">
      <c r="A132" s="296" t="s">
        <v>419</v>
      </c>
      <c r="B132" s="297"/>
      <c r="C132" s="297"/>
      <c r="D132" s="297"/>
      <c r="E132" s="297"/>
      <c r="F132" s="298"/>
      <c r="G132" s="30"/>
    </row>
    <row r="133" spans="1:7" ht="30" customHeight="1">
      <c r="A133" s="82"/>
      <c r="B133" s="291" t="s">
        <v>418</v>
      </c>
      <c r="C133" s="292"/>
      <c r="D133" s="292"/>
      <c r="E133" s="293"/>
      <c r="F133" s="83">
        <f>SUM(F123:F131)</f>
        <v>0</v>
      </c>
      <c r="G133" s="30"/>
    </row>
    <row r="134" spans="1:7" ht="75.75" customHeight="1">
      <c r="A134" s="25"/>
      <c r="B134" s="11"/>
      <c r="C134" s="6"/>
      <c r="D134" s="100"/>
      <c r="E134" s="8"/>
      <c r="F134" s="8"/>
    </row>
    <row r="135" spans="1:7" ht="60" customHeight="1">
      <c r="A135" s="25"/>
      <c r="B135" s="11"/>
      <c r="C135" s="6"/>
      <c r="D135" s="100"/>
      <c r="E135" s="8"/>
      <c r="F135" s="8"/>
    </row>
    <row r="136" spans="1:7" ht="62.25" customHeight="1">
      <c r="A136" s="25"/>
      <c r="B136" s="12"/>
      <c r="C136" s="6"/>
      <c r="D136" s="100"/>
      <c r="E136" s="8"/>
      <c r="F136" s="8"/>
    </row>
    <row r="137" spans="1:7" ht="57.75" customHeight="1">
      <c r="A137" s="25"/>
      <c r="B137" s="26"/>
      <c r="C137" s="6"/>
      <c r="D137" s="100"/>
      <c r="E137" s="8"/>
      <c r="F137" s="8"/>
    </row>
    <row r="138" spans="1:7" ht="82.5" customHeight="1">
      <c r="A138" s="25"/>
      <c r="B138" s="26"/>
      <c r="C138" s="6"/>
      <c r="D138" s="100"/>
      <c r="E138" s="8"/>
      <c r="F138" s="8"/>
    </row>
    <row r="139" spans="1:7" ht="115.5" customHeight="1">
      <c r="A139" s="25"/>
      <c r="B139" s="26"/>
      <c r="C139" s="6"/>
      <c r="D139" s="100"/>
      <c r="E139" s="8"/>
      <c r="F139" s="8"/>
    </row>
    <row r="140" spans="1:7" ht="127.5" customHeight="1">
      <c r="A140" s="25"/>
      <c r="B140" s="12"/>
      <c r="C140" s="6"/>
      <c r="D140" s="100"/>
      <c r="E140" s="8"/>
      <c r="F140" s="8"/>
    </row>
    <row r="141" spans="1:7" ht="46.5" customHeight="1">
      <c r="A141" s="25"/>
      <c r="B141" s="12"/>
      <c r="C141" s="6"/>
      <c r="D141" s="100"/>
      <c r="E141" s="8"/>
      <c r="F141" s="8"/>
    </row>
    <row r="142" spans="1:7" ht="93.75" customHeight="1">
      <c r="A142" s="25"/>
      <c r="B142" s="5"/>
      <c r="C142" s="6"/>
      <c r="D142" s="100"/>
      <c r="E142" s="8"/>
      <c r="F142" s="8"/>
    </row>
    <row r="143" spans="1:7" ht="60" customHeight="1">
      <c r="A143" s="25"/>
      <c r="B143" s="5"/>
      <c r="C143" s="6"/>
      <c r="D143" s="100"/>
      <c r="E143" s="8"/>
      <c r="F143" s="8"/>
    </row>
    <row r="144" spans="1:7" ht="24" customHeight="1">
      <c r="A144" s="24"/>
      <c r="B144" s="294"/>
      <c r="C144" s="294"/>
      <c r="D144" s="294"/>
      <c r="E144" s="294"/>
      <c r="F144" s="294"/>
    </row>
    <row r="145" spans="1:6" ht="67.5" customHeight="1">
      <c r="A145" s="22"/>
      <c r="B145" s="5"/>
      <c r="C145" s="6"/>
      <c r="D145" s="100"/>
      <c r="E145" s="8"/>
      <c r="F145" s="8"/>
    </row>
    <row r="146" spans="1:6" ht="72" customHeight="1">
      <c r="A146" s="22"/>
      <c r="B146" s="5"/>
      <c r="C146" s="6"/>
      <c r="D146" s="100"/>
      <c r="E146" s="8"/>
      <c r="F146" s="8"/>
    </row>
    <row r="147" spans="1:6" ht="73.5" customHeight="1">
      <c r="A147" s="22"/>
      <c r="B147" s="5"/>
      <c r="C147" s="6"/>
      <c r="D147" s="100"/>
      <c r="E147" s="8"/>
      <c r="F147" s="8"/>
    </row>
    <row r="148" spans="1:6" ht="108" customHeight="1">
      <c r="A148" s="22"/>
      <c r="B148" s="12"/>
      <c r="C148" s="6"/>
      <c r="D148" s="100"/>
      <c r="E148" s="8"/>
      <c r="F148" s="8"/>
    </row>
    <row r="149" spans="1:6" ht="107.25" customHeight="1">
      <c r="A149" s="22"/>
      <c r="B149" s="12"/>
      <c r="C149" s="6"/>
      <c r="D149" s="100"/>
      <c r="E149" s="8"/>
      <c r="F149" s="8"/>
    </row>
    <row r="150" spans="1:6" ht="108" customHeight="1">
      <c r="A150" s="22"/>
      <c r="B150" s="11"/>
      <c r="C150" s="6"/>
      <c r="D150" s="100"/>
      <c r="E150" s="8"/>
      <c r="F150" s="8"/>
    </row>
    <row r="151" spans="1:6" ht="114.75" customHeight="1">
      <c r="A151" s="22"/>
      <c r="B151" s="11"/>
      <c r="C151" s="6"/>
      <c r="D151" s="100"/>
      <c r="E151" s="8"/>
      <c r="F151" s="8"/>
    </row>
    <row r="152" spans="1:6" ht="39.75" customHeight="1">
      <c r="A152" s="22"/>
      <c r="B152" s="11"/>
      <c r="C152" s="6"/>
      <c r="D152" s="100"/>
      <c r="E152" s="8"/>
      <c r="F152" s="8"/>
    </row>
    <row r="153" spans="1:6" ht="119.25" customHeight="1">
      <c r="A153" s="22"/>
      <c r="B153" s="11"/>
      <c r="C153" s="6"/>
      <c r="D153" s="100"/>
      <c r="E153" s="8"/>
      <c r="F153" s="8"/>
    </row>
    <row r="154" spans="1:6" ht="75.75" customHeight="1">
      <c r="A154" s="22"/>
      <c r="B154" s="12"/>
      <c r="C154" s="6"/>
      <c r="D154" s="100"/>
      <c r="E154" s="8"/>
      <c r="F154" s="8"/>
    </row>
    <row r="155" spans="1:6" ht="84" customHeight="1">
      <c r="A155" s="22"/>
      <c r="B155" s="12"/>
      <c r="C155" s="6"/>
      <c r="D155" s="100"/>
      <c r="E155" s="8"/>
      <c r="F155" s="8"/>
    </row>
    <row r="156" spans="1:6" ht="84" customHeight="1">
      <c r="A156" s="22"/>
      <c r="B156" s="12"/>
      <c r="C156" s="6"/>
      <c r="D156" s="100"/>
      <c r="E156" s="8"/>
      <c r="F156" s="8"/>
    </row>
    <row r="157" spans="1:6" ht="116.25" customHeight="1">
      <c r="A157" s="22"/>
      <c r="B157" s="11"/>
      <c r="C157" s="6"/>
      <c r="D157" s="101"/>
      <c r="E157" s="8"/>
      <c r="F157" s="8"/>
    </row>
    <row r="158" spans="1:6" ht="29.25" customHeight="1">
      <c r="A158" s="23"/>
      <c r="B158" s="17"/>
      <c r="C158" s="6"/>
      <c r="D158" s="100"/>
      <c r="E158" s="8"/>
      <c r="F158" s="8"/>
    </row>
    <row r="159" spans="1:6" ht="28.5" customHeight="1">
      <c r="A159" s="22"/>
      <c r="B159" s="17"/>
      <c r="C159" s="6"/>
      <c r="D159" s="100"/>
      <c r="E159" s="8"/>
      <c r="F159" s="8"/>
    </row>
    <row r="160" spans="1:6" ht="132.75" customHeight="1">
      <c r="A160" s="22"/>
      <c r="B160" s="11"/>
      <c r="C160" s="6"/>
      <c r="D160" s="100"/>
      <c r="E160" s="8"/>
      <c r="F160" s="8"/>
    </row>
    <row r="161" spans="1:6" ht="124.5" customHeight="1">
      <c r="A161" s="22"/>
      <c r="B161" s="12"/>
      <c r="C161" s="6"/>
      <c r="D161" s="100"/>
      <c r="E161" s="8"/>
      <c r="F161" s="8"/>
    </row>
    <row r="162" spans="1:6" ht="124.5" hidden="1" customHeight="1">
      <c r="A162" s="22"/>
      <c r="B162" s="12"/>
      <c r="C162" s="6"/>
      <c r="D162" s="101"/>
      <c r="E162" s="8"/>
      <c r="F162" s="8"/>
    </row>
    <row r="163" spans="1:6" ht="87.75" hidden="1" customHeight="1">
      <c r="A163" s="22"/>
      <c r="B163" s="12"/>
      <c r="C163" s="6"/>
      <c r="D163" s="101"/>
      <c r="E163" s="8"/>
      <c r="F163" s="8"/>
    </row>
    <row r="164" spans="1:6" ht="92.25" hidden="1" customHeight="1">
      <c r="A164" s="22"/>
      <c r="B164" s="12"/>
      <c r="C164" s="6"/>
      <c r="D164" s="101"/>
      <c r="E164" s="8"/>
      <c r="F164" s="8"/>
    </row>
    <row r="165" spans="1:6" ht="38.25" hidden="1" customHeight="1">
      <c r="A165" s="21"/>
      <c r="B165" s="20"/>
      <c r="C165" s="6"/>
      <c r="D165" s="101"/>
      <c r="E165" s="8"/>
      <c r="F165" s="8"/>
    </row>
    <row r="166" spans="1:6" ht="18" hidden="1" customHeight="1">
      <c r="A166" s="6"/>
      <c r="B166" s="12"/>
      <c r="C166" s="6"/>
      <c r="D166" s="100"/>
      <c r="E166" s="8"/>
      <c r="F166" s="8"/>
    </row>
    <row r="167" spans="1:6" ht="56.25" hidden="1" customHeight="1">
      <c r="A167" s="6"/>
      <c r="B167" s="12"/>
      <c r="C167" s="6"/>
      <c r="D167" s="100"/>
      <c r="E167" s="8"/>
      <c r="F167" s="8"/>
    </row>
    <row r="168" spans="1:6" ht="59.25" hidden="1" customHeight="1">
      <c r="A168" s="13"/>
      <c r="B168" s="287"/>
      <c r="C168" s="287"/>
      <c r="D168" s="287"/>
      <c r="E168" s="287"/>
      <c r="F168" s="287"/>
    </row>
    <row r="169" spans="1:6" ht="55.5" hidden="1" customHeight="1">
      <c r="A169" s="6"/>
      <c r="B169" s="12"/>
      <c r="C169" s="6"/>
      <c r="D169" s="100"/>
      <c r="E169" s="8"/>
      <c r="F169" s="8"/>
    </row>
    <row r="170" spans="1:6" ht="76.5" hidden="1" customHeight="1">
      <c r="A170" s="6"/>
      <c r="B170" s="12"/>
      <c r="C170" s="6"/>
      <c r="D170" s="100"/>
      <c r="E170" s="8"/>
      <c r="F170" s="8"/>
    </row>
    <row r="171" spans="1:6" ht="103.5" hidden="1" customHeight="1">
      <c r="A171" s="6"/>
      <c r="B171" s="12"/>
      <c r="C171" s="6"/>
      <c r="D171" s="100"/>
      <c r="E171" s="8"/>
      <c r="F171" s="8"/>
    </row>
    <row r="172" spans="1:6" ht="18" hidden="1" customHeight="1">
      <c r="A172" s="6"/>
      <c r="B172" s="12"/>
      <c r="C172" s="6"/>
      <c r="D172" s="100"/>
      <c r="E172" s="8"/>
      <c r="F172" s="8"/>
    </row>
    <row r="173" spans="1:6" ht="78.75" hidden="1" customHeight="1">
      <c r="A173" s="6"/>
      <c r="B173" s="12"/>
      <c r="C173" s="6"/>
      <c r="D173" s="100"/>
      <c r="E173" s="8"/>
      <c r="F173" s="8"/>
    </row>
    <row r="174" spans="1:6" ht="77.25" hidden="1" customHeight="1">
      <c r="A174" s="13"/>
      <c r="B174" s="287"/>
      <c r="C174" s="287"/>
      <c r="D174" s="287"/>
      <c r="E174" s="287"/>
      <c r="F174" s="287"/>
    </row>
    <row r="175" spans="1:6" ht="77.25" hidden="1" customHeight="1">
      <c r="A175" s="6"/>
      <c r="B175" s="12"/>
      <c r="C175" s="6"/>
      <c r="D175" s="100"/>
      <c r="E175" s="8"/>
      <c r="F175" s="8"/>
    </row>
    <row r="176" spans="1:6" ht="100.5" hidden="1" customHeight="1">
      <c r="A176" s="6"/>
      <c r="B176" s="12"/>
      <c r="C176" s="6"/>
      <c r="D176" s="100"/>
      <c r="E176" s="8"/>
      <c r="F176" s="8"/>
    </row>
    <row r="177" spans="1:6" ht="91.5" hidden="1" customHeight="1">
      <c r="A177" s="6"/>
      <c r="B177" s="12"/>
      <c r="C177" s="6"/>
      <c r="D177" s="100"/>
      <c r="E177" s="8"/>
      <c r="F177" s="8"/>
    </row>
    <row r="178" spans="1:6" ht="77.25" hidden="1" customHeight="1">
      <c r="A178" s="6"/>
      <c r="B178" s="12"/>
      <c r="C178" s="6"/>
      <c r="D178" s="100"/>
      <c r="E178" s="8"/>
      <c r="F178" s="8"/>
    </row>
    <row r="179" spans="1:6" ht="77.25" hidden="1" customHeight="1">
      <c r="A179" s="6"/>
      <c r="B179" s="12"/>
      <c r="C179" s="6"/>
      <c r="D179" s="100"/>
      <c r="E179" s="8"/>
      <c r="F179" s="8"/>
    </row>
    <row r="180" spans="1:6" ht="74.25" hidden="1" customHeight="1">
      <c r="A180" s="6"/>
      <c r="B180" s="12"/>
      <c r="C180" s="6"/>
      <c r="D180" s="100"/>
      <c r="E180" s="8"/>
      <c r="F180" s="8"/>
    </row>
    <row r="181" spans="1:6" ht="66.75" hidden="1" customHeight="1">
      <c r="A181" s="6"/>
      <c r="B181" s="12"/>
      <c r="C181" s="6"/>
      <c r="D181" s="100"/>
      <c r="E181" s="8"/>
      <c r="F181" s="8"/>
    </row>
    <row r="182" spans="1:6" ht="66" hidden="1" customHeight="1">
      <c r="A182" s="295"/>
      <c r="B182" s="295"/>
      <c r="C182" s="295"/>
      <c r="D182" s="295"/>
      <c r="E182" s="295"/>
      <c r="F182" s="295"/>
    </row>
    <row r="183" spans="1:6" ht="70.5" hidden="1" customHeight="1">
      <c r="A183" s="6"/>
      <c r="B183" s="12"/>
      <c r="C183" s="6"/>
      <c r="D183" s="100"/>
      <c r="E183" s="8"/>
      <c r="F183" s="8"/>
    </row>
    <row r="184" spans="1:6" ht="39.75" hidden="1" customHeight="1">
      <c r="A184" s="6"/>
      <c r="B184" s="12"/>
      <c r="C184" s="6"/>
      <c r="D184" s="100"/>
      <c r="E184" s="8"/>
      <c r="F184" s="8"/>
    </row>
    <row r="185" spans="1:6" ht="67.5" hidden="1" customHeight="1">
      <c r="A185" s="6"/>
      <c r="B185" s="12"/>
      <c r="C185" s="6"/>
      <c r="D185" s="100"/>
      <c r="E185" s="8"/>
      <c r="F185" s="8"/>
    </row>
    <row r="186" spans="1:6" ht="87.75" hidden="1" customHeight="1">
      <c r="A186" s="6"/>
      <c r="B186" s="12"/>
      <c r="C186" s="6"/>
      <c r="D186" s="100"/>
      <c r="E186" s="8"/>
      <c r="F186" s="8"/>
    </row>
    <row r="187" spans="1:6" ht="151.5" hidden="1" customHeight="1">
      <c r="A187" s="6"/>
      <c r="B187" s="12"/>
      <c r="C187" s="6"/>
      <c r="D187" s="100"/>
      <c r="E187" s="8"/>
      <c r="F187" s="8"/>
    </row>
    <row r="188" spans="1:6" ht="119.25" hidden="1" customHeight="1">
      <c r="A188" s="6"/>
      <c r="B188" s="12"/>
      <c r="C188" s="6"/>
      <c r="D188" s="100"/>
      <c r="E188" s="8"/>
      <c r="F188" s="8"/>
    </row>
    <row r="189" spans="1:6" ht="18" hidden="1" customHeight="1">
      <c r="A189" s="6"/>
      <c r="B189" s="12"/>
      <c r="C189" s="6"/>
      <c r="D189" s="100"/>
      <c r="E189" s="8"/>
      <c r="F189" s="8"/>
    </row>
    <row r="190" spans="1:6" ht="47.25" hidden="1" customHeight="1">
      <c r="A190" s="6"/>
      <c r="B190" s="12"/>
      <c r="C190" s="6"/>
      <c r="D190" s="100"/>
      <c r="E190" s="8"/>
      <c r="F190" s="8"/>
    </row>
    <row r="191" spans="1:6" ht="18" hidden="1" customHeight="1">
      <c r="A191" s="6"/>
      <c r="B191" s="12"/>
      <c r="C191" s="6"/>
      <c r="D191" s="100"/>
      <c r="E191" s="8"/>
      <c r="F191" s="8"/>
    </row>
    <row r="192" spans="1:6" ht="66" hidden="1" customHeight="1">
      <c r="A192" s="6"/>
      <c r="B192" s="12"/>
      <c r="C192" s="6"/>
      <c r="D192" s="100"/>
      <c r="E192" s="8"/>
      <c r="F192" s="8"/>
    </row>
    <row r="193" spans="1:7" ht="86.25" hidden="1" customHeight="1">
      <c r="A193" s="13"/>
      <c r="B193" s="287"/>
      <c r="C193" s="287"/>
      <c r="D193" s="287"/>
      <c r="E193" s="287"/>
      <c r="F193" s="287"/>
    </row>
    <row r="194" spans="1:7" ht="84" hidden="1" customHeight="1">
      <c r="A194" s="6"/>
      <c r="B194" s="12"/>
      <c r="C194" s="6"/>
      <c r="D194" s="100"/>
      <c r="E194" s="8"/>
      <c r="F194" s="8"/>
    </row>
    <row r="195" spans="1:7" ht="119.25" hidden="1" customHeight="1">
      <c r="A195" s="6"/>
      <c r="B195" s="12"/>
      <c r="C195" s="6"/>
      <c r="D195" s="100"/>
      <c r="E195" s="8"/>
      <c r="F195" s="8"/>
    </row>
    <row r="196" spans="1:7" ht="117.75" hidden="1" customHeight="1">
      <c r="A196" s="6"/>
      <c r="B196" s="12"/>
      <c r="C196" s="6"/>
      <c r="D196" s="100"/>
      <c r="E196" s="8"/>
      <c r="F196" s="8"/>
    </row>
    <row r="197" spans="1:7" ht="129" hidden="1" customHeight="1">
      <c r="A197" s="6"/>
      <c r="B197" s="12"/>
      <c r="C197" s="6"/>
      <c r="D197" s="100"/>
      <c r="E197" s="8"/>
      <c r="F197" s="8"/>
    </row>
    <row r="198" spans="1:7" ht="133.5" hidden="1" customHeight="1">
      <c r="A198" s="6"/>
      <c r="B198" s="12"/>
      <c r="C198" s="6"/>
      <c r="D198" s="100"/>
      <c r="E198" s="8"/>
      <c r="F198" s="8"/>
    </row>
    <row r="199" spans="1:7" ht="42" hidden="1" customHeight="1">
      <c r="A199" s="6"/>
      <c r="B199" s="12"/>
      <c r="C199" s="6"/>
      <c r="D199" s="100"/>
      <c r="E199" s="8"/>
      <c r="F199" s="8"/>
    </row>
    <row r="200" spans="1:7" ht="18" hidden="1" customHeight="1">
      <c r="A200" s="6"/>
      <c r="B200" s="11"/>
      <c r="C200" s="6"/>
      <c r="D200" s="100"/>
      <c r="E200" s="8"/>
      <c r="F200" s="8"/>
    </row>
    <row r="201" spans="1:7" ht="75.75" hidden="1" customHeight="1">
      <c r="A201" s="6"/>
      <c r="B201" s="11"/>
      <c r="C201" s="6"/>
      <c r="D201" s="100"/>
      <c r="E201" s="8"/>
      <c r="F201" s="8"/>
    </row>
    <row r="202" spans="1:7" ht="76.5" hidden="1" customHeight="1">
      <c r="A202" s="6"/>
      <c r="B202" s="11"/>
      <c r="C202" s="6"/>
      <c r="D202" s="100"/>
      <c r="E202" s="8"/>
      <c r="F202" s="8"/>
    </row>
    <row r="203" spans="1:7" ht="123.75" hidden="1" customHeight="1">
      <c r="A203" s="6"/>
      <c r="B203" s="12"/>
      <c r="C203" s="6"/>
      <c r="D203" s="100"/>
      <c r="E203" s="8"/>
      <c r="F203" s="8"/>
    </row>
    <row r="204" spans="1:7" ht="18" hidden="1" customHeight="1">
      <c r="A204" s="6"/>
      <c r="B204" s="12"/>
      <c r="C204" s="6"/>
      <c r="D204" s="100"/>
      <c r="E204" s="8"/>
      <c r="F204" s="8"/>
    </row>
    <row r="205" spans="1:7" ht="18" hidden="1" customHeight="1">
      <c r="A205" s="6"/>
      <c r="B205" s="11"/>
      <c r="C205" s="6"/>
      <c r="D205" s="100"/>
      <c r="E205" s="8"/>
      <c r="F205" s="8"/>
    </row>
    <row r="206" spans="1:7" ht="153.75" hidden="1" customHeight="1">
      <c r="A206" s="19"/>
      <c r="B206" s="17"/>
      <c r="C206" s="6"/>
      <c r="D206" s="100"/>
      <c r="E206" s="8"/>
      <c r="F206" s="8"/>
      <c r="G206" s="18"/>
    </row>
    <row r="207" spans="1:7" ht="18" hidden="1" customHeight="1">
      <c r="A207" s="6"/>
      <c r="B207" s="17"/>
      <c r="C207" s="6"/>
      <c r="D207" s="100"/>
      <c r="E207" s="8"/>
      <c r="F207" s="8"/>
    </row>
    <row r="208" spans="1:7" ht="117" hidden="1" customHeight="1">
      <c r="A208" s="16"/>
      <c r="B208" s="11"/>
      <c r="C208" s="6"/>
      <c r="D208" s="100"/>
      <c r="E208" s="8"/>
      <c r="F208" s="15"/>
    </row>
    <row r="209" spans="1:6" ht="93.75" hidden="1" customHeight="1">
      <c r="A209" s="13"/>
      <c r="B209" s="287"/>
      <c r="C209" s="287"/>
      <c r="D209" s="287"/>
      <c r="E209" s="287"/>
      <c r="F209" s="287"/>
    </row>
    <row r="210" spans="1:6" ht="144.75" hidden="1" customHeight="1">
      <c r="A210" s="6"/>
      <c r="B210" s="12"/>
      <c r="C210" s="6"/>
      <c r="D210" s="100"/>
      <c r="E210" s="8"/>
      <c r="F210" s="8"/>
    </row>
    <row r="211" spans="1:6" ht="99.75" hidden="1" customHeight="1">
      <c r="A211" s="6"/>
      <c r="B211" s="12"/>
      <c r="C211" s="6"/>
      <c r="D211" s="100"/>
      <c r="E211" s="8"/>
      <c r="F211" s="8"/>
    </row>
    <row r="212" spans="1:6" ht="18" hidden="1" customHeight="1">
      <c r="A212" s="6"/>
      <c r="B212" s="12"/>
      <c r="C212" s="6"/>
      <c r="D212" s="100"/>
      <c r="E212" s="8"/>
      <c r="F212" s="8"/>
    </row>
    <row r="213" spans="1:6" ht="41.25" hidden="1" customHeight="1">
      <c r="A213" s="6"/>
      <c r="B213" s="12"/>
      <c r="C213" s="6"/>
      <c r="D213" s="100"/>
      <c r="E213" s="8"/>
      <c r="F213" s="8"/>
    </row>
    <row r="214" spans="1:6" ht="40.5" hidden="1" customHeight="1">
      <c r="A214" s="6"/>
      <c r="B214" s="14"/>
      <c r="C214" s="6"/>
      <c r="D214" s="100"/>
      <c r="E214" s="8"/>
      <c r="F214" s="8"/>
    </row>
    <row r="215" spans="1:6" ht="59.25" hidden="1" customHeight="1">
      <c r="A215" s="6"/>
      <c r="B215" s="12"/>
      <c r="C215" s="6"/>
      <c r="D215" s="100"/>
      <c r="E215" s="8"/>
      <c r="F215" s="8"/>
    </row>
    <row r="216" spans="1:6" ht="18" hidden="1" customHeight="1">
      <c r="A216" s="6"/>
      <c r="B216" s="12"/>
      <c r="C216" s="6"/>
      <c r="D216" s="100"/>
      <c r="E216" s="8"/>
      <c r="F216" s="8"/>
    </row>
    <row r="217" spans="1:6" ht="114" hidden="1" customHeight="1">
      <c r="A217" s="6"/>
      <c r="B217" s="11"/>
      <c r="C217" s="6"/>
      <c r="D217" s="100"/>
      <c r="E217" s="8"/>
      <c r="F217" s="8"/>
    </row>
    <row r="218" spans="1:6" ht="78.75" hidden="1" customHeight="1">
      <c r="A218" s="13"/>
      <c r="B218" s="287"/>
      <c r="C218" s="287"/>
      <c r="D218" s="287"/>
      <c r="E218" s="287"/>
      <c r="F218" s="287"/>
    </row>
    <row r="219" spans="1:6" ht="77.25" hidden="1" customHeight="1">
      <c r="A219" s="6"/>
      <c r="B219" s="11"/>
      <c r="C219" s="6"/>
      <c r="D219" s="100"/>
      <c r="E219" s="8"/>
      <c r="F219" s="8"/>
    </row>
    <row r="220" spans="1:6" ht="93" hidden="1" customHeight="1">
      <c r="A220" s="6"/>
      <c r="B220" s="12"/>
      <c r="C220" s="6"/>
      <c r="D220" s="100"/>
      <c r="E220" s="8"/>
      <c r="F220" s="8"/>
    </row>
    <row r="221" spans="1:6" ht="81.75" hidden="1" customHeight="1">
      <c r="A221" s="6"/>
      <c r="B221" s="12"/>
      <c r="C221" s="6"/>
      <c r="D221" s="100"/>
      <c r="E221" s="8"/>
      <c r="F221" s="8"/>
    </row>
    <row r="222" spans="1:6" ht="96" hidden="1" customHeight="1">
      <c r="A222" s="6"/>
      <c r="B222" s="12"/>
      <c r="C222" s="6"/>
      <c r="D222" s="100"/>
      <c r="E222" s="8"/>
      <c r="F222" s="8"/>
    </row>
    <row r="223" spans="1:6" ht="59.25" hidden="1" customHeight="1">
      <c r="A223" s="6"/>
      <c r="B223" s="12"/>
      <c r="C223" s="6"/>
      <c r="D223" s="100"/>
      <c r="E223" s="8"/>
      <c r="F223" s="8"/>
    </row>
    <row r="224" spans="1:6" ht="18" hidden="1" customHeight="1">
      <c r="A224" s="6"/>
      <c r="B224" s="12"/>
      <c r="C224" s="6"/>
      <c r="D224" s="100"/>
      <c r="E224" s="8"/>
      <c r="F224" s="8"/>
    </row>
    <row r="225" spans="1:6" ht="58.5" hidden="1" customHeight="1">
      <c r="A225" s="6"/>
      <c r="B225" s="12"/>
      <c r="C225" s="6"/>
      <c r="D225" s="100"/>
      <c r="E225" s="8"/>
      <c r="F225" s="8"/>
    </row>
    <row r="226" spans="1:6" ht="76.5" hidden="1" customHeight="1">
      <c r="A226" s="6"/>
      <c r="B226" s="12"/>
      <c r="C226" s="6"/>
      <c r="D226" s="100"/>
      <c r="E226" s="8"/>
      <c r="F226" s="8"/>
    </row>
    <row r="227" spans="1:6" ht="18" hidden="1" customHeight="1">
      <c r="A227" s="6"/>
      <c r="B227" s="12"/>
      <c r="C227" s="6"/>
      <c r="D227" s="100"/>
      <c r="E227" s="8"/>
      <c r="F227" s="8"/>
    </row>
    <row r="228" spans="1:6" ht="104.25" hidden="1" customHeight="1">
      <c r="A228" s="6"/>
      <c r="B228" s="12"/>
      <c r="C228" s="6"/>
      <c r="D228" s="100"/>
      <c r="E228" s="8"/>
      <c r="F228" s="8"/>
    </row>
    <row r="229" spans="1:6" ht="114" hidden="1" customHeight="1">
      <c r="A229" s="13"/>
      <c r="B229" s="287"/>
      <c r="C229" s="287"/>
      <c r="D229" s="287"/>
      <c r="E229" s="287"/>
      <c r="F229" s="287"/>
    </row>
    <row r="230" spans="1:6" ht="111" hidden="1" customHeight="1">
      <c r="A230" s="6"/>
      <c r="B230" s="11"/>
      <c r="C230" s="6"/>
      <c r="D230" s="100"/>
      <c r="E230" s="8"/>
      <c r="F230" s="8"/>
    </row>
    <row r="231" spans="1:6" ht="105.75" hidden="1" customHeight="1">
      <c r="A231" s="6"/>
      <c r="B231" s="12"/>
      <c r="C231" s="6"/>
      <c r="D231" s="100"/>
      <c r="E231" s="8"/>
      <c r="F231" s="8"/>
    </row>
    <row r="232" spans="1:6" ht="21" hidden="1" customHeight="1">
      <c r="A232" s="6"/>
      <c r="B232" s="11"/>
      <c r="C232" s="6"/>
      <c r="D232" s="100"/>
      <c r="E232" s="8"/>
      <c r="F232" s="8"/>
    </row>
    <row r="233" spans="1:6" ht="18" hidden="1" customHeight="1">
      <c r="A233" s="6"/>
      <c r="B233" s="11"/>
      <c r="C233" s="6"/>
      <c r="D233" s="100"/>
      <c r="E233" s="8"/>
      <c r="F233" s="8"/>
    </row>
    <row r="234" spans="1:6" ht="15.5">
      <c r="A234" s="10"/>
      <c r="B234" s="288"/>
      <c r="C234" s="288"/>
      <c r="D234" s="288"/>
      <c r="E234" s="288"/>
      <c r="F234" s="9"/>
    </row>
    <row r="235" spans="1:6" ht="14.5">
      <c r="A235" s="6"/>
      <c r="C235" s="6"/>
      <c r="D235" s="100"/>
      <c r="E235" s="8"/>
      <c r="F235" s="8"/>
    </row>
    <row r="236" spans="1:6" ht="14.5">
      <c r="A236" s="6"/>
      <c r="C236" s="6"/>
      <c r="D236" s="100"/>
      <c r="F236" s="8"/>
    </row>
    <row r="237" spans="1:6" ht="14.5">
      <c r="A237" s="6"/>
      <c r="C237" s="6"/>
      <c r="D237" s="100"/>
      <c r="F237" s="8"/>
    </row>
    <row r="238" spans="1:6" ht="22.5">
      <c r="A238" s="6"/>
      <c r="B238" s="7"/>
      <c r="C238" s="6"/>
      <c r="D238" s="289"/>
      <c r="E238" s="289"/>
      <c r="F238" s="289"/>
    </row>
    <row r="239" spans="1:6" ht="22.5">
      <c r="A239" s="6"/>
      <c r="B239" s="7"/>
      <c r="C239" s="6"/>
      <c r="D239" s="289"/>
      <c r="E239" s="289"/>
      <c r="F239" s="289"/>
    </row>
    <row r="240" spans="1:6" ht="14.5">
      <c r="A240" s="6"/>
      <c r="C240" s="6"/>
      <c r="D240" s="100"/>
    </row>
    <row r="241" spans="1:243" ht="14.5">
      <c r="A241" s="6"/>
      <c r="C241" s="6"/>
      <c r="D241" s="100"/>
    </row>
    <row r="242" spans="1:243" ht="14.5">
      <c r="A242" s="6"/>
      <c r="C242" s="6"/>
      <c r="D242" s="100"/>
    </row>
    <row r="243" spans="1:243" ht="14.5">
      <c r="A243" s="6"/>
      <c r="C243" s="6"/>
      <c r="D243" s="100"/>
    </row>
    <row r="244" spans="1:243" ht="14.5">
      <c r="A244" s="6"/>
      <c r="C244" s="6"/>
      <c r="D244" s="100"/>
    </row>
    <row r="245" spans="1:243" ht="14.5">
      <c r="C245" s="6"/>
      <c r="D245" s="100"/>
    </row>
    <row r="246" spans="1:243" ht="14.5">
      <c r="C246" s="6"/>
      <c r="D246" s="100"/>
    </row>
    <row r="247" spans="1:243" ht="14.5">
      <c r="C247" s="6"/>
      <c r="D247" s="100"/>
    </row>
    <row r="248" spans="1:243" ht="14.5">
      <c r="C248" s="6"/>
      <c r="D248" s="100"/>
    </row>
    <row r="249" spans="1:243" ht="14.5">
      <c r="C249" s="6"/>
      <c r="D249" s="100"/>
    </row>
    <row r="250" spans="1:243" s="4" customFormat="1">
      <c r="A250" s="3"/>
      <c r="B250" s="3"/>
      <c r="C250" s="6"/>
      <c r="D250" s="102"/>
      <c r="E250" s="2"/>
      <c r="F250" s="2"/>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row>
  </sheetData>
  <sheetProtection algorithmName="SHA-512" hashValue="53VkJwyTc0pBdpj+2BfstGddVDAD4DXoWaX4RaiBH2+ycJB1rUYgXk7HFZU1xriSYd7A2OLaLxEgqQcctpoe1g==" saltValue="WaaOu1ctSE/jm8eUW0m5pA==" spinCount="100000" sheet="1" objects="1" scenarios="1"/>
  <mergeCells count="52">
    <mergeCell ref="B20:F20"/>
    <mergeCell ref="A1:F1"/>
    <mergeCell ref="A2:F2"/>
    <mergeCell ref="A5:A6"/>
    <mergeCell ref="C5:C6"/>
    <mergeCell ref="D5:D6"/>
    <mergeCell ref="E5:E6"/>
    <mergeCell ref="F5:F6"/>
    <mergeCell ref="B10:E10"/>
    <mergeCell ref="B11:F11"/>
    <mergeCell ref="B15:E15"/>
    <mergeCell ref="B16:F16"/>
    <mergeCell ref="B19:E19"/>
    <mergeCell ref="B102:F102"/>
    <mergeCell ref="B56:E56"/>
    <mergeCell ref="B57:F57"/>
    <mergeCell ref="B79:E79"/>
    <mergeCell ref="B80:F80"/>
    <mergeCell ref="B89:E89"/>
    <mergeCell ref="B90:E90"/>
    <mergeCell ref="B101:E101"/>
    <mergeCell ref="B126:E126"/>
    <mergeCell ref="B105:E105"/>
    <mergeCell ref="B106:F106"/>
    <mergeCell ref="A116:A117"/>
    <mergeCell ref="C116:C117"/>
    <mergeCell ref="D116:D117"/>
    <mergeCell ref="E116:E117"/>
    <mergeCell ref="F116:F117"/>
    <mergeCell ref="B120:E120"/>
    <mergeCell ref="B123:E123"/>
    <mergeCell ref="B124:E124"/>
    <mergeCell ref="B125:E125"/>
    <mergeCell ref="B122:E122"/>
    <mergeCell ref="B209:F209"/>
    <mergeCell ref="B127:E127"/>
    <mergeCell ref="B128:E128"/>
    <mergeCell ref="B129:E129"/>
    <mergeCell ref="B130:E130"/>
    <mergeCell ref="B131:E131"/>
    <mergeCell ref="B133:E133"/>
    <mergeCell ref="B144:F144"/>
    <mergeCell ref="B168:F168"/>
    <mergeCell ref="B174:F174"/>
    <mergeCell ref="A182:F182"/>
    <mergeCell ref="B193:F193"/>
    <mergeCell ref="A132:F132"/>
    <mergeCell ref="B218:F218"/>
    <mergeCell ref="B229:F229"/>
    <mergeCell ref="B234:E234"/>
    <mergeCell ref="D238:F238"/>
    <mergeCell ref="D239:F239"/>
  </mergeCells>
  <phoneticPr fontId="12" type="noConversion"/>
  <printOptions horizontalCentered="1"/>
  <pageMargins left="0" right="0" top="0.29527559055118113" bottom="0.39370078740157483" header="0.51181102362204722" footer="0.51181102362204722"/>
  <pageSetup paperSize="9" scale="70" orientation="portrait" r:id="rId1"/>
  <headerFooter alignWithMargins="0">
    <oddFooter>Page &amp;P of &amp;N</oddFooter>
  </headerFooter>
  <rowBreaks count="3" manualBreakCount="3">
    <brk id="11" max="5" man="1"/>
    <brk id="114" max="5" man="1"/>
    <brk id="234"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D8A4-7D5D-41D2-A6BB-2DFE6E4E39C5}">
  <dimension ref="A1:J5"/>
  <sheetViews>
    <sheetView workbookViewId="0">
      <selection activeCell="B11" sqref="B11"/>
    </sheetView>
  </sheetViews>
  <sheetFormatPr defaultRowHeight="14.5"/>
  <cols>
    <col min="10" max="10" width="21.1796875" customWidth="1"/>
  </cols>
  <sheetData>
    <row r="1" spans="1:10">
      <c r="A1" s="380" t="s">
        <v>431</v>
      </c>
      <c r="B1" s="381"/>
      <c r="C1" s="381"/>
      <c r="D1" s="381"/>
      <c r="E1" s="381"/>
      <c r="F1" s="381"/>
      <c r="G1" s="381"/>
      <c r="H1" s="381"/>
      <c r="I1" s="381"/>
      <c r="J1" s="381"/>
    </row>
    <row r="2" spans="1:10">
      <c r="A2" s="381"/>
      <c r="B2" s="381"/>
      <c r="C2" s="381"/>
      <c r="D2" s="381"/>
      <c r="E2" s="381"/>
      <c r="F2" s="381"/>
      <c r="G2" s="381"/>
      <c r="H2" s="381"/>
      <c r="I2" s="381"/>
      <c r="J2" s="381"/>
    </row>
    <row r="3" spans="1:10">
      <c r="A3" s="381"/>
      <c r="B3" s="381"/>
      <c r="C3" s="381"/>
      <c r="D3" s="381"/>
      <c r="E3" s="381"/>
      <c r="F3" s="381"/>
      <c r="G3" s="381"/>
      <c r="H3" s="381"/>
      <c r="I3" s="381"/>
      <c r="J3" s="381"/>
    </row>
    <row r="4" spans="1:10">
      <c r="A4" s="381"/>
      <c r="B4" s="381"/>
      <c r="C4" s="381"/>
      <c r="D4" s="381"/>
      <c r="E4" s="381"/>
      <c r="F4" s="381"/>
      <c r="G4" s="381"/>
      <c r="H4" s="381"/>
      <c r="I4" s="381"/>
      <c r="J4" s="381"/>
    </row>
    <row r="5" spans="1:10" ht="28.5" customHeight="1">
      <c r="A5" s="381"/>
      <c r="B5" s="381"/>
      <c r="C5" s="381"/>
      <c r="D5" s="381"/>
      <c r="E5" s="381"/>
      <c r="F5" s="381"/>
      <c r="G5" s="381"/>
      <c r="H5" s="381"/>
      <c r="I5" s="381"/>
      <c r="J5" s="381"/>
    </row>
  </sheetData>
  <mergeCells count="1">
    <mergeCell ref="A1:J5"/>
  </mergeCells>
  <hyperlinks>
    <hyperlink ref="A1" r:id="rId1" xr:uid="{09CEFB29-F700-47E7-8C88-8F013C821072}"/>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24069-C25A-4B12-9562-81762F01AF82}">
  <dimension ref="A2:G70"/>
  <sheetViews>
    <sheetView topLeftCell="A19" workbookViewId="0">
      <selection activeCell="J31" sqref="J31"/>
    </sheetView>
  </sheetViews>
  <sheetFormatPr defaultRowHeight="14.5"/>
  <cols>
    <col min="3" max="3" width="12.453125" customWidth="1"/>
  </cols>
  <sheetData>
    <row r="2" spans="1:7" ht="19.5">
      <c r="B2" s="363" t="s">
        <v>345</v>
      </c>
      <c r="C2" s="364"/>
      <c r="D2" s="364"/>
      <c r="E2" s="364"/>
      <c r="F2" s="364"/>
    </row>
    <row r="3" spans="1:7">
      <c r="B3" s="227"/>
      <c r="C3" s="227"/>
      <c r="D3" s="227"/>
      <c r="E3" s="227"/>
      <c r="F3" s="227"/>
    </row>
    <row r="4" spans="1:7">
      <c r="B4" s="228" t="s">
        <v>302</v>
      </c>
      <c r="C4" s="227"/>
      <c r="D4" s="227"/>
      <c r="E4" s="227"/>
      <c r="F4" s="227"/>
    </row>
    <row r="5" spans="1:7">
      <c r="B5" s="229" t="s">
        <v>303</v>
      </c>
    </row>
    <row r="6" spans="1:7">
      <c r="B6" s="229" t="s">
        <v>304</v>
      </c>
    </row>
    <row r="7" spans="1:7">
      <c r="B7" s="229" t="s">
        <v>305</v>
      </c>
    </row>
    <row r="9" spans="1:7">
      <c r="A9" s="226" t="s">
        <v>18</v>
      </c>
      <c r="B9" s="226" t="s">
        <v>306</v>
      </c>
      <c r="C9" s="226" t="s">
        <v>336</v>
      </c>
      <c r="D9" s="226" t="s">
        <v>218</v>
      </c>
      <c r="E9" s="226" t="s">
        <v>9</v>
      </c>
      <c r="F9" s="226" t="s">
        <v>343</v>
      </c>
      <c r="G9" s="226" t="s">
        <v>344</v>
      </c>
    </row>
    <row r="10" spans="1:7">
      <c r="A10" s="365" t="s">
        <v>298</v>
      </c>
      <c r="B10" s="366"/>
      <c r="C10" s="366"/>
      <c r="D10" s="366"/>
      <c r="E10" s="366"/>
      <c r="F10" s="366"/>
      <c r="G10" s="367"/>
    </row>
    <row r="11" spans="1:7">
      <c r="A11" s="226">
        <v>1</v>
      </c>
      <c r="B11" s="371" t="s">
        <v>307</v>
      </c>
      <c r="C11" s="372"/>
      <c r="D11" s="246">
        <v>914.5</v>
      </c>
      <c r="E11" s="231" t="s">
        <v>337</v>
      </c>
      <c r="F11" s="226">
        <f t="shared" ref="F11:F31" si="0">C11*D11</f>
        <v>0</v>
      </c>
      <c r="G11" s="226"/>
    </row>
    <row r="12" spans="1:7">
      <c r="A12" s="226">
        <v>2</v>
      </c>
      <c r="B12" s="371" t="s">
        <v>240</v>
      </c>
      <c r="C12" s="372"/>
      <c r="D12" s="247">
        <v>394.3</v>
      </c>
      <c r="E12" s="231" t="s">
        <v>337</v>
      </c>
      <c r="F12" s="226">
        <f t="shared" si="0"/>
        <v>0</v>
      </c>
      <c r="G12" s="226"/>
    </row>
    <row r="13" spans="1:7" ht="39.5" customHeight="1">
      <c r="A13" s="226">
        <v>3</v>
      </c>
      <c r="B13" s="359" t="s">
        <v>308</v>
      </c>
      <c r="C13" s="360"/>
      <c r="D13" s="248">
        <v>358</v>
      </c>
      <c r="E13" s="231" t="s">
        <v>337</v>
      </c>
      <c r="F13" s="245">
        <f t="shared" si="0"/>
        <v>0</v>
      </c>
      <c r="G13" s="245"/>
    </row>
    <row r="14" spans="1:7" ht="46" customHeight="1">
      <c r="A14" s="226">
        <v>4</v>
      </c>
      <c r="B14" s="359" t="s">
        <v>367</v>
      </c>
      <c r="C14" s="360"/>
      <c r="D14" s="248">
        <v>155</v>
      </c>
      <c r="E14" s="231" t="s">
        <v>337</v>
      </c>
      <c r="F14" s="245"/>
      <c r="G14" s="245"/>
    </row>
    <row r="15" spans="1:7">
      <c r="A15" s="226">
        <v>5</v>
      </c>
      <c r="B15" s="371" t="s">
        <v>238</v>
      </c>
      <c r="C15" s="372"/>
      <c r="D15" s="246">
        <v>761.3</v>
      </c>
      <c r="E15" s="231" t="s">
        <v>337</v>
      </c>
      <c r="F15" s="226">
        <f t="shared" si="0"/>
        <v>0</v>
      </c>
      <c r="G15" s="226"/>
    </row>
    <row r="16" spans="1:7">
      <c r="A16" s="226">
        <v>6</v>
      </c>
      <c r="B16" s="249" t="s">
        <v>368</v>
      </c>
      <c r="C16" s="226"/>
      <c r="D16" s="246">
        <v>48</v>
      </c>
      <c r="E16" s="231" t="s">
        <v>338</v>
      </c>
      <c r="F16" s="226">
        <f t="shared" si="0"/>
        <v>0</v>
      </c>
      <c r="G16" s="226"/>
    </row>
    <row r="17" spans="1:7">
      <c r="A17" s="226">
        <v>7</v>
      </c>
      <c r="B17" s="249" t="s">
        <v>369</v>
      </c>
      <c r="C17" s="226"/>
      <c r="D17" s="246">
        <v>16</v>
      </c>
      <c r="E17" s="231" t="s">
        <v>338</v>
      </c>
      <c r="F17" s="226">
        <f t="shared" si="0"/>
        <v>0</v>
      </c>
      <c r="G17" s="226"/>
    </row>
    <row r="18" spans="1:7">
      <c r="A18" s="226">
        <v>8</v>
      </c>
      <c r="B18" s="249" t="s">
        <v>370</v>
      </c>
      <c r="C18" s="226"/>
      <c r="D18" s="246">
        <v>4</v>
      </c>
      <c r="E18" s="231" t="s">
        <v>338</v>
      </c>
      <c r="F18" s="226">
        <f t="shared" si="0"/>
        <v>0</v>
      </c>
      <c r="G18" s="226"/>
    </row>
    <row r="19" spans="1:7">
      <c r="A19" s="226">
        <v>9</v>
      </c>
      <c r="B19" s="361" t="s">
        <v>372</v>
      </c>
      <c r="C19" s="362"/>
      <c r="D19" s="246">
        <v>11</v>
      </c>
      <c r="E19" s="231" t="s">
        <v>338</v>
      </c>
      <c r="F19" s="226">
        <f t="shared" si="0"/>
        <v>0</v>
      </c>
      <c r="G19" s="226"/>
    </row>
    <row r="20" spans="1:7">
      <c r="A20" s="226">
        <v>10</v>
      </c>
      <c r="B20" s="249" t="s">
        <v>371</v>
      </c>
      <c r="C20" s="226"/>
      <c r="D20" s="246">
        <v>2</v>
      </c>
      <c r="E20" s="231" t="s">
        <v>338</v>
      </c>
      <c r="F20" s="226">
        <f t="shared" si="0"/>
        <v>0</v>
      </c>
      <c r="G20" s="226"/>
    </row>
    <row r="21" spans="1:7">
      <c r="A21" s="226">
        <v>11</v>
      </c>
      <c r="B21" s="226" t="s">
        <v>373</v>
      </c>
      <c r="C21" s="226"/>
      <c r="D21" s="246">
        <v>6</v>
      </c>
      <c r="E21" s="231" t="s">
        <v>338</v>
      </c>
      <c r="F21" s="226">
        <f t="shared" si="0"/>
        <v>0</v>
      </c>
      <c r="G21" s="226"/>
    </row>
    <row r="22" spans="1:7">
      <c r="A22" s="226">
        <v>12</v>
      </c>
      <c r="B22" s="369" t="s">
        <v>309</v>
      </c>
      <c r="C22" s="370"/>
      <c r="D22" s="246">
        <v>2030</v>
      </c>
      <c r="E22" s="231" t="s">
        <v>339</v>
      </c>
      <c r="F22" s="226">
        <f t="shared" si="0"/>
        <v>0</v>
      </c>
      <c r="G22" s="226"/>
    </row>
    <row r="23" spans="1:7" ht="15.5">
      <c r="A23" s="226">
        <v>13</v>
      </c>
      <c r="B23" s="369" t="s">
        <v>374</v>
      </c>
      <c r="C23" s="370"/>
      <c r="D23" s="246">
        <v>1540</v>
      </c>
      <c r="E23" s="231" t="s">
        <v>339</v>
      </c>
      <c r="F23" s="226">
        <f t="shared" si="0"/>
        <v>0</v>
      </c>
      <c r="G23" s="232"/>
    </row>
    <row r="24" spans="1:7">
      <c r="A24" s="226">
        <v>14</v>
      </c>
      <c r="B24" s="226" t="s">
        <v>375</v>
      </c>
      <c r="C24" s="226"/>
      <c r="D24" s="246">
        <v>810</v>
      </c>
      <c r="E24" s="231" t="s">
        <v>339</v>
      </c>
      <c r="F24" s="226">
        <f t="shared" si="0"/>
        <v>0</v>
      </c>
      <c r="G24" s="226"/>
    </row>
    <row r="25" spans="1:7" s="230" customFormat="1">
      <c r="A25" s="226">
        <v>15</v>
      </c>
      <c r="B25" s="369" t="s">
        <v>376</v>
      </c>
      <c r="C25" s="370"/>
      <c r="D25" s="246">
        <v>565</v>
      </c>
      <c r="E25" s="231" t="s">
        <v>339</v>
      </c>
      <c r="F25" s="226">
        <f t="shared" si="0"/>
        <v>0</v>
      </c>
      <c r="G25" s="226"/>
    </row>
    <row r="26" spans="1:7" s="230" customFormat="1">
      <c r="A26" s="226">
        <v>16</v>
      </c>
      <c r="B26" s="369" t="s">
        <v>377</v>
      </c>
      <c r="C26" s="370"/>
      <c r="D26" s="246">
        <v>65</v>
      </c>
      <c r="E26" s="231" t="s">
        <v>339</v>
      </c>
      <c r="F26" s="226">
        <f t="shared" si="0"/>
        <v>0</v>
      </c>
      <c r="G26" s="226"/>
    </row>
    <row r="27" spans="1:7">
      <c r="A27" s="226">
        <v>17</v>
      </c>
      <c r="B27" s="369" t="s">
        <v>378</v>
      </c>
      <c r="C27" s="370"/>
      <c r="D27" s="246">
        <v>270</v>
      </c>
      <c r="E27" s="231" t="s">
        <v>339</v>
      </c>
      <c r="F27" s="226">
        <f t="shared" si="0"/>
        <v>0</v>
      </c>
      <c r="G27" s="226"/>
    </row>
    <row r="28" spans="1:7">
      <c r="A28" s="226">
        <v>18</v>
      </c>
      <c r="B28" s="226" t="s">
        <v>381</v>
      </c>
      <c r="C28" s="226"/>
      <c r="D28" s="246">
        <v>832</v>
      </c>
      <c r="E28" s="231" t="s">
        <v>339</v>
      </c>
      <c r="F28" s="226">
        <f t="shared" si="0"/>
        <v>0</v>
      </c>
      <c r="G28" s="226"/>
    </row>
    <row r="29" spans="1:7">
      <c r="A29" s="226">
        <v>19</v>
      </c>
      <c r="B29" s="369" t="s">
        <v>379</v>
      </c>
      <c r="C29" s="370"/>
      <c r="D29" s="246">
        <v>470</v>
      </c>
      <c r="E29" s="231" t="s">
        <v>342</v>
      </c>
      <c r="F29" s="226">
        <f t="shared" si="0"/>
        <v>0</v>
      </c>
      <c r="G29" s="226"/>
    </row>
    <row r="30" spans="1:7">
      <c r="A30" s="226">
        <v>20</v>
      </c>
      <c r="B30" s="226" t="s">
        <v>310</v>
      </c>
      <c r="C30" s="226"/>
      <c r="D30" s="246">
        <v>1</v>
      </c>
      <c r="E30" s="231" t="s">
        <v>340</v>
      </c>
      <c r="F30" s="226">
        <f t="shared" si="0"/>
        <v>0</v>
      </c>
      <c r="G30" s="226"/>
    </row>
    <row r="31" spans="1:7" s="230" customFormat="1">
      <c r="A31" s="226">
        <v>21</v>
      </c>
      <c r="B31" s="369" t="s">
        <v>380</v>
      </c>
      <c r="C31" s="370"/>
      <c r="D31" s="246">
        <v>6</v>
      </c>
      <c r="E31" s="231" t="s">
        <v>342</v>
      </c>
      <c r="F31" s="226">
        <f t="shared" si="0"/>
        <v>0</v>
      </c>
      <c r="G31" s="226"/>
    </row>
    <row r="32" spans="1:7">
      <c r="A32" s="226">
        <v>22</v>
      </c>
      <c r="B32" s="249" t="s">
        <v>311</v>
      </c>
      <c r="C32" s="226"/>
      <c r="D32" s="246">
        <v>22</v>
      </c>
      <c r="E32" s="231" t="s">
        <v>18</v>
      </c>
      <c r="F32" s="226">
        <v>0</v>
      </c>
      <c r="G32" s="226"/>
    </row>
    <row r="33" spans="1:7">
      <c r="A33" s="226">
        <v>23</v>
      </c>
      <c r="B33" s="249" t="s">
        <v>312</v>
      </c>
      <c r="C33" s="226"/>
      <c r="D33" s="246">
        <v>16</v>
      </c>
      <c r="E33" s="231" t="s">
        <v>341</v>
      </c>
      <c r="F33" s="226">
        <v>0</v>
      </c>
      <c r="G33" s="226"/>
    </row>
    <row r="34" spans="1:7">
      <c r="A34" s="368" t="s">
        <v>284</v>
      </c>
      <c r="B34" s="366"/>
      <c r="C34" s="366"/>
      <c r="D34" s="366"/>
      <c r="E34" s="367"/>
      <c r="F34" s="226">
        <f>SUM(F11:F33)</f>
        <v>0</v>
      </c>
      <c r="G34" s="226"/>
    </row>
    <row r="35" spans="1:7">
      <c r="A35" s="365" t="s">
        <v>299</v>
      </c>
      <c r="B35" s="366"/>
      <c r="C35" s="366"/>
      <c r="D35" s="366"/>
      <c r="E35" s="366"/>
      <c r="F35" s="366"/>
      <c r="G35" s="367"/>
    </row>
    <row r="36" spans="1:7">
      <c r="A36" s="226">
        <v>24</v>
      </c>
      <c r="B36" s="226" t="s">
        <v>313</v>
      </c>
      <c r="C36" s="226"/>
      <c r="D36" s="246">
        <v>5</v>
      </c>
      <c r="E36" s="231" t="s">
        <v>338</v>
      </c>
      <c r="F36" s="226">
        <f t="shared" ref="F36:F48" si="1">C36*D36</f>
        <v>0</v>
      </c>
      <c r="G36" s="226"/>
    </row>
    <row r="37" spans="1:7">
      <c r="A37" s="226">
        <v>25</v>
      </c>
      <c r="B37" s="226" t="s">
        <v>314</v>
      </c>
      <c r="C37" s="226"/>
      <c r="D37" s="246">
        <v>7</v>
      </c>
      <c r="E37" s="231" t="s">
        <v>338</v>
      </c>
      <c r="F37" s="226">
        <f t="shared" si="1"/>
        <v>0</v>
      </c>
      <c r="G37" s="226"/>
    </row>
    <row r="38" spans="1:7">
      <c r="A38" s="226">
        <v>26</v>
      </c>
      <c r="B38" s="226" t="s">
        <v>315</v>
      </c>
      <c r="C38" s="226"/>
      <c r="D38" s="246">
        <v>14</v>
      </c>
      <c r="E38" s="231" t="s">
        <v>338</v>
      </c>
      <c r="F38" s="226">
        <f t="shared" si="1"/>
        <v>0</v>
      </c>
      <c r="G38" s="226"/>
    </row>
    <row r="39" spans="1:7">
      <c r="A39" s="226">
        <v>27</v>
      </c>
      <c r="B39" s="226" t="s">
        <v>316</v>
      </c>
      <c r="C39" s="226"/>
      <c r="D39" s="246">
        <v>6</v>
      </c>
      <c r="E39" s="231" t="s">
        <v>338</v>
      </c>
      <c r="F39" s="226">
        <f t="shared" si="1"/>
        <v>0</v>
      </c>
      <c r="G39" s="226"/>
    </row>
    <row r="40" spans="1:7">
      <c r="A40" s="226">
        <v>28</v>
      </c>
      <c r="B40" s="226" t="s">
        <v>317</v>
      </c>
      <c r="C40" s="226"/>
      <c r="D40" s="246">
        <v>6</v>
      </c>
      <c r="E40" s="231" t="s">
        <v>338</v>
      </c>
      <c r="F40" s="226">
        <f t="shared" si="1"/>
        <v>0</v>
      </c>
      <c r="G40" s="226"/>
    </row>
    <row r="41" spans="1:7">
      <c r="A41" s="226">
        <v>29</v>
      </c>
      <c r="B41" s="226" t="s">
        <v>318</v>
      </c>
      <c r="C41" s="226"/>
      <c r="D41" s="246">
        <v>7</v>
      </c>
      <c r="E41" s="231" t="s">
        <v>338</v>
      </c>
      <c r="F41" s="226">
        <f t="shared" si="1"/>
        <v>0</v>
      </c>
      <c r="G41" s="226"/>
    </row>
    <row r="42" spans="1:7">
      <c r="A42" s="226">
        <v>30</v>
      </c>
      <c r="B42" s="226" t="s">
        <v>319</v>
      </c>
      <c r="C42" s="226"/>
      <c r="D42" s="246">
        <v>2</v>
      </c>
      <c r="E42" s="231" t="s">
        <v>338</v>
      </c>
      <c r="F42" s="226">
        <f t="shared" si="1"/>
        <v>0</v>
      </c>
      <c r="G42" s="226"/>
    </row>
    <row r="43" spans="1:7">
      <c r="A43" s="226">
        <v>31</v>
      </c>
      <c r="B43" s="249" t="s">
        <v>382</v>
      </c>
      <c r="C43" s="226"/>
      <c r="D43" s="246">
        <v>10</v>
      </c>
      <c r="E43" s="231" t="s">
        <v>342</v>
      </c>
      <c r="F43" s="226">
        <f t="shared" si="1"/>
        <v>0</v>
      </c>
      <c r="G43" s="226"/>
    </row>
    <row r="44" spans="1:7">
      <c r="A44" s="226">
        <v>32</v>
      </c>
      <c r="B44" s="226" t="s">
        <v>320</v>
      </c>
      <c r="C44" s="226"/>
      <c r="D44" s="246">
        <v>60</v>
      </c>
      <c r="E44" s="231" t="s">
        <v>342</v>
      </c>
      <c r="F44" s="226">
        <f t="shared" si="1"/>
        <v>0</v>
      </c>
      <c r="G44" s="226"/>
    </row>
    <row r="45" spans="1:7">
      <c r="A45" s="226">
        <v>33</v>
      </c>
      <c r="B45" s="226" t="s">
        <v>321</v>
      </c>
      <c r="C45" s="226"/>
      <c r="D45" s="246">
        <v>50</v>
      </c>
      <c r="E45" s="231" t="s">
        <v>342</v>
      </c>
      <c r="F45" s="226">
        <f t="shared" si="1"/>
        <v>0</v>
      </c>
      <c r="G45" s="226"/>
    </row>
    <row r="46" spans="1:7">
      <c r="A46" s="226">
        <v>34</v>
      </c>
      <c r="B46" s="226" t="s">
        <v>322</v>
      </c>
      <c r="C46" s="226"/>
      <c r="D46" s="246">
        <v>200</v>
      </c>
      <c r="E46" s="231" t="s">
        <v>342</v>
      </c>
      <c r="F46" s="226">
        <f t="shared" si="1"/>
        <v>0</v>
      </c>
      <c r="G46" s="226"/>
    </row>
    <row r="47" spans="1:7">
      <c r="A47" s="226">
        <v>35</v>
      </c>
      <c r="B47" s="226" t="s">
        <v>323</v>
      </c>
      <c r="C47" s="226"/>
      <c r="D47" s="246">
        <v>15</v>
      </c>
      <c r="E47" s="231" t="s">
        <v>338</v>
      </c>
      <c r="F47" s="226">
        <f t="shared" si="1"/>
        <v>0</v>
      </c>
      <c r="G47" s="226"/>
    </row>
    <row r="48" spans="1:7">
      <c r="A48" s="226">
        <v>36</v>
      </c>
      <c r="B48" s="226" t="s">
        <v>324</v>
      </c>
      <c r="C48" s="226"/>
      <c r="D48" s="246">
        <v>1</v>
      </c>
      <c r="E48" s="231" t="s">
        <v>340</v>
      </c>
      <c r="F48" s="226">
        <f t="shared" si="1"/>
        <v>0</v>
      </c>
      <c r="G48" s="226"/>
    </row>
    <row r="49" spans="1:7">
      <c r="A49" s="368" t="s">
        <v>284</v>
      </c>
      <c r="B49" s="366"/>
      <c r="C49" s="366"/>
      <c r="D49" s="366"/>
      <c r="E49" s="367"/>
      <c r="F49" s="226">
        <f>SUM(F36:F48)</f>
        <v>0</v>
      </c>
      <c r="G49" s="226"/>
    </row>
    <row r="50" spans="1:7">
      <c r="A50" s="365" t="s">
        <v>300</v>
      </c>
      <c r="B50" s="366"/>
      <c r="C50" s="366"/>
      <c r="D50" s="366"/>
      <c r="E50" s="366"/>
      <c r="F50" s="366"/>
      <c r="G50" s="367"/>
    </row>
    <row r="51" spans="1:7">
      <c r="A51" s="226">
        <v>37</v>
      </c>
      <c r="B51" s="226" t="s">
        <v>325</v>
      </c>
      <c r="C51" s="226"/>
      <c r="D51" s="246">
        <v>1</v>
      </c>
      <c r="E51" s="231" t="s">
        <v>338</v>
      </c>
      <c r="F51" s="226">
        <f t="shared" ref="F51:F64" si="2">C51*D51</f>
        <v>0</v>
      </c>
      <c r="G51" s="226"/>
    </row>
    <row r="52" spans="1:7">
      <c r="A52" s="226">
        <v>38</v>
      </c>
      <c r="B52" s="226" t="s">
        <v>326</v>
      </c>
      <c r="C52" s="226"/>
      <c r="D52" s="246">
        <v>85</v>
      </c>
      <c r="E52" s="231" t="s">
        <v>338</v>
      </c>
      <c r="F52" s="226">
        <f t="shared" si="2"/>
        <v>0</v>
      </c>
      <c r="G52" s="226"/>
    </row>
    <row r="53" spans="1:7">
      <c r="A53" s="226">
        <v>39</v>
      </c>
      <c r="B53" s="226" t="s">
        <v>327</v>
      </c>
      <c r="C53" s="226"/>
      <c r="D53" s="246">
        <v>108</v>
      </c>
      <c r="E53" s="231" t="s">
        <v>338</v>
      </c>
      <c r="F53" s="226">
        <f t="shared" si="2"/>
        <v>0</v>
      </c>
      <c r="G53" s="226"/>
    </row>
    <row r="54" spans="1:7">
      <c r="A54" s="226">
        <v>40</v>
      </c>
      <c r="B54" s="226" t="s">
        <v>328</v>
      </c>
      <c r="C54" s="226"/>
      <c r="D54" s="246">
        <v>35</v>
      </c>
      <c r="E54" s="231" t="s">
        <v>338</v>
      </c>
      <c r="F54" s="226">
        <f t="shared" si="2"/>
        <v>0</v>
      </c>
      <c r="G54" s="226"/>
    </row>
    <row r="55" spans="1:7">
      <c r="A55" s="226">
        <v>41</v>
      </c>
      <c r="B55" s="226" t="s">
        <v>329</v>
      </c>
      <c r="C55" s="226"/>
      <c r="D55" s="246">
        <v>21</v>
      </c>
      <c r="E55" s="231" t="s">
        <v>338</v>
      </c>
      <c r="F55" s="226">
        <f t="shared" si="2"/>
        <v>0</v>
      </c>
      <c r="G55" s="226"/>
    </row>
    <row r="56" spans="1:7">
      <c r="A56" s="226">
        <v>42</v>
      </c>
      <c r="B56" s="226" t="s">
        <v>330</v>
      </c>
      <c r="C56" s="226"/>
      <c r="D56" s="246">
        <v>7</v>
      </c>
      <c r="E56" s="231" t="s">
        <v>338</v>
      </c>
      <c r="F56" s="226">
        <f t="shared" si="2"/>
        <v>0</v>
      </c>
      <c r="G56" s="226"/>
    </row>
    <row r="57" spans="1:7">
      <c r="A57" s="226">
        <v>43</v>
      </c>
      <c r="B57" s="226" t="s">
        <v>331</v>
      </c>
      <c r="C57" s="226"/>
      <c r="D57" s="246">
        <v>1</v>
      </c>
      <c r="E57" s="231" t="s">
        <v>338</v>
      </c>
      <c r="F57" s="226">
        <f t="shared" si="2"/>
        <v>0</v>
      </c>
      <c r="G57" s="226"/>
    </row>
    <row r="58" spans="1:7">
      <c r="A58" s="226">
        <v>44</v>
      </c>
      <c r="B58" s="226" t="s">
        <v>332</v>
      </c>
      <c r="C58" s="226"/>
      <c r="D58" s="246">
        <v>1</v>
      </c>
      <c r="E58" s="231" t="s">
        <v>338</v>
      </c>
      <c r="F58" s="226">
        <f t="shared" si="2"/>
        <v>0</v>
      </c>
      <c r="G58" s="226"/>
    </row>
    <row r="59" spans="1:7">
      <c r="A59" s="226">
        <v>45</v>
      </c>
      <c r="B59" s="226" t="s">
        <v>333</v>
      </c>
      <c r="C59" s="226"/>
      <c r="D59" s="246">
        <v>1</v>
      </c>
      <c r="E59" s="231" t="s">
        <v>338</v>
      </c>
      <c r="F59" s="226">
        <f t="shared" si="2"/>
        <v>0</v>
      </c>
      <c r="G59" s="226"/>
    </row>
    <row r="60" spans="1:7">
      <c r="A60" s="226">
        <v>46</v>
      </c>
      <c r="B60" s="361" t="s">
        <v>383</v>
      </c>
      <c r="C60" s="370"/>
      <c r="D60" s="246">
        <v>4</v>
      </c>
      <c r="E60" s="250" t="s">
        <v>18</v>
      </c>
      <c r="F60" s="226">
        <f t="shared" si="2"/>
        <v>0</v>
      </c>
      <c r="G60" s="226"/>
    </row>
    <row r="61" spans="1:7">
      <c r="A61" s="226">
        <v>47</v>
      </c>
      <c r="B61" s="361" t="s">
        <v>387</v>
      </c>
      <c r="C61" s="370"/>
      <c r="D61" s="246">
        <v>120</v>
      </c>
      <c r="E61" s="250" t="s">
        <v>342</v>
      </c>
      <c r="F61" s="226">
        <f t="shared" si="2"/>
        <v>0</v>
      </c>
      <c r="G61" s="226"/>
    </row>
    <row r="62" spans="1:7">
      <c r="A62" s="226">
        <v>48</v>
      </c>
      <c r="B62" s="226" t="s">
        <v>334</v>
      </c>
      <c r="C62" s="226"/>
      <c r="D62" s="246">
        <v>55</v>
      </c>
      <c r="E62" s="231" t="s">
        <v>340</v>
      </c>
      <c r="F62" s="226">
        <f t="shared" si="2"/>
        <v>0</v>
      </c>
      <c r="G62" s="226"/>
    </row>
    <row r="63" spans="1:7" s="230" customFormat="1">
      <c r="A63" s="226">
        <v>49</v>
      </c>
      <c r="B63" s="361" t="s">
        <v>386</v>
      </c>
      <c r="C63" s="370"/>
      <c r="D63" s="246">
        <v>1</v>
      </c>
      <c r="E63" s="231" t="s">
        <v>340</v>
      </c>
      <c r="F63" s="226">
        <f t="shared" si="2"/>
        <v>0</v>
      </c>
      <c r="G63" s="226"/>
    </row>
    <row r="64" spans="1:7">
      <c r="A64" s="226">
        <v>50</v>
      </c>
      <c r="B64" s="361" t="s">
        <v>385</v>
      </c>
      <c r="C64" s="370"/>
      <c r="D64" s="246">
        <v>1</v>
      </c>
      <c r="E64" s="231" t="s">
        <v>340</v>
      </c>
      <c r="F64" s="226">
        <f t="shared" si="2"/>
        <v>0</v>
      </c>
      <c r="G64" s="226"/>
    </row>
    <row r="65" spans="1:7" s="230" customFormat="1">
      <c r="A65" s="226">
        <v>51</v>
      </c>
      <c r="B65" s="361" t="s">
        <v>388</v>
      </c>
      <c r="C65" s="362"/>
      <c r="D65" s="246">
        <v>1</v>
      </c>
      <c r="E65" s="231" t="s">
        <v>338</v>
      </c>
      <c r="F65" s="226"/>
      <c r="G65" s="226"/>
    </row>
    <row r="66" spans="1:7">
      <c r="A66" s="252">
        <v>52</v>
      </c>
      <c r="B66" s="376" t="s">
        <v>384</v>
      </c>
      <c r="C66" s="377"/>
      <c r="D66" s="247">
        <v>1</v>
      </c>
      <c r="E66" s="253" t="s">
        <v>338</v>
      </c>
      <c r="F66" s="226">
        <f>C66*D66</f>
        <v>0</v>
      </c>
      <c r="G66" s="226"/>
    </row>
    <row r="67" spans="1:7" s="230" customFormat="1">
      <c r="A67" s="226">
        <v>53</v>
      </c>
      <c r="B67" s="378" t="s">
        <v>389</v>
      </c>
      <c r="C67" s="379"/>
      <c r="D67" s="255"/>
      <c r="E67" s="254"/>
      <c r="F67" s="251"/>
      <c r="G67" s="226"/>
    </row>
    <row r="68" spans="1:7">
      <c r="A68" s="373" t="s">
        <v>284</v>
      </c>
      <c r="B68" s="374"/>
      <c r="C68" s="374"/>
      <c r="D68" s="374"/>
      <c r="E68" s="375"/>
      <c r="F68" s="226">
        <f>SUM(F51:F66)</f>
        <v>0</v>
      </c>
      <c r="G68" s="226"/>
    </row>
    <row r="69" spans="1:7">
      <c r="A69" s="226">
        <v>54</v>
      </c>
      <c r="B69" s="226" t="s">
        <v>335</v>
      </c>
      <c r="C69" s="226"/>
      <c r="D69" s="226">
        <v>1</v>
      </c>
      <c r="E69" s="231" t="s">
        <v>338</v>
      </c>
      <c r="F69" s="226">
        <f>C69*D69</f>
        <v>0</v>
      </c>
      <c r="G69" s="226"/>
    </row>
    <row r="70" spans="1:7">
      <c r="A70" s="368" t="s">
        <v>301</v>
      </c>
      <c r="B70" s="366"/>
      <c r="C70" s="366"/>
      <c r="D70" s="366"/>
      <c r="E70" s="367"/>
      <c r="F70" s="226">
        <f>F69+F68+F49+F34</f>
        <v>0</v>
      </c>
      <c r="G70" s="226"/>
    </row>
  </sheetData>
  <mergeCells count="28">
    <mergeCell ref="A49:E49"/>
    <mergeCell ref="A50:G50"/>
    <mergeCell ref="A68:E68"/>
    <mergeCell ref="A70:E70"/>
    <mergeCell ref="B14:C14"/>
    <mergeCell ref="A35:G35"/>
    <mergeCell ref="B60:C60"/>
    <mergeCell ref="B61:C61"/>
    <mergeCell ref="B66:C66"/>
    <mergeCell ref="B64:C64"/>
    <mergeCell ref="B63:C63"/>
    <mergeCell ref="B65:C65"/>
    <mergeCell ref="B67:C67"/>
    <mergeCell ref="B13:C13"/>
    <mergeCell ref="B19:C19"/>
    <mergeCell ref="B2:F2"/>
    <mergeCell ref="A10:G10"/>
    <mergeCell ref="A34:E34"/>
    <mergeCell ref="B25:C25"/>
    <mergeCell ref="B31:C31"/>
    <mergeCell ref="B26:C26"/>
    <mergeCell ref="B27:C27"/>
    <mergeCell ref="B29:C29"/>
    <mergeCell ref="B12:C12"/>
    <mergeCell ref="B11:C11"/>
    <mergeCell ref="B15:C15"/>
    <mergeCell ref="B22:C22"/>
    <mergeCell ref="B23:C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706B8-8D34-4BD7-B5F9-58EF9EE6BC2A}">
  <dimension ref="B5:Q222"/>
  <sheetViews>
    <sheetView topLeftCell="A97" zoomScale="73" workbookViewId="0">
      <selection activeCell="C23" sqref="C23"/>
    </sheetView>
  </sheetViews>
  <sheetFormatPr defaultColWidth="8" defaultRowHeight="13"/>
  <cols>
    <col min="1" max="1" width="2.08984375" style="103" customWidth="1"/>
    <col min="2" max="2" width="2.36328125" style="103" customWidth="1"/>
    <col min="3" max="3" width="17.81640625" style="103" customWidth="1"/>
    <col min="4" max="4" width="21.453125" style="103" customWidth="1"/>
    <col min="5" max="5" width="8" style="103"/>
    <col min="6" max="6" width="11.81640625" style="103" customWidth="1"/>
    <col min="7" max="7" width="20.81640625" style="103" customWidth="1"/>
    <col min="8" max="8" width="10.81640625" style="103" customWidth="1"/>
    <col min="9" max="9" width="9" style="103" bestFit="1" customWidth="1"/>
    <col min="10" max="10" width="10" style="103" customWidth="1"/>
    <col min="11" max="11" width="8.6328125" style="103" customWidth="1"/>
    <col min="12" max="12" width="8.453125" style="103" bestFit="1" customWidth="1"/>
    <col min="13" max="13" width="11.1796875" style="103" customWidth="1"/>
    <col min="14" max="14" width="13.54296875" style="103" customWidth="1"/>
    <col min="15" max="15" width="6" style="103" customWidth="1"/>
    <col min="16" max="16" width="10.453125" style="103" bestFit="1" customWidth="1"/>
    <col min="17" max="17" width="9.36328125" style="103" bestFit="1" customWidth="1"/>
    <col min="18" max="18" width="12" style="103" customWidth="1"/>
    <col min="19" max="20" width="8" style="103"/>
    <col min="21" max="21" width="24.54296875" style="103" bestFit="1" customWidth="1"/>
    <col min="22" max="26" width="8" style="103"/>
    <col min="27" max="27" width="26.81640625" style="103" bestFit="1" customWidth="1"/>
    <col min="28" max="256" width="8" style="103"/>
    <col min="257" max="257" width="2.08984375" style="103" customWidth="1"/>
    <col min="258" max="258" width="2.36328125" style="103" customWidth="1"/>
    <col min="259" max="259" width="17.81640625" style="103" customWidth="1"/>
    <col min="260" max="260" width="21.453125" style="103" customWidth="1"/>
    <col min="261" max="261" width="8" style="103"/>
    <col min="262" max="262" width="11.81640625" style="103" customWidth="1"/>
    <col min="263" max="263" width="20.81640625" style="103" customWidth="1"/>
    <col min="264" max="264" width="10.81640625" style="103" customWidth="1"/>
    <col min="265" max="265" width="9" style="103" bestFit="1" customWidth="1"/>
    <col min="266" max="266" width="10" style="103" customWidth="1"/>
    <col min="267" max="267" width="8.6328125" style="103" customWidth="1"/>
    <col min="268" max="268" width="8.453125" style="103" bestFit="1" customWidth="1"/>
    <col min="269" max="269" width="11.1796875" style="103" customWidth="1"/>
    <col min="270" max="270" width="13.54296875" style="103" customWidth="1"/>
    <col min="271" max="271" width="6" style="103" customWidth="1"/>
    <col min="272" max="272" width="10.453125" style="103" bestFit="1" customWidth="1"/>
    <col min="273" max="273" width="9.36328125" style="103" bestFit="1" customWidth="1"/>
    <col min="274" max="274" width="12" style="103" customWidth="1"/>
    <col min="275" max="276" width="8" style="103"/>
    <col min="277" max="277" width="24.54296875" style="103" bestFit="1" customWidth="1"/>
    <col min="278" max="282" width="8" style="103"/>
    <col min="283" max="283" width="26.81640625" style="103" bestFit="1" customWidth="1"/>
    <col min="284" max="512" width="8" style="103"/>
    <col min="513" max="513" width="2.08984375" style="103" customWidth="1"/>
    <col min="514" max="514" width="2.36328125" style="103" customWidth="1"/>
    <col min="515" max="515" width="17.81640625" style="103" customWidth="1"/>
    <col min="516" max="516" width="21.453125" style="103" customWidth="1"/>
    <col min="517" max="517" width="8" style="103"/>
    <col min="518" max="518" width="11.81640625" style="103" customWidth="1"/>
    <col min="519" max="519" width="20.81640625" style="103" customWidth="1"/>
    <col min="520" max="520" width="10.81640625" style="103" customWidth="1"/>
    <col min="521" max="521" width="9" style="103" bestFit="1" customWidth="1"/>
    <col min="522" max="522" width="10" style="103" customWidth="1"/>
    <col min="523" max="523" width="8.6328125" style="103" customWidth="1"/>
    <col min="524" max="524" width="8.453125" style="103" bestFit="1" customWidth="1"/>
    <col min="525" max="525" width="11.1796875" style="103" customWidth="1"/>
    <col min="526" max="526" width="13.54296875" style="103" customWidth="1"/>
    <col min="527" max="527" width="6" style="103" customWidth="1"/>
    <col min="528" max="528" width="10.453125" style="103" bestFit="1" customWidth="1"/>
    <col min="529" max="529" width="9.36328125" style="103" bestFit="1" customWidth="1"/>
    <col min="530" max="530" width="12" style="103" customWidth="1"/>
    <col min="531" max="532" width="8" style="103"/>
    <col min="533" max="533" width="24.54296875" style="103" bestFit="1" customWidth="1"/>
    <col min="534" max="538" width="8" style="103"/>
    <col min="539" max="539" width="26.81640625" style="103" bestFit="1" customWidth="1"/>
    <col min="540" max="768" width="8" style="103"/>
    <col min="769" max="769" width="2.08984375" style="103" customWidth="1"/>
    <col min="770" max="770" width="2.36328125" style="103" customWidth="1"/>
    <col min="771" max="771" width="17.81640625" style="103" customWidth="1"/>
    <col min="772" max="772" width="21.453125" style="103" customWidth="1"/>
    <col min="773" max="773" width="8" style="103"/>
    <col min="774" max="774" width="11.81640625" style="103" customWidth="1"/>
    <col min="775" max="775" width="20.81640625" style="103" customWidth="1"/>
    <col min="776" max="776" width="10.81640625" style="103" customWidth="1"/>
    <col min="777" max="777" width="9" style="103" bestFit="1" customWidth="1"/>
    <col min="778" max="778" width="10" style="103" customWidth="1"/>
    <col min="779" max="779" width="8.6328125" style="103" customWidth="1"/>
    <col min="780" max="780" width="8.453125" style="103" bestFit="1" customWidth="1"/>
    <col min="781" max="781" width="11.1796875" style="103" customWidth="1"/>
    <col min="782" max="782" width="13.54296875" style="103" customWidth="1"/>
    <col min="783" max="783" width="6" style="103" customWidth="1"/>
    <col min="784" max="784" width="10.453125" style="103" bestFit="1" customWidth="1"/>
    <col min="785" max="785" width="9.36328125" style="103" bestFit="1" customWidth="1"/>
    <col min="786" max="786" width="12" style="103" customWidth="1"/>
    <col min="787" max="788" width="8" style="103"/>
    <col min="789" max="789" width="24.54296875" style="103" bestFit="1" customWidth="1"/>
    <col min="790" max="794" width="8" style="103"/>
    <col min="795" max="795" width="26.81640625" style="103" bestFit="1" customWidth="1"/>
    <col min="796" max="1024" width="8" style="103"/>
    <col min="1025" max="1025" width="2.08984375" style="103" customWidth="1"/>
    <col min="1026" max="1026" width="2.36328125" style="103" customWidth="1"/>
    <col min="1027" max="1027" width="17.81640625" style="103" customWidth="1"/>
    <col min="1028" max="1028" width="21.453125" style="103" customWidth="1"/>
    <col min="1029" max="1029" width="8" style="103"/>
    <col min="1030" max="1030" width="11.81640625" style="103" customWidth="1"/>
    <col min="1031" max="1031" width="20.81640625" style="103" customWidth="1"/>
    <col min="1032" max="1032" width="10.81640625" style="103" customWidth="1"/>
    <col min="1033" max="1033" width="9" style="103" bestFit="1" customWidth="1"/>
    <col min="1034" max="1034" width="10" style="103" customWidth="1"/>
    <col min="1035" max="1035" width="8.6328125" style="103" customWidth="1"/>
    <col min="1036" max="1036" width="8.453125" style="103" bestFit="1" customWidth="1"/>
    <col min="1037" max="1037" width="11.1796875" style="103" customWidth="1"/>
    <col min="1038" max="1038" width="13.54296875" style="103" customWidth="1"/>
    <col min="1039" max="1039" width="6" style="103" customWidth="1"/>
    <col min="1040" max="1040" width="10.453125" style="103" bestFit="1" customWidth="1"/>
    <col min="1041" max="1041" width="9.36328125" style="103" bestFit="1" customWidth="1"/>
    <col min="1042" max="1042" width="12" style="103" customWidth="1"/>
    <col min="1043" max="1044" width="8" style="103"/>
    <col min="1045" max="1045" width="24.54296875" style="103" bestFit="1" customWidth="1"/>
    <col min="1046" max="1050" width="8" style="103"/>
    <col min="1051" max="1051" width="26.81640625" style="103" bestFit="1" customWidth="1"/>
    <col min="1052" max="1280" width="8" style="103"/>
    <col min="1281" max="1281" width="2.08984375" style="103" customWidth="1"/>
    <col min="1282" max="1282" width="2.36328125" style="103" customWidth="1"/>
    <col min="1283" max="1283" width="17.81640625" style="103" customWidth="1"/>
    <col min="1284" max="1284" width="21.453125" style="103" customWidth="1"/>
    <col min="1285" max="1285" width="8" style="103"/>
    <col min="1286" max="1286" width="11.81640625" style="103" customWidth="1"/>
    <col min="1287" max="1287" width="20.81640625" style="103" customWidth="1"/>
    <col min="1288" max="1288" width="10.81640625" style="103" customWidth="1"/>
    <col min="1289" max="1289" width="9" style="103" bestFit="1" customWidth="1"/>
    <col min="1290" max="1290" width="10" style="103" customWidth="1"/>
    <col min="1291" max="1291" width="8.6328125" style="103" customWidth="1"/>
    <col min="1292" max="1292" width="8.453125" style="103" bestFit="1" customWidth="1"/>
    <col min="1293" max="1293" width="11.1796875" style="103" customWidth="1"/>
    <col min="1294" max="1294" width="13.54296875" style="103" customWidth="1"/>
    <col min="1295" max="1295" width="6" style="103" customWidth="1"/>
    <col min="1296" max="1296" width="10.453125" style="103" bestFit="1" customWidth="1"/>
    <col min="1297" max="1297" width="9.36328125" style="103" bestFit="1" customWidth="1"/>
    <col min="1298" max="1298" width="12" style="103" customWidth="1"/>
    <col min="1299" max="1300" width="8" style="103"/>
    <col min="1301" max="1301" width="24.54296875" style="103" bestFit="1" customWidth="1"/>
    <col min="1302" max="1306" width="8" style="103"/>
    <col min="1307" max="1307" width="26.81640625" style="103" bestFit="1" customWidth="1"/>
    <col min="1308" max="1536" width="8" style="103"/>
    <col min="1537" max="1537" width="2.08984375" style="103" customWidth="1"/>
    <col min="1538" max="1538" width="2.36328125" style="103" customWidth="1"/>
    <col min="1539" max="1539" width="17.81640625" style="103" customWidth="1"/>
    <col min="1540" max="1540" width="21.453125" style="103" customWidth="1"/>
    <col min="1541" max="1541" width="8" style="103"/>
    <col min="1542" max="1542" width="11.81640625" style="103" customWidth="1"/>
    <col min="1543" max="1543" width="20.81640625" style="103" customWidth="1"/>
    <col min="1544" max="1544" width="10.81640625" style="103" customWidth="1"/>
    <col min="1545" max="1545" width="9" style="103" bestFit="1" customWidth="1"/>
    <col min="1546" max="1546" width="10" style="103" customWidth="1"/>
    <col min="1547" max="1547" width="8.6328125" style="103" customWidth="1"/>
    <col min="1548" max="1548" width="8.453125" style="103" bestFit="1" customWidth="1"/>
    <col min="1549" max="1549" width="11.1796875" style="103" customWidth="1"/>
    <col min="1550" max="1550" width="13.54296875" style="103" customWidth="1"/>
    <col min="1551" max="1551" width="6" style="103" customWidth="1"/>
    <col min="1552" max="1552" width="10.453125" style="103" bestFit="1" customWidth="1"/>
    <col min="1553" max="1553" width="9.36328125" style="103" bestFit="1" customWidth="1"/>
    <col min="1554" max="1554" width="12" style="103" customWidth="1"/>
    <col min="1555" max="1556" width="8" style="103"/>
    <col min="1557" max="1557" width="24.54296875" style="103" bestFit="1" customWidth="1"/>
    <col min="1558" max="1562" width="8" style="103"/>
    <col min="1563" max="1563" width="26.81640625" style="103" bestFit="1" customWidth="1"/>
    <col min="1564" max="1792" width="8" style="103"/>
    <col min="1793" max="1793" width="2.08984375" style="103" customWidth="1"/>
    <col min="1794" max="1794" width="2.36328125" style="103" customWidth="1"/>
    <col min="1795" max="1795" width="17.81640625" style="103" customWidth="1"/>
    <col min="1796" max="1796" width="21.453125" style="103" customWidth="1"/>
    <col min="1797" max="1797" width="8" style="103"/>
    <col min="1798" max="1798" width="11.81640625" style="103" customWidth="1"/>
    <col min="1799" max="1799" width="20.81640625" style="103" customWidth="1"/>
    <col min="1800" max="1800" width="10.81640625" style="103" customWidth="1"/>
    <col min="1801" max="1801" width="9" style="103" bestFit="1" customWidth="1"/>
    <col min="1802" max="1802" width="10" style="103" customWidth="1"/>
    <col min="1803" max="1803" width="8.6328125" style="103" customWidth="1"/>
    <col min="1804" max="1804" width="8.453125" style="103" bestFit="1" customWidth="1"/>
    <col min="1805" max="1805" width="11.1796875" style="103" customWidth="1"/>
    <col min="1806" max="1806" width="13.54296875" style="103" customWidth="1"/>
    <col min="1807" max="1807" width="6" style="103" customWidth="1"/>
    <col min="1808" max="1808" width="10.453125" style="103" bestFit="1" customWidth="1"/>
    <col min="1809" max="1809" width="9.36328125" style="103" bestFit="1" customWidth="1"/>
    <col min="1810" max="1810" width="12" style="103" customWidth="1"/>
    <col min="1811" max="1812" width="8" style="103"/>
    <col min="1813" max="1813" width="24.54296875" style="103" bestFit="1" customWidth="1"/>
    <col min="1814" max="1818" width="8" style="103"/>
    <col min="1819" max="1819" width="26.81640625" style="103" bestFit="1" customWidth="1"/>
    <col min="1820" max="2048" width="8" style="103"/>
    <col min="2049" max="2049" width="2.08984375" style="103" customWidth="1"/>
    <col min="2050" max="2050" width="2.36328125" style="103" customWidth="1"/>
    <col min="2051" max="2051" width="17.81640625" style="103" customWidth="1"/>
    <col min="2052" max="2052" width="21.453125" style="103" customWidth="1"/>
    <col min="2053" max="2053" width="8" style="103"/>
    <col min="2054" max="2054" width="11.81640625" style="103" customWidth="1"/>
    <col min="2055" max="2055" width="20.81640625" style="103" customWidth="1"/>
    <col min="2056" max="2056" width="10.81640625" style="103" customWidth="1"/>
    <col min="2057" max="2057" width="9" style="103" bestFit="1" customWidth="1"/>
    <col min="2058" max="2058" width="10" style="103" customWidth="1"/>
    <col min="2059" max="2059" width="8.6328125" style="103" customWidth="1"/>
    <col min="2060" max="2060" width="8.453125" style="103" bestFit="1" customWidth="1"/>
    <col min="2061" max="2061" width="11.1796875" style="103" customWidth="1"/>
    <col min="2062" max="2062" width="13.54296875" style="103" customWidth="1"/>
    <col min="2063" max="2063" width="6" style="103" customWidth="1"/>
    <col min="2064" max="2064" width="10.453125" style="103" bestFit="1" customWidth="1"/>
    <col min="2065" max="2065" width="9.36328125" style="103" bestFit="1" customWidth="1"/>
    <col min="2066" max="2066" width="12" style="103" customWidth="1"/>
    <col min="2067" max="2068" width="8" style="103"/>
    <col min="2069" max="2069" width="24.54296875" style="103" bestFit="1" customWidth="1"/>
    <col min="2070" max="2074" width="8" style="103"/>
    <col min="2075" max="2075" width="26.81640625" style="103" bestFit="1" customWidth="1"/>
    <col min="2076" max="2304" width="8" style="103"/>
    <col min="2305" max="2305" width="2.08984375" style="103" customWidth="1"/>
    <col min="2306" max="2306" width="2.36328125" style="103" customWidth="1"/>
    <col min="2307" max="2307" width="17.81640625" style="103" customWidth="1"/>
    <col min="2308" max="2308" width="21.453125" style="103" customWidth="1"/>
    <col min="2309" max="2309" width="8" style="103"/>
    <col min="2310" max="2310" width="11.81640625" style="103" customWidth="1"/>
    <col min="2311" max="2311" width="20.81640625" style="103" customWidth="1"/>
    <col min="2312" max="2312" width="10.81640625" style="103" customWidth="1"/>
    <col min="2313" max="2313" width="9" style="103" bestFit="1" customWidth="1"/>
    <col min="2314" max="2314" width="10" style="103" customWidth="1"/>
    <col min="2315" max="2315" width="8.6328125" style="103" customWidth="1"/>
    <col min="2316" max="2316" width="8.453125" style="103" bestFit="1" customWidth="1"/>
    <col min="2317" max="2317" width="11.1796875" style="103" customWidth="1"/>
    <col min="2318" max="2318" width="13.54296875" style="103" customWidth="1"/>
    <col min="2319" max="2319" width="6" style="103" customWidth="1"/>
    <col min="2320" max="2320" width="10.453125" style="103" bestFit="1" customWidth="1"/>
    <col min="2321" max="2321" width="9.36328125" style="103" bestFit="1" customWidth="1"/>
    <col min="2322" max="2322" width="12" style="103" customWidth="1"/>
    <col min="2323" max="2324" width="8" style="103"/>
    <col min="2325" max="2325" width="24.54296875" style="103" bestFit="1" customWidth="1"/>
    <col min="2326" max="2330" width="8" style="103"/>
    <col min="2331" max="2331" width="26.81640625" style="103" bestFit="1" customWidth="1"/>
    <col min="2332" max="2560" width="8" style="103"/>
    <col min="2561" max="2561" width="2.08984375" style="103" customWidth="1"/>
    <col min="2562" max="2562" width="2.36328125" style="103" customWidth="1"/>
    <col min="2563" max="2563" width="17.81640625" style="103" customWidth="1"/>
    <col min="2564" max="2564" width="21.453125" style="103" customWidth="1"/>
    <col min="2565" max="2565" width="8" style="103"/>
    <col min="2566" max="2566" width="11.81640625" style="103" customWidth="1"/>
    <col min="2567" max="2567" width="20.81640625" style="103" customWidth="1"/>
    <col min="2568" max="2568" width="10.81640625" style="103" customWidth="1"/>
    <col min="2569" max="2569" width="9" style="103" bestFit="1" customWidth="1"/>
    <col min="2570" max="2570" width="10" style="103" customWidth="1"/>
    <col min="2571" max="2571" width="8.6328125" style="103" customWidth="1"/>
    <col min="2572" max="2572" width="8.453125" style="103" bestFit="1" customWidth="1"/>
    <col min="2573" max="2573" width="11.1796875" style="103" customWidth="1"/>
    <col min="2574" max="2574" width="13.54296875" style="103" customWidth="1"/>
    <col min="2575" max="2575" width="6" style="103" customWidth="1"/>
    <col min="2576" max="2576" width="10.453125" style="103" bestFit="1" customWidth="1"/>
    <col min="2577" max="2577" width="9.36328125" style="103" bestFit="1" customWidth="1"/>
    <col min="2578" max="2578" width="12" style="103" customWidth="1"/>
    <col min="2579" max="2580" width="8" style="103"/>
    <col min="2581" max="2581" width="24.54296875" style="103" bestFit="1" customWidth="1"/>
    <col min="2582" max="2586" width="8" style="103"/>
    <col min="2587" max="2587" width="26.81640625" style="103" bestFit="1" customWidth="1"/>
    <col min="2588" max="2816" width="8" style="103"/>
    <col min="2817" max="2817" width="2.08984375" style="103" customWidth="1"/>
    <col min="2818" max="2818" width="2.36328125" style="103" customWidth="1"/>
    <col min="2819" max="2819" width="17.81640625" style="103" customWidth="1"/>
    <col min="2820" max="2820" width="21.453125" style="103" customWidth="1"/>
    <col min="2821" max="2821" width="8" style="103"/>
    <col min="2822" max="2822" width="11.81640625" style="103" customWidth="1"/>
    <col min="2823" max="2823" width="20.81640625" style="103" customWidth="1"/>
    <col min="2824" max="2824" width="10.81640625" style="103" customWidth="1"/>
    <col min="2825" max="2825" width="9" style="103" bestFit="1" customWidth="1"/>
    <col min="2826" max="2826" width="10" style="103" customWidth="1"/>
    <col min="2827" max="2827" width="8.6328125" style="103" customWidth="1"/>
    <col min="2828" max="2828" width="8.453125" style="103" bestFit="1" customWidth="1"/>
    <col min="2829" max="2829" width="11.1796875" style="103" customWidth="1"/>
    <col min="2830" max="2830" width="13.54296875" style="103" customWidth="1"/>
    <col min="2831" max="2831" width="6" style="103" customWidth="1"/>
    <col min="2832" max="2832" width="10.453125" style="103" bestFit="1" customWidth="1"/>
    <col min="2833" max="2833" width="9.36328125" style="103" bestFit="1" customWidth="1"/>
    <col min="2834" max="2834" width="12" style="103" customWidth="1"/>
    <col min="2835" max="2836" width="8" style="103"/>
    <col min="2837" max="2837" width="24.54296875" style="103" bestFit="1" customWidth="1"/>
    <col min="2838" max="2842" width="8" style="103"/>
    <col min="2843" max="2843" width="26.81640625" style="103" bestFit="1" customWidth="1"/>
    <col min="2844" max="3072" width="8" style="103"/>
    <col min="3073" max="3073" width="2.08984375" style="103" customWidth="1"/>
    <col min="3074" max="3074" width="2.36328125" style="103" customWidth="1"/>
    <col min="3075" max="3075" width="17.81640625" style="103" customWidth="1"/>
    <col min="3076" max="3076" width="21.453125" style="103" customWidth="1"/>
    <col min="3077" max="3077" width="8" style="103"/>
    <col min="3078" max="3078" width="11.81640625" style="103" customWidth="1"/>
    <col min="3079" max="3079" width="20.81640625" style="103" customWidth="1"/>
    <col min="3080" max="3080" width="10.81640625" style="103" customWidth="1"/>
    <col min="3081" max="3081" width="9" style="103" bestFit="1" customWidth="1"/>
    <col min="3082" max="3082" width="10" style="103" customWidth="1"/>
    <col min="3083" max="3083" width="8.6328125" style="103" customWidth="1"/>
    <col min="3084" max="3084" width="8.453125" style="103" bestFit="1" customWidth="1"/>
    <col min="3085" max="3085" width="11.1796875" style="103" customWidth="1"/>
    <col min="3086" max="3086" width="13.54296875" style="103" customWidth="1"/>
    <col min="3087" max="3087" width="6" style="103" customWidth="1"/>
    <col min="3088" max="3088" width="10.453125" style="103" bestFit="1" customWidth="1"/>
    <col min="3089" max="3089" width="9.36328125" style="103" bestFit="1" customWidth="1"/>
    <col min="3090" max="3090" width="12" style="103" customWidth="1"/>
    <col min="3091" max="3092" width="8" style="103"/>
    <col min="3093" max="3093" width="24.54296875" style="103" bestFit="1" customWidth="1"/>
    <col min="3094" max="3098" width="8" style="103"/>
    <col min="3099" max="3099" width="26.81640625" style="103" bestFit="1" customWidth="1"/>
    <col min="3100" max="3328" width="8" style="103"/>
    <col min="3329" max="3329" width="2.08984375" style="103" customWidth="1"/>
    <col min="3330" max="3330" width="2.36328125" style="103" customWidth="1"/>
    <col min="3331" max="3331" width="17.81640625" style="103" customWidth="1"/>
    <col min="3332" max="3332" width="21.453125" style="103" customWidth="1"/>
    <col min="3333" max="3333" width="8" style="103"/>
    <col min="3334" max="3334" width="11.81640625" style="103" customWidth="1"/>
    <col min="3335" max="3335" width="20.81640625" style="103" customWidth="1"/>
    <col min="3336" max="3336" width="10.81640625" style="103" customWidth="1"/>
    <col min="3337" max="3337" width="9" style="103" bestFit="1" customWidth="1"/>
    <col min="3338" max="3338" width="10" style="103" customWidth="1"/>
    <col min="3339" max="3339" width="8.6328125" style="103" customWidth="1"/>
    <col min="3340" max="3340" width="8.453125" style="103" bestFit="1" customWidth="1"/>
    <col min="3341" max="3341" width="11.1796875" style="103" customWidth="1"/>
    <col min="3342" max="3342" width="13.54296875" style="103" customWidth="1"/>
    <col min="3343" max="3343" width="6" style="103" customWidth="1"/>
    <col min="3344" max="3344" width="10.453125" style="103" bestFit="1" customWidth="1"/>
    <col min="3345" max="3345" width="9.36328125" style="103" bestFit="1" customWidth="1"/>
    <col min="3346" max="3346" width="12" style="103" customWidth="1"/>
    <col min="3347" max="3348" width="8" style="103"/>
    <col min="3349" max="3349" width="24.54296875" style="103" bestFit="1" customWidth="1"/>
    <col min="3350" max="3354" width="8" style="103"/>
    <col min="3355" max="3355" width="26.81640625" style="103" bestFit="1" customWidth="1"/>
    <col min="3356" max="3584" width="8" style="103"/>
    <col min="3585" max="3585" width="2.08984375" style="103" customWidth="1"/>
    <col min="3586" max="3586" width="2.36328125" style="103" customWidth="1"/>
    <col min="3587" max="3587" width="17.81640625" style="103" customWidth="1"/>
    <col min="3588" max="3588" width="21.453125" style="103" customWidth="1"/>
    <col min="3589" max="3589" width="8" style="103"/>
    <col min="3590" max="3590" width="11.81640625" style="103" customWidth="1"/>
    <col min="3591" max="3591" width="20.81640625" style="103" customWidth="1"/>
    <col min="3592" max="3592" width="10.81640625" style="103" customWidth="1"/>
    <col min="3593" max="3593" width="9" style="103" bestFit="1" customWidth="1"/>
    <col min="3594" max="3594" width="10" style="103" customWidth="1"/>
    <col min="3595" max="3595" width="8.6328125" style="103" customWidth="1"/>
    <col min="3596" max="3596" width="8.453125" style="103" bestFit="1" customWidth="1"/>
    <col min="3597" max="3597" width="11.1796875" style="103" customWidth="1"/>
    <col min="3598" max="3598" width="13.54296875" style="103" customWidth="1"/>
    <col min="3599" max="3599" width="6" style="103" customWidth="1"/>
    <col min="3600" max="3600" width="10.453125" style="103" bestFit="1" customWidth="1"/>
    <col min="3601" max="3601" width="9.36328125" style="103" bestFit="1" customWidth="1"/>
    <col min="3602" max="3602" width="12" style="103" customWidth="1"/>
    <col min="3603" max="3604" width="8" style="103"/>
    <col min="3605" max="3605" width="24.54296875" style="103" bestFit="1" customWidth="1"/>
    <col min="3606" max="3610" width="8" style="103"/>
    <col min="3611" max="3611" width="26.81640625" style="103" bestFit="1" customWidth="1"/>
    <col min="3612" max="3840" width="8" style="103"/>
    <col min="3841" max="3841" width="2.08984375" style="103" customWidth="1"/>
    <col min="3842" max="3842" width="2.36328125" style="103" customWidth="1"/>
    <col min="3843" max="3843" width="17.81640625" style="103" customWidth="1"/>
    <col min="3844" max="3844" width="21.453125" style="103" customWidth="1"/>
    <col min="3845" max="3845" width="8" style="103"/>
    <col min="3846" max="3846" width="11.81640625" style="103" customWidth="1"/>
    <col min="3847" max="3847" width="20.81640625" style="103" customWidth="1"/>
    <col min="3848" max="3848" width="10.81640625" style="103" customWidth="1"/>
    <col min="3849" max="3849" width="9" style="103" bestFit="1" customWidth="1"/>
    <col min="3850" max="3850" width="10" style="103" customWidth="1"/>
    <col min="3851" max="3851" width="8.6328125" style="103" customWidth="1"/>
    <col min="3852" max="3852" width="8.453125" style="103" bestFit="1" customWidth="1"/>
    <col min="3853" max="3853" width="11.1796875" style="103" customWidth="1"/>
    <col min="3854" max="3854" width="13.54296875" style="103" customWidth="1"/>
    <col min="3855" max="3855" width="6" style="103" customWidth="1"/>
    <col min="3856" max="3856" width="10.453125" style="103" bestFit="1" customWidth="1"/>
    <col min="3857" max="3857" width="9.36328125" style="103" bestFit="1" customWidth="1"/>
    <col min="3858" max="3858" width="12" style="103" customWidth="1"/>
    <col min="3859" max="3860" width="8" style="103"/>
    <col min="3861" max="3861" width="24.54296875" style="103" bestFit="1" customWidth="1"/>
    <col min="3862" max="3866" width="8" style="103"/>
    <col min="3867" max="3867" width="26.81640625" style="103" bestFit="1" customWidth="1"/>
    <col min="3868" max="4096" width="8" style="103"/>
    <col min="4097" max="4097" width="2.08984375" style="103" customWidth="1"/>
    <col min="4098" max="4098" width="2.36328125" style="103" customWidth="1"/>
    <col min="4099" max="4099" width="17.81640625" style="103" customWidth="1"/>
    <col min="4100" max="4100" width="21.453125" style="103" customWidth="1"/>
    <col min="4101" max="4101" width="8" style="103"/>
    <col min="4102" max="4102" width="11.81640625" style="103" customWidth="1"/>
    <col min="4103" max="4103" width="20.81640625" style="103" customWidth="1"/>
    <col min="4104" max="4104" width="10.81640625" style="103" customWidth="1"/>
    <col min="4105" max="4105" width="9" style="103" bestFit="1" customWidth="1"/>
    <col min="4106" max="4106" width="10" style="103" customWidth="1"/>
    <col min="4107" max="4107" width="8.6328125" style="103" customWidth="1"/>
    <col min="4108" max="4108" width="8.453125" style="103" bestFit="1" customWidth="1"/>
    <col min="4109" max="4109" width="11.1796875" style="103" customWidth="1"/>
    <col min="4110" max="4110" width="13.54296875" style="103" customWidth="1"/>
    <col min="4111" max="4111" width="6" style="103" customWidth="1"/>
    <col min="4112" max="4112" width="10.453125" style="103" bestFit="1" customWidth="1"/>
    <col min="4113" max="4113" width="9.36328125" style="103" bestFit="1" customWidth="1"/>
    <col min="4114" max="4114" width="12" style="103" customWidth="1"/>
    <col min="4115" max="4116" width="8" style="103"/>
    <col min="4117" max="4117" width="24.54296875" style="103" bestFit="1" customWidth="1"/>
    <col min="4118" max="4122" width="8" style="103"/>
    <col min="4123" max="4123" width="26.81640625" style="103" bestFit="1" customWidth="1"/>
    <col min="4124" max="4352" width="8" style="103"/>
    <col min="4353" max="4353" width="2.08984375" style="103" customWidth="1"/>
    <col min="4354" max="4354" width="2.36328125" style="103" customWidth="1"/>
    <col min="4355" max="4355" width="17.81640625" style="103" customWidth="1"/>
    <col min="4356" max="4356" width="21.453125" style="103" customWidth="1"/>
    <col min="4357" max="4357" width="8" style="103"/>
    <col min="4358" max="4358" width="11.81640625" style="103" customWidth="1"/>
    <col min="4359" max="4359" width="20.81640625" style="103" customWidth="1"/>
    <col min="4360" max="4360" width="10.81640625" style="103" customWidth="1"/>
    <col min="4361" max="4361" width="9" style="103" bestFit="1" customWidth="1"/>
    <col min="4362" max="4362" width="10" style="103" customWidth="1"/>
    <col min="4363" max="4363" width="8.6328125" style="103" customWidth="1"/>
    <col min="4364" max="4364" width="8.453125" style="103" bestFit="1" customWidth="1"/>
    <col min="4365" max="4365" width="11.1796875" style="103" customWidth="1"/>
    <col min="4366" max="4366" width="13.54296875" style="103" customWidth="1"/>
    <col min="4367" max="4367" width="6" style="103" customWidth="1"/>
    <col min="4368" max="4368" width="10.453125" style="103" bestFit="1" customWidth="1"/>
    <col min="4369" max="4369" width="9.36328125" style="103" bestFit="1" customWidth="1"/>
    <col min="4370" max="4370" width="12" style="103" customWidth="1"/>
    <col min="4371" max="4372" width="8" style="103"/>
    <col min="4373" max="4373" width="24.54296875" style="103" bestFit="1" customWidth="1"/>
    <col min="4374" max="4378" width="8" style="103"/>
    <col min="4379" max="4379" width="26.81640625" style="103" bestFit="1" customWidth="1"/>
    <col min="4380" max="4608" width="8" style="103"/>
    <col min="4609" max="4609" width="2.08984375" style="103" customWidth="1"/>
    <col min="4610" max="4610" width="2.36328125" style="103" customWidth="1"/>
    <col min="4611" max="4611" width="17.81640625" style="103" customWidth="1"/>
    <col min="4612" max="4612" width="21.453125" style="103" customWidth="1"/>
    <col min="4613" max="4613" width="8" style="103"/>
    <col min="4614" max="4614" width="11.81640625" style="103" customWidth="1"/>
    <col min="4615" max="4615" width="20.81640625" style="103" customWidth="1"/>
    <col min="4616" max="4616" width="10.81640625" style="103" customWidth="1"/>
    <col min="4617" max="4617" width="9" style="103" bestFit="1" customWidth="1"/>
    <col min="4618" max="4618" width="10" style="103" customWidth="1"/>
    <col min="4619" max="4619" width="8.6328125" style="103" customWidth="1"/>
    <col min="4620" max="4620" width="8.453125" style="103" bestFit="1" customWidth="1"/>
    <col min="4621" max="4621" width="11.1796875" style="103" customWidth="1"/>
    <col min="4622" max="4622" width="13.54296875" style="103" customWidth="1"/>
    <col min="4623" max="4623" width="6" style="103" customWidth="1"/>
    <col min="4624" max="4624" width="10.453125" style="103" bestFit="1" customWidth="1"/>
    <col min="4625" max="4625" width="9.36328125" style="103" bestFit="1" customWidth="1"/>
    <col min="4626" max="4626" width="12" style="103" customWidth="1"/>
    <col min="4627" max="4628" width="8" style="103"/>
    <col min="4629" max="4629" width="24.54296875" style="103" bestFit="1" customWidth="1"/>
    <col min="4630" max="4634" width="8" style="103"/>
    <col min="4635" max="4635" width="26.81640625" style="103" bestFit="1" customWidth="1"/>
    <col min="4636" max="4864" width="8" style="103"/>
    <col min="4865" max="4865" width="2.08984375" style="103" customWidth="1"/>
    <col min="4866" max="4866" width="2.36328125" style="103" customWidth="1"/>
    <col min="4867" max="4867" width="17.81640625" style="103" customWidth="1"/>
    <col min="4868" max="4868" width="21.453125" style="103" customWidth="1"/>
    <col min="4869" max="4869" width="8" style="103"/>
    <col min="4870" max="4870" width="11.81640625" style="103" customWidth="1"/>
    <col min="4871" max="4871" width="20.81640625" style="103" customWidth="1"/>
    <col min="4872" max="4872" width="10.81640625" style="103" customWidth="1"/>
    <col min="4873" max="4873" width="9" style="103" bestFit="1" customWidth="1"/>
    <col min="4874" max="4874" width="10" style="103" customWidth="1"/>
    <col min="4875" max="4875" width="8.6328125" style="103" customWidth="1"/>
    <col min="4876" max="4876" width="8.453125" style="103" bestFit="1" customWidth="1"/>
    <col min="4877" max="4877" width="11.1796875" style="103" customWidth="1"/>
    <col min="4878" max="4878" width="13.54296875" style="103" customWidth="1"/>
    <col min="4879" max="4879" width="6" style="103" customWidth="1"/>
    <col min="4880" max="4880" width="10.453125" style="103" bestFit="1" customWidth="1"/>
    <col min="4881" max="4881" width="9.36328125" style="103" bestFit="1" customWidth="1"/>
    <col min="4882" max="4882" width="12" style="103" customWidth="1"/>
    <col min="4883" max="4884" width="8" style="103"/>
    <col min="4885" max="4885" width="24.54296875" style="103" bestFit="1" customWidth="1"/>
    <col min="4886" max="4890" width="8" style="103"/>
    <col min="4891" max="4891" width="26.81640625" style="103" bestFit="1" customWidth="1"/>
    <col min="4892" max="5120" width="8" style="103"/>
    <col min="5121" max="5121" width="2.08984375" style="103" customWidth="1"/>
    <col min="5122" max="5122" width="2.36328125" style="103" customWidth="1"/>
    <col min="5123" max="5123" width="17.81640625" style="103" customWidth="1"/>
    <col min="5124" max="5124" width="21.453125" style="103" customWidth="1"/>
    <col min="5125" max="5125" width="8" style="103"/>
    <col min="5126" max="5126" width="11.81640625" style="103" customWidth="1"/>
    <col min="5127" max="5127" width="20.81640625" style="103" customWidth="1"/>
    <col min="5128" max="5128" width="10.81640625" style="103" customWidth="1"/>
    <col min="5129" max="5129" width="9" style="103" bestFit="1" customWidth="1"/>
    <col min="5130" max="5130" width="10" style="103" customWidth="1"/>
    <col min="5131" max="5131" width="8.6328125" style="103" customWidth="1"/>
    <col min="5132" max="5132" width="8.453125" style="103" bestFit="1" customWidth="1"/>
    <col min="5133" max="5133" width="11.1796875" style="103" customWidth="1"/>
    <col min="5134" max="5134" width="13.54296875" style="103" customWidth="1"/>
    <col min="5135" max="5135" width="6" style="103" customWidth="1"/>
    <col min="5136" max="5136" width="10.453125" style="103" bestFit="1" customWidth="1"/>
    <col min="5137" max="5137" width="9.36328125" style="103" bestFit="1" customWidth="1"/>
    <col min="5138" max="5138" width="12" style="103" customWidth="1"/>
    <col min="5139" max="5140" width="8" style="103"/>
    <col min="5141" max="5141" width="24.54296875" style="103" bestFit="1" customWidth="1"/>
    <col min="5142" max="5146" width="8" style="103"/>
    <col min="5147" max="5147" width="26.81640625" style="103" bestFit="1" customWidth="1"/>
    <col min="5148" max="5376" width="8" style="103"/>
    <col min="5377" max="5377" width="2.08984375" style="103" customWidth="1"/>
    <col min="5378" max="5378" width="2.36328125" style="103" customWidth="1"/>
    <col min="5379" max="5379" width="17.81640625" style="103" customWidth="1"/>
    <col min="5380" max="5380" width="21.453125" style="103" customWidth="1"/>
    <col min="5381" max="5381" width="8" style="103"/>
    <col min="5382" max="5382" width="11.81640625" style="103" customWidth="1"/>
    <col min="5383" max="5383" width="20.81640625" style="103" customWidth="1"/>
    <col min="5384" max="5384" width="10.81640625" style="103" customWidth="1"/>
    <col min="5385" max="5385" width="9" style="103" bestFit="1" customWidth="1"/>
    <col min="5386" max="5386" width="10" style="103" customWidth="1"/>
    <col min="5387" max="5387" width="8.6328125" style="103" customWidth="1"/>
    <col min="5388" max="5388" width="8.453125" style="103" bestFit="1" customWidth="1"/>
    <col min="5389" max="5389" width="11.1796875" style="103" customWidth="1"/>
    <col min="5390" max="5390" width="13.54296875" style="103" customWidth="1"/>
    <col min="5391" max="5391" width="6" style="103" customWidth="1"/>
    <col min="5392" max="5392" width="10.453125" style="103" bestFit="1" customWidth="1"/>
    <col min="5393" max="5393" width="9.36328125" style="103" bestFit="1" customWidth="1"/>
    <col min="5394" max="5394" width="12" style="103" customWidth="1"/>
    <col min="5395" max="5396" width="8" style="103"/>
    <col min="5397" max="5397" width="24.54296875" style="103" bestFit="1" customWidth="1"/>
    <col min="5398" max="5402" width="8" style="103"/>
    <col min="5403" max="5403" width="26.81640625" style="103" bestFit="1" customWidth="1"/>
    <col min="5404" max="5632" width="8" style="103"/>
    <col min="5633" max="5633" width="2.08984375" style="103" customWidth="1"/>
    <col min="5634" max="5634" width="2.36328125" style="103" customWidth="1"/>
    <col min="5635" max="5635" width="17.81640625" style="103" customWidth="1"/>
    <col min="5636" max="5636" width="21.453125" style="103" customWidth="1"/>
    <col min="5637" max="5637" width="8" style="103"/>
    <col min="5638" max="5638" width="11.81640625" style="103" customWidth="1"/>
    <col min="5639" max="5639" width="20.81640625" style="103" customWidth="1"/>
    <col min="5640" max="5640" width="10.81640625" style="103" customWidth="1"/>
    <col min="5641" max="5641" width="9" style="103" bestFit="1" customWidth="1"/>
    <col min="5642" max="5642" width="10" style="103" customWidth="1"/>
    <col min="5643" max="5643" width="8.6328125" style="103" customWidth="1"/>
    <col min="5644" max="5644" width="8.453125" style="103" bestFit="1" customWidth="1"/>
    <col min="5645" max="5645" width="11.1796875" style="103" customWidth="1"/>
    <col min="5646" max="5646" width="13.54296875" style="103" customWidth="1"/>
    <col min="5647" max="5647" width="6" style="103" customWidth="1"/>
    <col min="5648" max="5648" width="10.453125" style="103" bestFit="1" customWidth="1"/>
    <col min="5649" max="5649" width="9.36328125" style="103" bestFit="1" customWidth="1"/>
    <col min="5650" max="5650" width="12" style="103" customWidth="1"/>
    <col min="5651" max="5652" width="8" style="103"/>
    <col min="5653" max="5653" width="24.54296875" style="103" bestFit="1" customWidth="1"/>
    <col min="5654" max="5658" width="8" style="103"/>
    <col min="5659" max="5659" width="26.81640625" style="103" bestFit="1" customWidth="1"/>
    <col min="5660" max="5888" width="8" style="103"/>
    <col min="5889" max="5889" width="2.08984375" style="103" customWidth="1"/>
    <col min="5890" max="5890" width="2.36328125" style="103" customWidth="1"/>
    <col min="5891" max="5891" width="17.81640625" style="103" customWidth="1"/>
    <col min="5892" max="5892" width="21.453125" style="103" customWidth="1"/>
    <col min="5893" max="5893" width="8" style="103"/>
    <col min="5894" max="5894" width="11.81640625" style="103" customWidth="1"/>
    <col min="5895" max="5895" width="20.81640625" style="103" customWidth="1"/>
    <col min="5896" max="5896" width="10.81640625" style="103" customWidth="1"/>
    <col min="5897" max="5897" width="9" style="103" bestFit="1" customWidth="1"/>
    <col min="5898" max="5898" width="10" style="103" customWidth="1"/>
    <col min="5899" max="5899" width="8.6328125" style="103" customWidth="1"/>
    <col min="5900" max="5900" width="8.453125" style="103" bestFit="1" customWidth="1"/>
    <col min="5901" max="5901" width="11.1796875" style="103" customWidth="1"/>
    <col min="5902" max="5902" width="13.54296875" style="103" customWidth="1"/>
    <col min="5903" max="5903" width="6" style="103" customWidth="1"/>
    <col min="5904" max="5904" width="10.453125" style="103" bestFit="1" customWidth="1"/>
    <col min="5905" max="5905" width="9.36328125" style="103" bestFit="1" customWidth="1"/>
    <col min="5906" max="5906" width="12" style="103" customWidth="1"/>
    <col min="5907" max="5908" width="8" style="103"/>
    <col min="5909" max="5909" width="24.54296875" style="103" bestFit="1" customWidth="1"/>
    <col min="5910" max="5914" width="8" style="103"/>
    <col min="5915" max="5915" width="26.81640625" style="103" bestFit="1" customWidth="1"/>
    <col min="5916" max="6144" width="8" style="103"/>
    <col min="6145" max="6145" width="2.08984375" style="103" customWidth="1"/>
    <col min="6146" max="6146" width="2.36328125" style="103" customWidth="1"/>
    <col min="6147" max="6147" width="17.81640625" style="103" customWidth="1"/>
    <col min="6148" max="6148" width="21.453125" style="103" customWidth="1"/>
    <col min="6149" max="6149" width="8" style="103"/>
    <col min="6150" max="6150" width="11.81640625" style="103" customWidth="1"/>
    <col min="6151" max="6151" width="20.81640625" style="103" customWidth="1"/>
    <col min="6152" max="6152" width="10.81640625" style="103" customWidth="1"/>
    <col min="6153" max="6153" width="9" style="103" bestFit="1" customWidth="1"/>
    <col min="6154" max="6154" width="10" style="103" customWidth="1"/>
    <col min="6155" max="6155" width="8.6328125" style="103" customWidth="1"/>
    <col min="6156" max="6156" width="8.453125" style="103" bestFit="1" customWidth="1"/>
    <col min="6157" max="6157" width="11.1796875" style="103" customWidth="1"/>
    <col min="6158" max="6158" width="13.54296875" style="103" customWidth="1"/>
    <col min="6159" max="6159" width="6" style="103" customWidth="1"/>
    <col min="6160" max="6160" width="10.453125" style="103" bestFit="1" customWidth="1"/>
    <col min="6161" max="6161" width="9.36328125" style="103" bestFit="1" customWidth="1"/>
    <col min="6162" max="6162" width="12" style="103" customWidth="1"/>
    <col min="6163" max="6164" width="8" style="103"/>
    <col min="6165" max="6165" width="24.54296875" style="103" bestFit="1" customWidth="1"/>
    <col min="6166" max="6170" width="8" style="103"/>
    <col min="6171" max="6171" width="26.81640625" style="103" bestFit="1" customWidth="1"/>
    <col min="6172" max="6400" width="8" style="103"/>
    <col min="6401" max="6401" width="2.08984375" style="103" customWidth="1"/>
    <col min="6402" max="6402" width="2.36328125" style="103" customWidth="1"/>
    <col min="6403" max="6403" width="17.81640625" style="103" customWidth="1"/>
    <col min="6404" max="6404" width="21.453125" style="103" customWidth="1"/>
    <col min="6405" max="6405" width="8" style="103"/>
    <col min="6406" max="6406" width="11.81640625" style="103" customWidth="1"/>
    <col min="6407" max="6407" width="20.81640625" style="103" customWidth="1"/>
    <col min="6408" max="6408" width="10.81640625" style="103" customWidth="1"/>
    <col min="6409" max="6409" width="9" style="103" bestFit="1" customWidth="1"/>
    <col min="6410" max="6410" width="10" style="103" customWidth="1"/>
    <col min="6411" max="6411" width="8.6328125" style="103" customWidth="1"/>
    <col min="6412" max="6412" width="8.453125" style="103" bestFit="1" customWidth="1"/>
    <col min="6413" max="6413" width="11.1796875" style="103" customWidth="1"/>
    <col min="6414" max="6414" width="13.54296875" style="103" customWidth="1"/>
    <col min="6415" max="6415" width="6" style="103" customWidth="1"/>
    <col min="6416" max="6416" width="10.453125" style="103" bestFit="1" customWidth="1"/>
    <col min="6417" max="6417" width="9.36328125" style="103" bestFit="1" customWidth="1"/>
    <col min="6418" max="6418" width="12" style="103" customWidth="1"/>
    <col min="6419" max="6420" width="8" style="103"/>
    <col min="6421" max="6421" width="24.54296875" style="103" bestFit="1" customWidth="1"/>
    <col min="6422" max="6426" width="8" style="103"/>
    <col min="6427" max="6427" width="26.81640625" style="103" bestFit="1" customWidth="1"/>
    <col min="6428" max="6656" width="8" style="103"/>
    <col min="6657" max="6657" width="2.08984375" style="103" customWidth="1"/>
    <col min="6658" max="6658" width="2.36328125" style="103" customWidth="1"/>
    <col min="6659" max="6659" width="17.81640625" style="103" customWidth="1"/>
    <col min="6660" max="6660" width="21.453125" style="103" customWidth="1"/>
    <col min="6661" max="6661" width="8" style="103"/>
    <col min="6662" max="6662" width="11.81640625" style="103" customWidth="1"/>
    <col min="6663" max="6663" width="20.81640625" style="103" customWidth="1"/>
    <col min="6664" max="6664" width="10.81640625" style="103" customWidth="1"/>
    <col min="6665" max="6665" width="9" style="103" bestFit="1" customWidth="1"/>
    <col min="6666" max="6666" width="10" style="103" customWidth="1"/>
    <col min="6667" max="6667" width="8.6328125" style="103" customWidth="1"/>
    <col min="6668" max="6668" width="8.453125" style="103" bestFit="1" customWidth="1"/>
    <col min="6669" max="6669" width="11.1796875" style="103" customWidth="1"/>
    <col min="6670" max="6670" width="13.54296875" style="103" customWidth="1"/>
    <col min="6671" max="6671" width="6" style="103" customWidth="1"/>
    <col min="6672" max="6672" width="10.453125" style="103" bestFit="1" customWidth="1"/>
    <col min="6673" max="6673" width="9.36328125" style="103" bestFit="1" customWidth="1"/>
    <col min="6674" max="6674" width="12" style="103" customWidth="1"/>
    <col min="6675" max="6676" width="8" style="103"/>
    <col min="6677" max="6677" width="24.54296875" style="103" bestFit="1" customWidth="1"/>
    <col min="6678" max="6682" width="8" style="103"/>
    <col min="6683" max="6683" width="26.81640625" style="103" bestFit="1" customWidth="1"/>
    <col min="6684" max="6912" width="8" style="103"/>
    <col min="6913" max="6913" width="2.08984375" style="103" customWidth="1"/>
    <col min="6914" max="6914" width="2.36328125" style="103" customWidth="1"/>
    <col min="6915" max="6915" width="17.81640625" style="103" customWidth="1"/>
    <col min="6916" max="6916" width="21.453125" style="103" customWidth="1"/>
    <col min="6917" max="6917" width="8" style="103"/>
    <col min="6918" max="6918" width="11.81640625" style="103" customWidth="1"/>
    <col min="6919" max="6919" width="20.81640625" style="103" customWidth="1"/>
    <col min="6920" max="6920" width="10.81640625" style="103" customWidth="1"/>
    <col min="6921" max="6921" width="9" style="103" bestFit="1" customWidth="1"/>
    <col min="6922" max="6922" width="10" style="103" customWidth="1"/>
    <col min="6923" max="6923" width="8.6328125" style="103" customWidth="1"/>
    <col min="6924" max="6924" width="8.453125" style="103" bestFit="1" customWidth="1"/>
    <col min="6925" max="6925" width="11.1796875" style="103" customWidth="1"/>
    <col min="6926" max="6926" width="13.54296875" style="103" customWidth="1"/>
    <col min="6927" max="6927" width="6" style="103" customWidth="1"/>
    <col min="6928" max="6928" width="10.453125" style="103" bestFit="1" customWidth="1"/>
    <col min="6929" max="6929" width="9.36328125" style="103" bestFit="1" customWidth="1"/>
    <col min="6930" max="6930" width="12" style="103" customWidth="1"/>
    <col min="6931" max="6932" width="8" style="103"/>
    <col min="6933" max="6933" width="24.54296875" style="103" bestFit="1" customWidth="1"/>
    <col min="6934" max="6938" width="8" style="103"/>
    <col min="6939" max="6939" width="26.81640625" style="103" bestFit="1" customWidth="1"/>
    <col min="6940" max="7168" width="8" style="103"/>
    <col min="7169" max="7169" width="2.08984375" style="103" customWidth="1"/>
    <col min="7170" max="7170" width="2.36328125" style="103" customWidth="1"/>
    <col min="7171" max="7171" width="17.81640625" style="103" customWidth="1"/>
    <col min="7172" max="7172" width="21.453125" style="103" customWidth="1"/>
    <col min="7173" max="7173" width="8" style="103"/>
    <col min="7174" max="7174" width="11.81640625" style="103" customWidth="1"/>
    <col min="7175" max="7175" width="20.81640625" style="103" customWidth="1"/>
    <col min="7176" max="7176" width="10.81640625" style="103" customWidth="1"/>
    <col min="7177" max="7177" width="9" style="103" bestFit="1" customWidth="1"/>
    <col min="7178" max="7178" width="10" style="103" customWidth="1"/>
    <col min="7179" max="7179" width="8.6328125" style="103" customWidth="1"/>
    <col min="7180" max="7180" width="8.453125" style="103" bestFit="1" customWidth="1"/>
    <col min="7181" max="7181" width="11.1796875" style="103" customWidth="1"/>
    <col min="7182" max="7182" width="13.54296875" style="103" customWidth="1"/>
    <col min="7183" max="7183" width="6" style="103" customWidth="1"/>
    <col min="7184" max="7184" width="10.453125" style="103" bestFit="1" customWidth="1"/>
    <col min="7185" max="7185" width="9.36328125" style="103" bestFit="1" customWidth="1"/>
    <col min="7186" max="7186" width="12" style="103" customWidth="1"/>
    <col min="7187" max="7188" width="8" style="103"/>
    <col min="7189" max="7189" width="24.54296875" style="103" bestFit="1" customWidth="1"/>
    <col min="7190" max="7194" width="8" style="103"/>
    <col min="7195" max="7195" width="26.81640625" style="103" bestFit="1" customWidth="1"/>
    <col min="7196" max="7424" width="8" style="103"/>
    <col min="7425" max="7425" width="2.08984375" style="103" customWidth="1"/>
    <col min="7426" max="7426" width="2.36328125" style="103" customWidth="1"/>
    <col min="7427" max="7427" width="17.81640625" style="103" customWidth="1"/>
    <col min="7428" max="7428" width="21.453125" style="103" customWidth="1"/>
    <col min="7429" max="7429" width="8" style="103"/>
    <col min="7430" max="7430" width="11.81640625" style="103" customWidth="1"/>
    <col min="7431" max="7431" width="20.81640625" style="103" customWidth="1"/>
    <col min="7432" max="7432" width="10.81640625" style="103" customWidth="1"/>
    <col min="7433" max="7433" width="9" style="103" bestFit="1" customWidth="1"/>
    <col min="7434" max="7434" width="10" style="103" customWidth="1"/>
    <col min="7435" max="7435" width="8.6328125" style="103" customWidth="1"/>
    <col min="7436" max="7436" width="8.453125" style="103" bestFit="1" customWidth="1"/>
    <col min="7437" max="7437" width="11.1796875" style="103" customWidth="1"/>
    <col min="7438" max="7438" width="13.54296875" style="103" customWidth="1"/>
    <col min="7439" max="7439" width="6" style="103" customWidth="1"/>
    <col min="7440" max="7440" width="10.453125" style="103" bestFit="1" customWidth="1"/>
    <col min="7441" max="7441" width="9.36328125" style="103" bestFit="1" customWidth="1"/>
    <col min="7442" max="7442" width="12" style="103" customWidth="1"/>
    <col min="7443" max="7444" width="8" style="103"/>
    <col min="7445" max="7445" width="24.54296875" style="103" bestFit="1" customWidth="1"/>
    <col min="7446" max="7450" width="8" style="103"/>
    <col min="7451" max="7451" width="26.81640625" style="103" bestFit="1" customWidth="1"/>
    <col min="7452" max="7680" width="8" style="103"/>
    <col min="7681" max="7681" width="2.08984375" style="103" customWidth="1"/>
    <col min="7682" max="7682" width="2.36328125" style="103" customWidth="1"/>
    <col min="7683" max="7683" width="17.81640625" style="103" customWidth="1"/>
    <col min="7684" max="7684" width="21.453125" style="103" customWidth="1"/>
    <col min="7685" max="7685" width="8" style="103"/>
    <col min="7686" max="7686" width="11.81640625" style="103" customWidth="1"/>
    <col min="7687" max="7687" width="20.81640625" style="103" customWidth="1"/>
    <col min="7688" max="7688" width="10.81640625" style="103" customWidth="1"/>
    <col min="7689" max="7689" width="9" style="103" bestFit="1" customWidth="1"/>
    <col min="7690" max="7690" width="10" style="103" customWidth="1"/>
    <col min="7691" max="7691" width="8.6328125" style="103" customWidth="1"/>
    <col min="7692" max="7692" width="8.453125" style="103" bestFit="1" customWidth="1"/>
    <col min="7693" max="7693" width="11.1796875" style="103" customWidth="1"/>
    <col min="7694" max="7694" width="13.54296875" style="103" customWidth="1"/>
    <col min="7695" max="7695" width="6" style="103" customWidth="1"/>
    <col min="7696" max="7696" width="10.453125" style="103" bestFit="1" customWidth="1"/>
    <col min="7697" max="7697" width="9.36328125" style="103" bestFit="1" customWidth="1"/>
    <col min="7698" max="7698" width="12" style="103" customWidth="1"/>
    <col min="7699" max="7700" width="8" style="103"/>
    <col min="7701" max="7701" width="24.54296875" style="103" bestFit="1" customWidth="1"/>
    <col min="7702" max="7706" width="8" style="103"/>
    <col min="7707" max="7707" width="26.81640625" style="103" bestFit="1" customWidth="1"/>
    <col min="7708" max="7936" width="8" style="103"/>
    <col min="7937" max="7937" width="2.08984375" style="103" customWidth="1"/>
    <col min="7938" max="7938" width="2.36328125" style="103" customWidth="1"/>
    <col min="7939" max="7939" width="17.81640625" style="103" customWidth="1"/>
    <col min="7940" max="7940" width="21.453125" style="103" customWidth="1"/>
    <col min="7941" max="7941" width="8" style="103"/>
    <col min="7942" max="7942" width="11.81640625" style="103" customWidth="1"/>
    <col min="7943" max="7943" width="20.81640625" style="103" customWidth="1"/>
    <col min="7944" max="7944" width="10.81640625" style="103" customWidth="1"/>
    <col min="7945" max="7945" width="9" style="103" bestFit="1" customWidth="1"/>
    <col min="7946" max="7946" width="10" style="103" customWidth="1"/>
    <col min="7947" max="7947" width="8.6328125" style="103" customWidth="1"/>
    <col min="7948" max="7948" width="8.453125" style="103" bestFit="1" customWidth="1"/>
    <col min="7949" max="7949" width="11.1796875" style="103" customWidth="1"/>
    <col min="7950" max="7950" width="13.54296875" style="103" customWidth="1"/>
    <col min="7951" max="7951" width="6" style="103" customWidth="1"/>
    <col min="7952" max="7952" width="10.453125" style="103" bestFit="1" customWidth="1"/>
    <col min="7953" max="7953" width="9.36328125" style="103" bestFit="1" customWidth="1"/>
    <col min="7954" max="7954" width="12" style="103" customWidth="1"/>
    <col min="7955" max="7956" width="8" style="103"/>
    <col min="7957" max="7957" width="24.54296875" style="103" bestFit="1" customWidth="1"/>
    <col min="7958" max="7962" width="8" style="103"/>
    <col min="7963" max="7963" width="26.81640625" style="103" bestFit="1" customWidth="1"/>
    <col min="7964" max="8192" width="8" style="103"/>
    <col min="8193" max="8193" width="2.08984375" style="103" customWidth="1"/>
    <col min="8194" max="8194" width="2.36328125" style="103" customWidth="1"/>
    <col min="8195" max="8195" width="17.81640625" style="103" customWidth="1"/>
    <col min="8196" max="8196" width="21.453125" style="103" customWidth="1"/>
    <col min="8197" max="8197" width="8" style="103"/>
    <col min="8198" max="8198" width="11.81640625" style="103" customWidth="1"/>
    <col min="8199" max="8199" width="20.81640625" style="103" customWidth="1"/>
    <col min="8200" max="8200" width="10.81640625" style="103" customWidth="1"/>
    <col min="8201" max="8201" width="9" style="103" bestFit="1" customWidth="1"/>
    <col min="8202" max="8202" width="10" style="103" customWidth="1"/>
    <col min="8203" max="8203" width="8.6328125" style="103" customWidth="1"/>
    <col min="8204" max="8204" width="8.453125" style="103" bestFit="1" customWidth="1"/>
    <col min="8205" max="8205" width="11.1796875" style="103" customWidth="1"/>
    <col min="8206" max="8206" width="13.54296875" style="103" customWidth="1"/>
    <col min="8207" max="8207" width="6" style="103" customWidth="1"/>
    <col min="8208" max="8208" width="10.453125" style="103" bestFit="1" customWidth="1"/>
    <col min="8209" max="8209" width="9.36328125" style="103" bestFit="1" customWidth="1"/>
    <col min="8210" max="8210" width="12" style="103" customWidth="1"/>
    <col min="8211" max="8212" width="8" style="103"/>
    <col min="8213" max="8213" width="24.54296875" style="103" bestFit="1" customWidth="1"/>
    <col min="8214" max="8218" width="8" style="103"/>
    <col min="8219" max="8219" width="26.81640625" style="103" bestFit="1" customWidth="1"/>
    <col min="8220" max="8448" width="8" style="103"/>
    <col min="8449" max="8449" width="2.08984375" style="103" customWidth="1"/>
    <col min="8450" max="8450" width="2.36328125" style="103" customWidth="1"/>
    <col min="8451" max="8451" width="17.81640625" style="103" customWidth="1"/>
    <col min="8452" max="8452" width="21.453125" style="103" customWidth="1"/>
    <col min="8453" max="8453" width="8" style="103"/>
    <col min="8454" max="8454" width="11.81640625" style="103" customWidth="1"/>
    <col min="8455" max="8455" width="20.81640625" style="103" customWidth="1"/>
    <col min="8456" max="8456" width="10.81640625" style="103" customWidth="1"/>
    <col min="8457" max="8457" width="9" style="103" bestFit="1" customWidth="1"/>
    <col min="8458" max="8458" width="10" style="103" customWidth="1"/>
    <col min="8459" max="8459" width="8.6328125" style="103" customWidth="1"/>
    <col min="8460" max="8460" width="8.453125" style="103" bestFit="1" customWidth="1"/>
    <col min="8461" max="8461" width="11.1796875" style="103" customWidth="1"/>
    <col min="8462" max="8462" width="13.54296875" style="103" customWidth="1"/>
    <col min="8463" max="8463" width="6" style="103" customWidth="1"/>
    <col min="8464" max="8464" width="10.453125" style="103" bestFit="1" customWidth="1"/>
    <col min="8465" max="8465" width="9.36328125" style="103" bestFit="1" customWidth="1"/>
    <col min="8466" max="8466" width="12" style="103" customWidth="1"/>
    <col min="8467" max="8468" width="8" style="103"/>
    <col min="8469" max="8469" width="24.54296875" style="103" bestFit="1" customWidth="1"/>
    <col min="8470" max="8474" width="8" style="103"/>
    <col min="8475" max="8475" width="26.81640625" style="103" bestFit="1" customWidth="1"/>
    <col min="8476" max="8704" width="8" style="103"/>
    <col min="8705" max="8705" width="2.08984375" style="103" customWidth="1"/>
    <col min="8706" max="8706" width="2.36328125" style="103" customWidth="1"/>
    <col min="8707" max="8707" width="17.81640625" style="103" customWidth="1"/>
    <col min="8708" max="8708" width="21.453125" style="103" customWidth="1"/>
    <col min="8709" max="8709" width="8" style="103"/>
    <col min="8710" max="8710" width="11.81640625" style="103" customWidth="1"/>
    <col min="8711" max="8711" width="20.81640625" style="103" customWidth="1"/>
    <col min="8712" max="8712" width="10.81640625" style="103" customWidth="1"/>
    <col min="8713" max="8713" width="9" style="103" bestFit="1" customWidth="1"/>
    <col min="8714" max="8714" width="10" style="103" customWidth="1"/>
    <col min="8715" max="8715" width="8.6328125" style="103" customWidth="1"/>
    <col min="8716" max="8716" width="8.453125" style="103" bestFit="1" customWidth="1"/>
    <col min="8717" max="8717" width="11.1796875" style="103" customWidth="1"/>
    <col min="8718" max="8718" width="13.54296875" style="103" customWidth="1"/>
    <col min="8719" max="8719" width="6" style="103" customWidth="1"/>
    <col min="8720" max="8720" width="10.453125" style="103" bestFit="1" customWidth="1"/>
    <col min="8721" max="8721" width="9.36328125" style="103" bestFit="1" customWidth="1"/>
    <col min="8722" max="8722" width="12" style="103" customWidth="1"/>
    <col min="8723" max="8724" width="8" style="103"/>
    <col min="8725" max="8725" width="24.54296875" style="103" bestFit="1" customWidth="1"/>
    <col min="8726" max="8730" width="8" style="103"/>
    <col min="8731" max="8731" width="26.81640625" style="103" bestFit="1" customWidth="1"/>
    <col min="8732" max="8960" width="8" style="103"/>
    <col min="8961" max="8961" width="2.08984375" style="103" customWidth="1"/>
    <col min="8962" max="8962" width="2.36328125" style="103" customWidth="1"/>
    <col min="8963" max="8963" width="17.81640625" style="103" customWidth="1"/>
    <col min="8964" max="8964" width="21.453125" style="103" customWidth="1"/>
    <col min="8965" max="8965" width="8" style="103"/>
    <col min="8966" max="8966" width="11.81640625" style="103" customWidth="1"/>
    <col min="8967" max="8967" width="20.81640625" style="103" customWidth="1"/>
    <col min="8968" max="8968" width="10.81640625" style="103" customWidth="1"/>
    <col min="8969" max="8969" width="9" style="103" bestFit="1" customWidth="1"/>
    <col min="8970" max="8970" width="10" style="103" customWidth="1"/>
    <col min="8971" max="8971" width="8.6328125" style="103" customWidth="1"/>
    <col min="8972" max="8972" width="8.453125" style="103" bestFit="1" customWidth="1"/>
    <col min="8973" max="8973" width="11.1796875" style="103" customWidth="1"/>
    <col min="8974" max="8974" width="13.54296875" style="103" customWidth="1"/>
    <col min="8975" max="8975" width="6" style="103" customWidth="1"/>
    <col min="8976" max="8976" width="10.453125" style="103" bestFit="1" customWidth="1"/>
    <col min="8977" max="8977" width="9.36328125" style="103" bestFit="1" customWidth="1"/>
    <col min="8978" max="8978" width="12" style="103" customWidth="1"/>
    <col min="8979" max="8980" width="8" style="103"/>
    <col min="8981" max="8981" width="24.54296875" style="103" bestFit="1" customWidth="1"/>
    <col min="8982" max="8986" width="8" style="103"/>
    <col min="8987" max="8987" width="26.81640625" style="103" bestFit="1" customWidth="1"/>
    <col min="8988" max="9216" width="8" style="103"/>
    <col min="9217" max="9217" width="2.08984375" style="103" customWidth="1"/>
    <col min="9218" max="9218" width="2.36328125" style="103" customWidth="1"/>
    <col min="9219" max="9219" width="17.81640625" style="103" customWidth="1"/>
    <col min="9220" max="9220" width="21.453125" style="103" customWidth="1"/>
    <col min="9221" max="9221" width="8" style="103"/>
    <col min="9222" max="9222" width="11.81640625" style="103" customWidth="1"/>
    <col min="9223" max="9223" width="20.81640625" style="103" customWidth="1"/>
    <col min="9224" max="9224" width="10.81640625" style="103" customWidth="1"/>
    <col min="9225" max="9225" width="9" style="103" bestFit="1" customWidth="1"/>
    <col min="9226" max="9226" width="10" style="103" customWidth="1"/>
    <col min="9227" max="9227" width="8.6328125" style="103" customWidth="1"/>
    <col min="9228" max="9228" width="8.453125" style="103" bestFit="1" customWidth="1"/>
    <col min="9229" max="9229" width="11.1796875" style="103" customWidth="1"/>
    <col min="9230" max="9230" width="13.54296875" style="103" customWidth="1"/>
    <col min="9231" max="9231" width="6" style="103" customWidth="1"/>
    <col min="9232" max="9232" width="10.453125" style="103" bestFit="1" customWidth="1"/>
    <col min="9233" max="9233" width="9.36328125" style="103" bestFit="1" customWidth="1"/>
    <col min="9234" max="9234" width="12" style="103" customWidth="1"/>
    <col min="9235" max="9236" width="8" style="103"/>
    <col min="9237" max="9237" width="24.54296875" style="103" bestFit="1" customWidth="1"/>
    <col min="9238" max="9242" width="8" style="103"/>
    <col min="9243" max="9243" width="26.81640625" style="103" bestFit="1" customWidth="1"/>
    <col min="9244" max="9472" width="8" style="103"/>
    <col min="9473" max="9473" width="2.08984375" style="103" customWidth="1"/>
    <col min="9474" max="9474" width="2.36328125" style="103" customWidth="1"/>
    <col min="9475" max="9475" width="17.81640625" style="103" customWidth="1"/>
    <col min="9476" max="9476" width="21.453125" style="103" customWidth="1"/>
    <col min="9477" max="9477" width="8" style="103"/>
    <col min="9478" max="9478" width="11.81640625" style="103" customWidth="1"/>
    <col min="9479" max="9479" width="20.81640625" style="103" customWidth="1"/>
    <col min="9480" max="9480" width="10.81640625" style="103" customWidth="1"/>
    <col min="9481" max="9481" width="9" style="103" bestFit="1" customWidth="1"/>
    <col min="9482" max="9482" width="10" style="103" customWidth="1"/>
    <col min="9483" max="9483" width="8.6328125" style="103" customWidth="1"/>
    <col min="9484" max="9484" width="8.453125" style="103" bestFit="1" customWidth="1"/>
    <col min="9485" max="9485" width="11.1796875" style="103" customWidth="1"/>
    <col min="9486" max="9486" width="13.54296875" style="103" customWidth="1"/>
    <col min="9487" max="9487" width="6" style="103" customWidth="1"/>
    <col min="9488" max="9488" width="10.453125" style="103" bestFit="1" customWidth="1"/>
    <col min="9489" max="9489" width="9.36328125" style="103" bestFit="1" customWidth="1"/>
    <col min="9490" max="9490" width="12" style="103" customWidth="1"/>
    <col min="9491" max="9492" width="8" style="103"/>
    <col min="9493" max="9493" width="24.54296875" style="103" bestFit="1" customWidth="1"/>
    <col min="9494" max="9498" width="8" style="103"/>
    <col min="9499" max="9499" width="26.81640625" style="103" bestFit="1" customWidth="1"/>
    <col min="9500" max="9728" width="8" style="103"/>
    <col min="9729" max="9729" width="2.08984375" style="103" customWidth="1"/>
    <col min="9730" max="9730" width="2.36328125" style="103" customWidth="1"/>
    <col min="9731" max="9731" width="17.81640625" style="103" customWidth="1"/>
    <col min="9732" max="9732" width="21.453125" style="103" customWidth="1"/>
    <col min="9733" max="9733" width="8" style="103"/>
    <col min="9734" max="9734" width="11.81640625" style="103" customWidth="1"/>
    <col min="9735" max="9735" width="20.81640625" style="103" customWidth="1"/>
    <col min="9736" max="9736" width="10.81640625" style="103" customWidth="1"/>
    <col min="9737" max="9737" width="9" style="103" bestFit="1" customWidth="1"/>
    <col min="9738" max="9738" width="10" style="103" customWidth="1"/>
    <col min="9739" max="9739" width="8.6328125" style="103" customWidth="1"/>
    <col min="9740" max="9740" width="8.453125" style="103" bestFit="1" customWidth="1"/>
    <col min="9741" max="9741" width="11.1796875" style="103" customWidth="1"/>
    <col min="9742" max="9742" width="13.54296875" style="103" customWidth="1"/>
    <col min="9743" max="9743" width="6" style="103" customWidth="1"/>
    <col min="9744" max="9744" width="10.453125" style="103" bestFit="1" customWidth="1"/>
    <col min="9745" max="9745" width="9.36328125" style="103" bestFit="1" customWidth="1"/>
    <col min="9746" max="9746" width="12" style="103" customWidth="1"/>
    <col min="9747" max="9748" width="8" style="103"/>
    <col min="9749" max="9749" width="24.54296875" style="103" bestFit="1" customWidth="1"/>
    <col min="9750" max="9754" width="8" style="103"/>
    <col min="9755" max="9755" width="26.81640625" style="103" bestFit="1" customWidth="1"/>
    <col min="9756" max="9984" width="8" style="103"/>
    <col min="9985" max="9985" width="2.08984375" style="103" customWidth="1"/>
    <col min="9986" max="9986" width="2.36328125" style="103" customWidth="1"/>
    <col min="9987" max="9987" width="17.81640625" style="103" customWidth="1"/>
    <col min="9988" max="9988" width="21.453125" style="103" customWidth="1"/>
    <col min="9989" max="9989" width="8" style="103"/>
    <col min="9990" max="9990" width="11.81640625" style="103" customWidth="1"/>
    <col min="9991" max="9991" width="20.81640625" style="103" customWidth="1"/>
    <col min="9992" max="9992" width="10.81640625" style="103" customWidth="1"/>
    <col min="9993" max="9993" width="9" style="103" bestFit="1" customWidth="1"/>
    <col min="9994" max="9994" width="10" style="103" customWidth="1"/>
    <col min="9995" max="9995" width="8.6328125" style="103" customWidth="1"/>
    <col min="9996" max="9996" width="8.453125" style="103" bestFit="1" customWidth="1"/>
    <col min="9997" max="9997" width="11.1796875" style="103" customWidth="1"/>
    <col min="9998" max="9998" width="13.54296875" style="103" customWidth="1"/>
    <col min="9999" max="9999" width="6" style="103" customWidth="1"/>
    <col min="10000" max="10000" width="10.453125" style="103" bestFit="1" customWidth="1"/>
    <col min="10001" max="10001" width="9.36328125" style="103" bestFit="1" customWidth="1"/>
    <col min="10002" max="10002" width="12" style="103" customWidth="1"/>
    <col min="10003" max="10004" width="8" style="103"/>
    <col min="10005" max="10005" width="24.54296875" style="103" bestFit="1" customWidth="1"/>
    <col min="10006" max="10010" width="8" style="103"/>
    <col min="10011" max="10011" width="26.81640625" style="103" bestFit="1" customWidth="1"/>
    <col min="10012" max="10240" width="8" style="103"/>
    <col min="10241" max="10241" width="2.08984375" style="103" customWidth="1"/>
    <col min="10242" max="10242" width="2.36328125" style="103" customWidth="1"/>
    <col min="10243" max="10243" width="17.81640625" style="103" customWidth="1"/>
    <col min="10244" max="10244" width="21.453125" style="103" customWidth="1"/>
    <col min="10245" max="10245" width="8" style="103"/>
    <col min="10246" max="10246" width="11.81640625" style="103" customWidth="1"/>
    <col min="10247" max="10247" width="20.81640625" style="103" customWidth="1"/>
    <col min="10248" max="10248" width="10.81640625" style="103" customWidth="1"/>
    <col min="10249" max="10249" width="9" style="103" bestFit="1" customWidth="1"/>
    <col min="10250" max="10250" width="10" style="103" customWidth="1"/>
    <col min="10251" max="10251" width="8.6328125" style="103" customWidth="1"/>
    <col min="10252" max="10252" width="8.453125" style="103" bestFit="1" customWidth="1"/>
    <col min="10253" max="10253" width="11.1796875" style="103" customWidth="1"/>
    <col min="10254" max="10254" width="13.54296875" style="103" customWidth="1"/>
    <col min="10255" max="10255" width="6" style="103" customWidth="1"/>
    <col min="10256" max="10256" width="10.453125" style="103" bestFit="1" customWidth="1"/>
    <col min="10257" max="10257" width="9.36328125" style="103" bestFit="1" customWidth="1"/>
    <col min="10258" max="10258" width="12" style="103" customWidth="1"/>
    <col min="10259" max="10260" width="8" style="103"/>
    <col min="10261" max="10261" width="24.54296875" style="103" bestFit="1" customWidth="1"/>
    <col min="10262" max="10266" width="8" style="103"/>
    <col min="10267" max="10267" width="26.81640625" style="103" bestFit="1" customWidth="1"/>
    <col min="10268" max="10496" width="8" style="103"/>
    <col min="10497" max="10497" width="2.08984375" style="103" customWidth="1"/>
    <col min="10498" max="10498" width="2.36328125" style="103" customWidth="1"/>
    <col min="10499" max="10499" width="17.81640625" style="103" customWidth="1"/>
    <col min="10500" max="10500" width="21.453125" style="103" customWidth="1"/>
    <col min="10501" max="10501" width="8" style="103"/>
    <col min="10502" max="10502" width="11.81640625" style="103" customWidth="1"/>
    <col min="10503" max="10503" width="20.81640625" style="103" customWidth="1"/>
    <col min="10504" max="10504" width="10.81640625" style="103" customWidth="1"/>
    <col min="10505" max="10505" width="9" style="103" bestFit="1" customWidth="1"/>
    <col min="10506" max="10506" width="10" style="103" customWidth="1"/>
    <col min="10507" max="10507" width="8.6328125" style="103" customWidth="1"/>
    <col min="10508" max="10508" width="8.453125" style="103" bestFit="1" customWidth="1"/>
    <col min="10509" max="10509" width="11.1796875" style="103" customWidth="1"/>
    <col min="10510" max="10510" width="13.54296875" style="103" customWidth="1"/>
    <col min="10511" max="10511" width="6" style="103" customWidth="1"/>
    <col min="10512" max="10512" width="10.453125" style="103" bestFit="1" customWidth="1"/>
    <col min="10513" max="10513" width="9.36328125" style="103" bestFit="1" customWidth="1"/>
    <col min="10514" max="10514" width="12" style="103" customWidth="1"/>
    <col min="10515" max="10516" width="8" style="103"/>
    <col min="10517" max="10517" width="24.54296875" style="103" bestFit="1" customWidth="1"/>
    <col min="10518" max="10522" width="8" style="103"/>
    <col min="10523" max="10523" width="26.81640625" style="103" bestFit="1" customWidth="1"/>
    <col min="10524" max="10752" width="8" style="103"/>
    <col min="10753" max="10753" width="2.08984375" style="103" customWidth="1"/>
    <col min="10754" max="10754" width="2.36328125" style="103" customWidth="1"/>
    <col min="10755" max="10755" width="17.81640625" style="103" customWidth="1"/>
    <col min="10756" max="10756" width="21.453125" style="103" customWidth="1"/>
    <col min="10757" max="10757" width="8" style="103"/>
    <col min="10758" max="10758" width="11.81640625" style="103" customWidth="1"/>
    <col min="10759" max="10759" width="20.81640625" style="103" customWidth="1"/>
    <col min="10760" max="10760" width="10.81640625" style="103" customWidth="1"/>
    <col min="10761" max="10761" width="9" style="103" bestFit="1" customWidth="1"/>
    <col min="10762" max="10762" width="10" style="103" customWidth="1"/>
    <col min="10763" max="10763" width="8.6328125" style="103" customWidth="1"/>
    <col min="10764" max="10764" width="8.453125" style="103" bestFit="1" customWidth="1"/>
    <col min="10765" max="10765" width="11.1796875" style="103" customWidth="1"/>
    <col min="10766" max="10766" width="13.54296875" style="103" customWidth="1"/>
    <col min="10767" max="10767" width="6" style="103" customWidth="1"/>
    <col min="10768" max="10768" width="10.453125" style="103" bestFit="1" customWidth="1"/>
    <col min="10769" max="10769" width="9.36328125" style="103" bestFit="1" customWidth="1"/>
    <col min="10770" max="10770" width="12" style="103" customWidth="1"/>
    <col min="10771" max="10772" width="8" style="103"/>
    <col min="10773" max="10773" width="24.54296875" style="103" bestFit="1" customWidth="1"/>
    <col min="10774" max="10778" width="8" style="103"/>
    <col min="10779" max="10779" width="26.81640625" style="103" bestFit="1" customWidth="1"/>
    <col min="10780" max="11008" width="8" style="103"/>
    <col min="11009" max="11009" width="2.08984375" style="103" customWidth="1"/>
    <col min="11010" max="11010" width="2.36328125" style="103" customWidth="1"/>
    <col min="11011" max="11011" width="17.81640625" style="103" customWidth="1"/>
    <col min="11012" max="11012" width="21.453125" style="103" customWidth="1"/>
    <col min="11013" max="11013" width="8" style="103"/>
    <col min="11014" max="11014" width="11.81640625" style="103" customWidth="1"/>
    <col min="11015" max="11015" width="20.81640625" style="103" customWidth="1"/>
    <col min="11016" max="11016" width="10.81640625" style="103" customWidth="1"/>
    <col min="11017" max="11017" width="9" style="103" bestFit="1" customWidth="1"/>
    <col min="11018" max="11018" width="10" style="103" customWidth="1"/>
    <col min="11019" max="11019" width="8.6328125" style="103" customWidth="1"/>
    <col min="11020" max="11020" width="8.453125" style="103" bestFit="1" customWidth="1"/>
    <col min="11021" max="11021" width="11.1796875" style="103" customWidth="1"/>
    <col min="11022" max="11022" width="13.54296875" style="103" customWidth="1"/>
    <col min="11023" max="11023" width="6" style="103" customWidth="1"/>
    <col min="11024" max="11024" width="10.453125" style="103" bestFit="1" customWidth="1"/>
    <col min="11025" max="11025" width="9.36328125" style="103" bestFit="1" customWidth="1"/>
    <col min="11026" max="11026" width="12" style="103" customWidth="1"/>
    <col min="11027" max="11028" width="8" style="103"/>
    <col min="11029" max="11029" width="24.54296875" style="103" bestFit="1" customWidth="1"/>
    <col min="11030" max="11034" width="8" style="103"/>
    <col min="11035" max="11035" width="26.81640625" style="103" bestFit="1" customWidth="1"/>
    <col min="11036" max="11264" width="8" style="103"/>
    <col min="11265" max="11265" width="2.08984375" style="103" customWidth="1"/>
    <col min="11266" max="11266" width="2.36328125" style="103" customWidth="1"/>
    <col min="11267" max="11267" width="17.81640625" style="103" customWidth="1"/>
    <col min="11268" max="11268" width="21.453125" style="103" customWidth="1"/>
    <col min="11269" max="11269" width="8" style="103"/>
    <col min="11270" max="11270" width="11.81640625" style="103" customWidth="1"/>
    <col min="11271" max="11271" width="20.81640625" style="103" customWidth="1"/>
    <col min="11272" max="11272" width="10.81640625" style="103" customWidth="1"/>
    <col min="11273" max="11273" width="9" style="103" bestFit="1" customWidth="1"/>
    <col min="11274" max="11274" width="10" style="103" customWidth="1"/>
    <col min="11275" max="11275" width="8.6328125" style="103" customWidth="1"/>
    <col min="11276" max="11276" width="8.453125" style="103" bestFit="1" customWidth="1"/>
    <col min="11277" max="11277" width="11.1796875" style="103" customWidth="1"/>
    <col min="11278" max="11278" width="13.54296875" style="103" customWidth="1"/>
    <col min="11279" max="11279" width="6" style="103" customWidth="1"/>
    <col min="11280" max="11280" width="10.453125" style="103" bestFit="1" customWidth="1"/>
    <col min="11281" max="11281" width="9.36328125" style="103" bestFit="1" customWidth="1"/>
    <col min="11282" max="11282" width="12" style="103" customWidth="1"/>
    <col min="11283" max="11284" width="8" style="103"/>
    <col min="11285" max="11285" width="24.54296875" style="103" bestFit="1" customWidth="1"/>
    <col min="11286" max="11290" width="8" style="103"/>
    <col min="11291" max="11291" width="26.81640625" style="103" bestFit="1" customWidth="1"/>
    <col min="11292" max="11520" width="8" style="103"/>
    <col min="11521" max="11521" width="2.08984375" style="103" customWidth="1"/>
    <col min="11522" max="11522" width="2.36328125" style="103" customWidth="1"/>
    <col min="11523" max="11523" width="17.81640625" style="103" customWidth="1"/>
    <col min="11524" max="11524" width="21.453125" style="103" customWidth="1"/>
    <col min="11525" max="11525" width="8" style="103"/>
    <col min="11526" max="11526" width="11.81640625" style="103" customWidth="1"/>
    <col min="11527" max="11527" width="20.81640625" style="103" customWidth="1"/>
    <col min="11528" max="11528" width="10.81640625" style="103" customWidth="1"/>
    <col min="11529" max="11529" width="9" style="103" bestFit="1" customWidth="1"/>
    <col min="11530" max="11530" width="10" style="103" customWidth="1"/>
    <col min="11531" max="11531" width="8.6328125" style="103" customWidth="1"/>
    <col min="11532" max="11532" width="8.453125" style="103" bestFit="1" customWidth="1"/>
    <col min="11533" max="11533" width="11.1796875" style="103" customWidth="1"/>
    <col min="11534" max="11534" width="13.54296875" style="103" customWidth="1"/>
    <col min="11535" max="11535" width="6" style="103" customWidth="1"/>
    <col min="11536" max="11536" width="10.453125" style="103" bestFit="1" customWidth="1"/>
    <col min="11537" max="11537" width="9.36328125" style="103" bestFit="1" customWidth="1"/>
    <col min="11538" max="11538" width="12" style="103" customWidth="1"/>
    <col min="11539" max="11540" width="8" style="103"/>
    <col min="11541" max="11541" width="24.54296875" style="103" bestFit="1" customWidth="1"/>
    <col min="11542" max="11546" width="8" style="103"/>
    <col min="11547" max="11547" width="26.81640625" style="103" bestFit="1" customWidth="1"/>
    <col min="11548" max="11776" width="8" style="103"/>
    <col min="11777" max="11777" width="2.08984375" style="103" customWidth="1"/>
    <col min="11778" max="11778" width="2.36328125" style="103" customWidth="1"/>
    <col min="11779" max="11779" width="17.81640625" style="103" customWidth="1"/>
    <col min="11780" max="11780" width="21.453125" style="103" customWidth="1"/>
    <col min="11781" max="11781" width="8" style="103"/>
    <col min="11782" max="11782" width="11.81640625" style="103" customWidth="1"/>
    <col min="11783" max="11783" width="20.81640625" style="103" customWidth="1"/>
    <col min="11784" max="11784" width="10.81640625" style="103" customWidth="1"/>
    <col min="11785" max="11785" width="9" style="103" bestFit="1" customWidth="1"/>
    <col min="11786" max="11786" width="10" style="103" customWidth="1"/>
    <col min="11787" max="11787" width="8.6328125" style="103" customWidth="1"/>
    <col min="11788" max="11788" width="8.453125" style="103" bestFit="1" customWidth="1"/>
    <col min="11789" max="11789" width="11.1796875" style="103" customWidth="1"/>
    <col min="11790" max="11790" width="13.54296875" style="103" customWidth="1"/>
    <col min="11791" max="11791" width="6" style="103" customWidth="1"/>
    <col min="11792" max="11792" width="10.453125" style="103" bestFit="1" customWidth="1"/>
    <col min="11793" max="11793" width="9.36328125" style="103" bestFit="1" customWidth="1"/>
    <col min="11794" max="11794" width="12" style="103" customWidth="1"/>
    <col min="11795" max="11796" width="8" style="103"/>
    <col min="11797" max="11797" width="24.54296875" style="103" bestFit="1" customWidth="1"/>
    <col min="11798" max="11802" width="8" style="103"/>
    <col min="11803" max="11803" width="26.81640625" style="103" bestFit="1" customWidth="1"/>
    <col min="11804" max="12032" width="8" style="103"/>
    <col min="12033" max="12033" width="2.08984375" style="103" customWidth="1"/>
    <col min="12034" max="12034" width="2.36328125" style="103" customWidth="1"/>
    <col min="12035" max="12035" width="17.81640625" style="103" customWidth="1"/>
    <col min="12036" max="12036" width="21.453125" style="103" customWidth="1"/>
    <col min="12037" max="12037" width="8" style="103"/>
    <col min="12038" max="12038" width="11.81640625" style="103" customWidth="1"/>
    <col min="12039" max="12039" width="20.81640625" style="103" customWidth="1"/>
    <col min="12040" max="12040" width="10.81640625" style="103" customWidth="1"/>
    <col min="12041" max="12041" width="9" style="103" bestFit="1" customWidth="1"/>
    <col min="12042" max="12042" width="10" style="103" customWidth="1"/>
    <col min="12043" max="12043" width="8.6328125" style="103" customWidth="1"/>
    <col min="12044" max="12044" width="8.453125" style="103" bestFit="1" customWidth="1"/>
    <col min="12045" max="12045" width="11.1796875" style="103" customWidth="1"/>
    <col min="12046" max="12046" width="13.54296875" style="103" customWidth="1"/>
    <col min="12047" max="12047" width="6" style="103" customWidth="1"/>
    <col min="12048" max="12048" width="10.453125" style="103" bestFit="1" customWidth="1"/>
    <col min="12049" max="12049" width="9.36328125" style="103" bestFit="1" customWidth="1"/>
    <col min="12050" max="12050" width="12" style="103" customWidth="1"/>
    <col min="12051" max="12052" width="8" style="103"/>
    <col min="12053" max="12053" width="24.54296875" style="103" bestFit="1" customWidth="1"/>
    <col min="12054" max="12058" width="8" style="103"/>
    <col min="12059" max="12059" width="26.81640625" style="103" bestFit="1" customWidth="1"/>
    <col min="12060" max="12288" width="8" style="103"/>
    <col min="12289" max="12289" width="2.08984375" style="103" customWidth="1"/>
    <col min="12290" max="12290" width="2.36328125" style="103" customWidth="1"/>
    <col min="12291" max="12291" width="17.81640625" style="103" customWidth="1"/>
    <col min="12292" max="12292" width="21.453125" style="103" customWidth="1"/>
    <col min="12293" max="12293" width="8" style="103"/>
    <col min="12294" max="12294" width="11.81640625" style="103" customWidth="1"/>
    <col min="12295" max="12295" width="20.81640625" style="103" customWidth="1"/>
    <col min="12296" max="12296" width="10.81640625" style="103" customWidth="1"/>
    <col min="12297" max="12297" width="9" style="103" bestFit="1" customWidth="1"/>
    <col min="12298" max="12298" width="10" style="103" customWidth="1"/>
    <col min="12299" max="12299" width="8.6328125" style="103" customWidth="1"/>
    <col min="12300" max="12300" width="8.453125" style="103" bestFit="1" customWidth="1"/>
    <col min="12301" max="12301" width="11.1796875" style="103" customWidth="1"/>
    <col min="12302" max="12302" width="13.54296875" style="103" customWidth="1"/>
    <col min="12303" max="12303" width="6" style="103" customWidth="1"/>
    <col min="12304" max="12304" width="10.453125" style="103" bestFit="1" customWidth="1"/>
    <col min="12305" max="12305" width="9.36328125" style="103" bestFit="1" customWidth="1"/>
    <col min="12306" max="12306" width="12" style="103" customWidth="1"/>
    <col min="12307" max="12308" width="8" style="103"/>
    <col min="12309" max="12309" width="24.54296875" style="103" bestFit="1" customWidth="1"/>
    <col min="12310" max="12314" width="8" style="103"/>
    <col min="12315" max="12315" width="26.81640625" style="103" bestFit="1" customWidth="1"/>
    <col min="12316" max="12544" width="8" style="103"/>
    <col min="12545" max="12545" width="2.08984375" style="103" customWidth="1"/>
    <col min="12546" max="12546" width="2.36328125" style="103" customWidth="1"/>
    <col min="12547" max="12547" width="17.81640625" style="103" customWidth="1"/>
    <col min="12548" max="12548" width="21.453125" style="103" customWidth="1"/>
    <col min="12549" max="12549" width="8" style="103"/>
    <col min="12550" max="12550" width="11.81640625" style="103" customWidth="1"/>
    <col min="12551" max="12551" width="20.81640625" style="103" customWidth="1"/>
    <col min="12552" max="12552" width="10.81640625" style="103" customWidth="1"/>
    <col min="12553" max="12553" width="9" style="103" bestFit="1" customWidth="1"/>
    <col min="12554" max="12554" width="10" style="103" customWidth="1"/>
    <col min="12555" max="12555" width="8.6328125" style="103" customWidth="1"/>
    <col min="12556" max="12556" width="8.453125" style="103" bestFit="1" customWidth="1"/>
    <col min="12557" max="12557" width="11.1796875" style="103" customWidth="1"/>
    <col min="12558" max="12558" width="13.54296875" style="103" customWidth="1"/>
    <col min="12559" max="12559" width="6" style="103" customWidth="1"/>
    <col min="12560" max="12560" width="10.453125" style="103" bestFit="1" customWidth="1"/>
    <col min="12561" max="12561" width="9.36328125" style="103" bestFit="1" customWidth="1"/>
    <col min="12562" max="12562" width="12" style="103" customWidth="1"/>
    <col min="12563" max="12564" width="8" style="103"/>
    <col min="12565" max="12565" width="24.54296875" style="103" bestFit="1" customWidth="1"/>
    <col min="12566" max="12570" width="8" style="103"/>
    <col min="12571" max="12571" width="26.81640625" style="103" bestFit="1" customWidth="1"/>
    <col min="12572" max="12800" width="8" style="103"/>
    <col min="12801" max="12801" width="2.08984375" style="103" customWidth="1"/>
    <col min="12802" max="12802" width="2.36328125" style="103" customWidth="1"/>
    <col min="12803" max="12803" width="17.81640625" style="103" customWidth="1"/>
    <col min="12804" max="12804" width="21.453125" style="103" customWidth="1"/>
    <col min="12805" max="12805" width="8" style="103"/>
    <col min="12806" max="12806" width="11.81640625" style="103" customWidth="1"/>
    <col min="12807" max="12807" width="20.81640625" style="103" customWidth="1"/>
    <col min="12808" max="12808" width="10.81640625" style="103" customWidth="1"/>
    <col min="12809" max="12809" width="9" style="103" bestFit="1" customWidth="1"/>
    <col min="12810" max="12810" width="10" style="103" customWidth="1"/>
    <col min="12811" max="12811" width="8.6328125" style="103" customWidth="1"/>
    <col min="12812" max="12812" width="8.453125" style="103" bestFit="1" customWidth="1"/>
    <col min="12813" max="12813" width="11.1796875" style="103" customWidth="1"/>
    <col min="12814" max="12814" width="13.54296875" style="103" customWidth="1"/>
    <col min="12815" max="12815" width="6" style="103" customWidth="1"/>
    <col min="12816" max="12816" width="10.453125" style="103" bestFit="1" customWidth="1"/>
    <col min="12817" max="12817" width="9.36328125" style="103" bestFit="1" customWidth="1"/>
    <col min="12818" max="12818" width="12" style="103" customWidth="1"/>
    <col min="12819" max="12820" width="8" style="103"/>
    <col min="12821" max="12821" width="24.54296875" style="103" bestFit="1" customWidth="1"/>
    <col min="12822" max="12826" width="8" style="103"/>
    <col min="12827" max="12827" width="26.81640625" style="103" bestFit="1" customWidth="1"/>
    <col min="12828" max="13056" width="8" style="103"/>
    <col min="13057" max="13057" width="2.08984375" style="103" customWidth="1"/>
    <col min="13058" max="13058" width="2.36328125" style="103" customWidth="1"/>
    <col min="13059" max="13059" width="17.81640625" style="103" customWidth="1"/>
    <col min="13060" max="13060" width="21.453125" style="103" customWidth="1"/>
    <col min="13061" max="13061" width="8" style="103"/>
    <col min="13062" max="13062" width="11.81640625" style="103" customWidth="1"/>
    <col min="13063" max="13063" width="20.81640625" style="103" customWidth="1"/>
    <col min="13064" max="13064" width="10.81640625" style="103" customWidth="1"/>
    <col min="13065" max="13065" width="9" style="103" bestFit="1" customWidth="1"/>
    <col min="13066" max="13066" width="10" style="103" customWidth="1"/>
    <col min="13067" max="13067" width="8.6328125" style="103" customWidth="1"/>
    <col min="13068" max="13068" width="8.453125" style="103" bestFit="1" customWidth="1"/>
    <col min="13069" max="13069" width="11.1796875" style="103" customWidth="1"/>
    <col min="13070" max="13070" width="13.54296875" style="103" customWidth="1"/>
    <col min="13071" max="13071" width="6" style="103" customWidth="1"/>
    <col min="13072" max="13072" width="10.453125" style="103" bestFit="1" customWidth="1"/>
    <col min="13073" max="13073" width="9.36328125" style="103" bestFit="1" customWidth="1"/>
    <col min="13074" max="13074" width="12" style="103" customWidth="1"/>
    <col min="13075" max="13076" width="8" style="103"/>
    <col min="13077" max="13077" width="24.54296875" style="103" bestFit="1" customWidth="1"/>
    <col min="13078" max="13082" width="8" style="103"/>
    <col min="13083" max="13083" width="26.81640625" style="103" bestFit="1" customWidth="1"/>
    <col min="13084" max="13312" width="8" style="103"/>
    <col min="13313" max="13313" width="2.08984375" style="103" customWidth="1"/>
    <col min="13314" max="13314" width="2.36328125" style="103" customWidth="1"/>
    <col min="13315" max="13315" width="17.81640625" style="103" customWidth="1"/>
    <col min="13316" max="13316" width="21.453125" style="103" customWidth="1"/>
    <col min="13317" max="13317" width="8" style="103"/>
    <col min="13318" max="13318" width="11.81640625" style="103" customWidth="1"/>
    <col min="13319" max="13319" width="20.81640625" style="103" customWidth="1"/>
    <col min="13320" max="13320" width="10.81640625" style="103" customWidth="1"/>
    <col min="13321" max="13321" width="9" style="103" bestFit="1" customWidth="1"/>
    <col min="13322" max="13322" width="10" style="103" customWidth="1"/>
    <col min="13323" max="13323" width="8.6328125" style="103" customWidth="1"/>
    <col min="13324" max="13324" width="8.453125" style="103" bestFit="1" customWidth="1"/>
    <col min="13325" max="13325" width="11.1796875" style="103" customWidth="1"/>
    <col min="13326" max="13326" width="13.54296875" style="103" customWidth="1"/>
    <col min="13327" max="13327" width="6" style="103" customWidth="1"/>
    <col min="13328" max="13328" width="10.453125" style="103" bestFit="1" customWidth="1"/>
    <col min="13329" max="13329" width="9.36328125" style="103" bestFit="1" customWidth="1"/>
    <col min="13330" max="13330" width="12" style="103" customWidth="1"/>
    <col min="13331" max="13332" width="8" style="103"/>
    <col min="13333" max="13333" width="24.54296875" style="103" bestFit="1" customWidth="1"/>
    <col min="13334" max="13338" width="8" style="103"/>
    <col min="13339" max="13339" width="26.81640625" style="103" bestFit="1" customWidth="1"/>
    <col min="13340" max="13568" width="8" style="103"/>
    <col min="13569" max="13569" width="2.08984375" style="103" customWidth="1"/>
    <col min="13570" max="13570" width="2.36328125" style="103" customWidth="1"/>
    <col min="13571" max="13571" width="17.81640625" style="103" customWidth="1"/>
    <col min="13572" max="13572" width="21.453125" style="103" customWidth="1"/>
    <col min="13573" max="13573" width="8" style="103"/>
    <col min="13574" max="13574" width="11.81640625" style="103" customWidth="1"/>
    <col min="13575" max="13575" width="20.81640625" style="103" customWidth="1"/>
    <col min="13576" max="13576" width="10.81640625" style="103" customWidth="1"/>
    <col min="13577" max="13577" width="9" style="103" bestFit="1" customWidth="1"/>
    <col min="13578" max="13578" width="10" style="103" customWidth="1"/>
    <col min="13579" max="13579" width="8.6328125" style="103" customWidth="1"/>
    <col min="13580" max="13580" width="8.453125" style="103" bestFit="1" customWidth="1"/>
    <col min="13581" max="13581" width="11.1796875" style="103" customWidth="1"/>
    <col min="13582" max="13582" width="13.54296875" style="103" customWidth="1"/>
    <col min="13583" max="13583" width="6" style="103" customWidth="1"/>
    <col min="13584" max="13584" width="10.453125" style="103" bestFit="1" customWidth="1"/>
    <col min="13585" max="13585" width="9.36328125" style="103" bestFit="1" customWidth="1"/>
    <col min="13586" max="13586" width="12" style="103" customWidth="1"/>
    <col min="13587" max="13588" width="8" style="103"/>
    <col min="13589" max="13589" width="24.54296875" style="103" bestFit="1" customWidth="1"/>
    <col min="13590" max="13594" width="8" style="103"/>
    <col min="13595" max="13595" width="26.81640625" style="103" bestFit="1" customWidth="1"/>
    <col min="13596" max="13824" width="8" style="103"/>
    <col min="13825" max="13825" width="2.08984375" style="103" customWidth="1"/>
    <col min="13826" max="13826" width="2.36328125" style="103" customWidth="1"/>
    <col min="13827" max="13827" width="17.81640625" style="103" customWidth="1"/>
    <col min="13828" max="13828" width="21.453125" style="103" customWidth="1"/>
    <col min="13829" max="13829" width="8" style="103"/>
    <col min="13830" max="13830" width="11.81640625" style="103" customWidth="1"/>
    <col min="13831" max="13831" width="20.81640625" style="103" customWidth="1"/>
    <col min="13832" max="13832" width="10.81640625" style="103" customWidth="1"/>
    <col min="13833" max="13833" width="9" style="103" bestFit="1" customWidth="1"/>
    <col min="13834" max="13834" width="10" style="103" customWidth="1"/>
    <col min="13835" max="13835" width="8.6328125" style="103" customWidth="1"/>
    <col min="13836" max="13836" width="8.453125" style="103" bestFit="1" customWidth="1"/>
    <col min="13837" max="13837" width="11.1796875" style="103" customWidth="1"/>
    <col min="13838" max="13838" width="13.54296875" style="103" customWidth="1"/>
    <col min="13839" max="13839" width="6" style="103" customWidth="1"/>
    <col min="13840" max="13840" width="10.453125" style="103" bestFit="1" customWidth="1"/>
    <col min="13841" max="13841" width="9.36328125" style="103" bestFit="1" customWidth="1"/>
    <col min="13842" max="13842" width="12" style="103" customWidth="1"/>
    <col min="13843" max="13844" width="8" style="103"/>
    <col min="13845" max="13845" width="24.54296875" style="103" bestFit="1" customWidth="1"/>
    <col min="13846" max="13850" width="8" style="103"/>
    <col min="13851" max="13851" width="26.81640625" style="103" bestFit="1" customWidth="1"/>
    <col min="13852" max="14080" width="8" style="103"/>
    <col min="14081" max="14081" width="2.08984375" style="103" customWidth="1"/>
    <col min="14082" max="14082" width="2.36328125" style="103" customWidth="1"/>
    <col min="14083" max="14083" width="17.81640625" style="103" customWidth="1"/>
    <col min="14084" max="14084" width="21.453125" style="103" customWidth="1"/>
    <col min="14085" max="14085" width="8" style="103"/>
    <col min="14086" max="14086" width="11.81640625" style="103" customWidth="1"/>
    <col min="14087" max="14087" width="20.81640625" style="103" customWidth="1"/>
    <col min="14088" max="14088" width="10.81640625" style="103" customWidth="1"/>
    <col min="14089" max="14089" width="9" style="103" bestFit="1" customWidth="1"/>
    <col min="14090" max="14090" width="10" style="103" customWidth="1"/>
    <col min="14091" max="14091" width="8.6328125" style="103" customWidth="1"/>
    <col min="14092" max="14092" width="8.453125" style="103" bestFit="1" customWidth="1"/>
    <col min="14093" max="14093" width="11.1796875" style="103" customWidth="1"/>
    <col min="14094" max="14094" width="13.54296875" style="103" customWidth="1"/>
    <col min="14095" max="14095" width="6" style="103" customWidth="1"/>
    <col min="14096" max="14096" width="10.453125" style="103" bestFit="1" customWidth="1"/>
    <col min="14097" max="14097" width="9.36328125" style="103" bestFit="1" customWidth="1"/>
    <col min="14098" max="14098" width="12" style="103" customWidth="1"/>
    <col min="14099" max="14100" width="8" style="103"/>
    <col min="14101" max="14101" width="24.54296875" style="103" bestFit="1" customWidth="1"/>
    <col min="14102" max="14106" width="8" style="103"/>
    <col min="14107" max="14107" width="26.81640625" style="103" bestFit="1" customWidth="1"/>
    <col min="14108" max="14336" width="8" style="103"/>
    <col min="14337" max="14337" width="2.08984375" style="103" customWidth="1"/>
    <col min="14338" max="14338" width="2.36328125" style="103" customWidth="1"/>
    <col min="14339" max="14339" width="17.81640625" style="103" customWidth="1"/>
    <col min="14340" max="14340" width="21.453125" style="103" customWidth="1"/>
    <col min="14341" max="14341" width="8" style="103"/>
    <col min="14342" max="14342" width="11.81640625" style="103" customWidth="1"/>
    <col min="14343" max="14343" width="20.81640625" style="103" customWidth="1"/>
    <col min="14344" max="14344" width="10.81640625" style="103" customWidth="1"/>
    <col min="14345" max="14345" width="9" style="103" bestFit="1" customWidth="1"/>
    <col min="14346" max="14346" width="10" style="103" customWidth="1"/>
    <col min="14347" max="14347" width="8.6328125" style="103" customWidth="1"/>
    <col min="14348" max="14348" width="8.453125" style="103" bestFit="1" customWidth="1"/>
    <col min="14349" max="14349" width="11.1796875" style="103" customWidth="1"/>
    <col min="14350" max="14350" width="13.54296875" style="103" customWidth="1"/>
    <col min="14351" max="14351" width="6" style="103" customWidth="1"/>
    <col min="14352" max="14352" width="10.453125" style="103" bestFit="1" customWidth="1"/>
    <col min="14353" max="14353" width="9.36328125" style="103" bestFit="1" customWidth="1"/>
    <col min="14354" max="14354" width="12" style="103" customWidth="1"/>
    <col min="14355" max="14356" width="8" style="103"/>
    <col min="14357" max="14357" width="24.54296875" style="103" bestFit="1" customWidth="1"/>
    <col min="14358" max="14362" width="8" style="103"/>
    <col min="14363" max="14363" width="26.81640625" style="103" bestFit="1" customWidth="1"/>
    <col min="14364" max="14592" width="8" style="103"/>
    <col min="14593" max="14593" width="2.08984375" style="103" customWidth="1"/>
    <col min="14594" max="14594" width="2.36328125" style="103" customWidth="1"/>
    <col min="14595" max="14595" width="17.81640625" style="103" customWidth="1"/>
    <col min="14596" max="14596" width="21.453125" style="103" customWidth="1"/>
    <col min="14597" max="14597" width="8" style="103"/>
    <col min="14598" max="14598" width="11.81640625" style="103" customWidth="1"/>
    <col min="14599" max="14599" width="20.81640625" style="103" customWidth="1"/>
    <col min="14600" max="14600" width="10.81640625" style="103" customWidth="1"/>
    <col min="14601" max="14601" width="9" style="103" bestFit="1" customWidth="1"/>
    <col min="14602" max="14602" width="10" style="103" customWidth="1"/>
    <col min="14603" max="14603" width="8.6328125" style="103" customWidth="1"/>
    <col min="14604" max="14604" width="8.453125" style="103" bestFit="1" customWidth="1"/>
    <col min="14605" max="14605" width="11.1796875" style="103" customWidth="1"/>
    <col min="14606" max="14606" width="13.54296875" style="103" customWidth="1"/>
    <col min="14607" max="14607" width="6" style="103" customWidth="1"/>
    <col min="14608" max="14608" width="10.453125" style="103" bestFit="1" customWidth="1"/>
    <col min="14609" max="14609" width="9.36328125" style="103" bestFit="1" customWidth="1"/>
    <col min="14610" max="14610" width="12" style="103" customWidth="1"/>
    <col min="14611" max="14612" width="8" style="103"/>
    <col min="14613" max="14613" width="24.54296875" style="103" bestFit="1" customWidth="1"/>
    <col min="14614" max="14618" width="8" style="103"/>
    <col min="14619" max="14619" width="26.81640625" style="103" bestFit="1" customWidth="1"/>
    <col min="14620" max="14848" width="8" style="103"/>
    <col min="14849" max="14849" width="2.08984375" style="103" customWidth="1"/>
    <col min="14850" max="14850" width="2.36328125" style="103" customWidth="1"/>
    <col min="14851" max="14851" width="17.81640625" style="103" customWidth="1"/>
    <col min="14852" max="14852" width="21.453125" style="103" customWidth="1"/>
    <col min="14853" max="14853" width="8" style="103"/>
    <col min="14854" max="14854" width="11.81640625" style="103" customWidth="1"/>
    <col min="14855" max="14855" width="20.81640625" style="103" customWidth="1"/>
    <col min="14856" max="14856" width="10.81640625" style="103" customWidth="1"/>
    <col min="14857" max="14857" width="9" style="103" bestFit="1" customWidth="1"/>
    <col min="14858" max="14858" width="10" style="103" customWidth="1"/>
    <col min="14859" max="14859" width="8.6328125" style="103" customWidth="1"/>
    <col min="14860" max="14860" width="8.453125" style="103" bestFit="1" customWidth="1"/>
    <col min="14861" max="14861" width="11.1796875" style="103" customWidth="1"/>
    <col min="14862" max="14862" width="13.54296875" style="103" customWidth="1"/>
    <col min="14863" max="14863" width="6" style="103" customWidth="1"/>
    <col min="14864" max="14864" width="10.453125" style="103" bestFit="1" customWidth="1"/>
    <col min="14865" max="14865" width="9.36328125" style="103" bestFit="1" customWidth="1"/>
    <col min="14866" max="14866" width="12" style="103" customWidth="1"/>
    <col min="14867" max="14868" width="8" style="103"/>
    <col min="14869" max="14869" width="24.54296875" style="103" bestFit="1" customWidth="1"/>
    <col min="14870" max="14874" width="8" style="103"/>
    <col min="14875" max="14875" width="26.81640625" style="103" bestFit="1" customWidth="1"/>
    <col min="14876" max="15104" width="8" style="103"/>
    <col min="15105" max="15105" width="2.08984375" style="103" customWidth="1"/>
    <col min="15106" max="15106" width="2.36328125" style="103" customWidth="1"/>
    <col min="15107" max="15107" width="17.81640625" style="103" customWidth="1"/>
    <col min="15108" max="15108" width="21.453125" style="103" customWidth="1"/>
    <col min="15109" max="15109" width="8" style="103"/>
    <col min="15110" max="15110" width="11.81640625" style="103" customWidth="1"/>
    <col min="15111" max="15111" width="20.81640625" style="103" customWidth="1"/>
    <col min="15112" max="15112" width="10.81640625" style="103" customWidth="1"/>
    <col min="15113" max="15113" width="9" style="103" bestFit="1" customWidth="1"/>
    <col min="15114" max="15114" width="10" style="103" customWidth="1"/>
    <col min="15115" max="15115" width="8.6328125" style="103" customWidth="1"/>
    <col min="15116" max="15116" width="8.453125" style="103" bestFit="1" customWidth="1"/>
    <col min="15117" max="15117" width="11.1796875" style="103" customWidth="1"/>
    <col min="15118" max="15118" width="13.54296875" style="103" customWidth="1"/>
    <col min="15119" max="15119" width="6" style="103" customWidth="1"/>
    <col min="15120" max="15120" width="10.453125" style="103" bestFit="1" customWidth="1"/>
    <col min="15121" max="15121" width="9.36328125" style="103" bestFit="1" customWidth="1"/>
    <col min="15122" max="15122" width="12" style="103" customWidth="1"/>
    <col min="15123" max="15124" width="8" style="103"/>
    <col min="15125" max="15125" width="24.54296875" style="103" bestFit="1" customWidth="1"/>
    <col min="15126" max="15130" width="8" style="103"/>
    <col min="15131" max="15131" width="26.81640625" style="103" bestFit="1" customWidth="1"/>
    <col min="15132" max="15360" width="8" style="103"/>
    <col min="15361" max="15361" width="2.08984375" style="103" customWidth="1"/>
    <col min="15362" max="15362" width="2.36328125" style="103" customWidth="1"/>
    <col min="15363" max="15363" width="17.81640625" style="103" customWidth="1"/>
    <col min="15364" max="15364" width="21.453125" style="103" customWidth="1"/>
    <col min="15365" max="15365" width="8" style="103"/>
    <col min="15366" max="15366" width="11.81640625" style="103" customWidth="1"/>
    <col min="15367" max="15367" width="20.81640625" style="103" customWidth="1"/>
    <col min="15368" max="15368" width="10.81640625" style="103" customWidth="1"/>
    <col min="15369" max="15369" width="9" style="103" bestFit="1" customWidth="1"/>
    <col min="15370" max="15370" width="10" style="103" customWidth="1"/>
    <col min="15371" max="15371" width="8.6328125" style="103" customWidth="1"/>
    <col min="15372" max="15372" width="8.453125" style="103" bestFit="1" customWidth="1"/>
    <col min="15373" max="15373" width="11.1796875" style="103" customWidth="1"/>
    <col min="15374" max="15374" width="13.54296875" style="103" customWidth="1"/>
    <col min="15375" max="15375" width="6" style="103" customWidth="1"/>
    <col min="15376" max="15376" width="10.453125" style="103" bestFit="1" customWidth="1"/>
    <col min="15377" max="15377" width="9.36328125" style="103" bestFit="1" customWidth="1"/>
    <col min="15378" max="15378" width="12" style="103" customWidth="1"/>
    <col min="15379" max="15380" width="8" style="103"/>
    <col min="15381" max="15381" width="24.54296875" style="103" bestFit="1" customWidth="1"/>
    <col min="15382" max="15386" width="8" style="103"/>
    <col min="15387" max="15387" width="26.81640625" style="103" bestFit="1" customWidth="1"/>
    <col min="15388" max="15616" width="8" style="103"/>
    <col min="15617" max="15617" width="2.08984375" style="103" customWidth="1"/>
    <col min="15618" max="15618" width="2.36328125" style="103" customWidth="1"/>
    <col min="15619" max="15619" width="17.81640625" style="103" customWidth="1"/>
    <col min="15620" max="15620" width="21.453125" style="103" customWidth="1"/>
    <col min="15621" max="15621" width="8" style="103"/>
    <col min="15622" max="15622" width="11.81640625" style="103" customWidth="1"/>
    <col min="15623" max="15623" width="20.81640625" style="103" customWidth="1"/>
    <col min="15624" max="15624" width="10.81640625" style="103" customWidth="1"/>
    <col min="15625" max="15625" width="9" style="103" bestFit="1" customWidth="1"/>
    <col min="15626" max="15626" width="10" style="103" customWidth="1"/>
    <col min="15627" max="15627" width="8.6328125" style="103" customWidth="1"/>
    <col min="15628" max="15628" width="8.453125" style="103" bestFit="1" customWidth="1"/>
    <col min="15629" max="15629" width="11.1796875" style="103" customWidth="1"/>
    <col min="15630" max="15630" width="13.54296875" style="103" customWidth="1"/>
    <col min="15631" max="15631" width="6" style="103" customWidth="1"/>
    <col min="15632" max="15632" width="10.453125" style="103" bestFit="1" customWidth="1"/>
    <col min="15633" max="15633" width="9.36328125" style="103" bestFit="1" customWidth="1"/>
    <col min="15634" max="15634" width="12" style="103" customWidth="1"/>
    <col min="15635" max="15636" width="8" style="103"/>
    <col min="15637" max="15637" width="24.54296875" style="103" bestFit="1" customWidth="1"/>
    <col min="15638" max="15642" width="8" style="103"/>
    <col min="15643" max="15643" width="26.81640625" style="103" bestFit="1" customWidth="1"/>
    <col min="15644" max="15872" width="8" style="103"/>
    <col min="15873" max="15873" width="2.08984375" style="103" customWidth="1"/>
    <col min="15874" max="15874" width="2.36328125" style="103" customWidth="1"/>
    <col min="15875" max="15875" width="17.81640625" style="103" customWidth="1"/>
    <col min="15876" max="15876" width="21.453125" style="103" customWidth="1"/>
    <col min="15877" max="15877" width="8" style="103"/>
    <col min="15878" max="15878" width="11.81640625" style="103" customWidth="1"/>
    <col min="15879" max="15879" width="20.81640625" style="103" customWidth="1"/>
    <col min="15880" max="15880" width="10.81640625" style="103" customWidth="1"/>
    <col min="15881" max="15881" width="9" style="103" bestFit="1" customWidth="1"/>
    <col min="15882" max="15882" width="10" style="103" customWidth="1"/>
    <col min="15883" max="15883" width="8.6328125" style="103" customWidth="1"/>
    <col min="15884" max="15884" width="8.453125" style="103" bestFit="1" customWidth="1"/>
    <col min="15885" max="15885" width="11.1796875" style="103" customWidth="1"/>
    <col min="15886" max="15886" width="13.54296875" style="103" customWidth="1"/>
    <col min="15887" max="15887" width="6" style="103" customWidth="1"/>
    <col min="15888" max="15888" width="10.453125" style="103" bestFit="1" customWidth="1"/>
    <col min="15889" max="15889" width="9.36328125" style="103" bestFit="1" customWidth="1"/>
    <col min="15890" max="15890" width="12" style="103" customWidth="1"/>
    <col min="15891" max="15892" width="8" style="103"/>
    <col min="15893" max="15893" width="24.54296875" style="103" bestFit="1" customWidth="1"/>
    <col min="15894" max="15898" width="8" style="103"/>
    <col min="15899" max="15899" width="26.81640625" style="103" bestFit="1" customWidth="1"/>
    <col min="15900" max="16128" width="8" style="103"/>
    <col min="16129" max="16129" width="2.08984375" style="103" customWidth="1"/>
    <col min="16130" max="16130" width="2.36328125" style="103" customWidth="1"/>
    <col min="16131" max="16131" width="17.81640625" style="103" customWidth="1"/>
    <col min="16132" max="16132" width="21.453125" style="103" customWidth="1"/>
    <col min="16133" max="16133" width="8" style="103"/>
    <col min="16134" max="16134" width="11.81640625" style="103" customWidth="1"/>
    <col min="16135" max="16135" width="20.81640625" style="103" customWidth="1"/>
    <col min="16136" max="16136" width="10.81640625" style="103" customWidth="1"/>
    <col min="16137" max="16137" width="9" style="103" bestFit="1" customWidth="1"/>
    <col min="16138" max="16138" width="10" style="103" customWidth="1"/>
    <col min="16139" max="16139" width="8.6328125" style="103" customWidth="1"/>
    <col min="16140" max="16140" width="8.453125" style="103" bestFit="1" customWidth="1"/>
    <col min="16141" max="16141" width="11.1796875" style="103" customWidth="1"/>
    <col min="16142" max="16142" width="13.54296875" style="103" customWidth="1"/>
    <col min="16143" max="16143" width="6" style="103" customWidth="1"/>
    <col min="16144" max="16144" width="10.453125" style="103" bestFit="1" customWidth="1"/>
    <col min="16145" max="16145" width="9.36328125" style="103" bestFit="1" customWidth="1"/>
    <col min="16146" max="16146" width="12" style="103" customWidth="1"/>
    <col min="16147" max="16148" width="8" style="103"/>
    <col min="16149" max="16149" width="24.54296875" style="103" bestFit="1" customWidth="1"/>
    <col min="16150" max="16154" width="8" style="103"/>
    <col min="16155" max="16155" width="26.81640625" style="103" bestFit="1" customWidth="1"/>
    <col min="16156" max="16384" width="8" style="103"/>
  </cols>
  <sheetData>
    <row r="5" spans="2:16" ht="18.649999999999999" customHeight="1">
      <c r="G5" s="104"/>
      <c r="H5" s="104"/>
      <c r="I5" s="104"/>
      <c r="K5" s="105"/>
      <c r="L5" s="106"/>
      <c r="M5" s="106"/>
      <c r="N5" s="106"/>
      <c r="O5" s="106"/>
    </row>
    <row r="6" spans="2:16" ht="13.5" thickBot="1"/>
    <row r="7" spans="2:16">
      <c r="B7" s="107"/>
      <c r="C7" s="108"/>
      <c r="D7" s="108"/>
      <c r="E7" s="108"/>
      <c r="F7" s="108"/>
      <c r="G7" s="108"/>
      <c r="H7" s="108"/>
      <c r="I7" s="108"/>
      <c r="J7" s="108"/>
      <c r="K7" s="108"/>
      <c r="L7" s="108"/>
      <c r="M7" s="108"/>
      <c r="N7" s="108"/>
      <c r="O7" s="108"/>
      <c r="P7" s="109"/>
    </row>
    <row r="8" spans="2:16" ht="29.5" thickBot="1">
      <c r="B8" s="110"/>
      <c r="C8" s="111"/>
      <c r="D8" s="111"/>
      <c r="E8" s="112"/>
      <c r="F8" s="113"/>
      <c r="G8" s="114" t="s">
        <v>231</v>
      </c>
      <c r="H8" s="114" t="s">
        <v>232</v>
      </c>
      <c r="I8" s="115" t="s">
        <v>233</v>
      </c>
      <c r="J8" s="116" t="s">
        <v>234</v>
      </c>
      <c r="K8" s="113"/>
      <c r="L8" s="113"/>
      <c r="M8" s="113"/>
      <c r="N8" s="113"/>
      <c r="O8" s="113"/>
      <c r="P8" s="117"/>
    </row>
    <row r="9" spans="2:16" ht="13.5" thickBot="1">
      <c r="B9" s="110"/>
      <c r="C9" s="118" t="s">
        <v>235</v>
      </c>
      <c r="D9" s="119"/>
      <c r="E9" s="120"/>
      <c r="F9" s="113"/>
      <c r="G9" s="118">
        <v>241</v>
      </c>
      <c r="H9" s="121">
        <v>1</v>
      </c>
      <c r="I9" s="121">
        <v>0.1</v>
      </c>
      <c r="J9" s="121">
        <v>241</v>
      </c>
      <c r="K9" s="113"/>
      <c r="L9" s="332" t="s">
        <v>236</v>
      </c>
      <c r="M9" s="333"/>
      <c r="N9" s="122">
        <v>24.1</v>
      </c>
      <c r="O9" s="123" t="s">
        <v>237</v>
      </c>
      <c r="P9" s="117"/>
    </row>
    <row r="10" spans="2:16" ht="13.5" thickBot="1">
      <c r="B10" s="110"/>
      <c r="C10" s="113"/>
      <c r="D10" s="113"/>
      <c r="E10" s="113"/>
      <c r="F10" s="113"/>
      <c r="G10" s="118"/>
      <c r="H10" s="121"/>
      <c r="I10" s="121"/>
      <c r="J10" s="121">
        <f>+H10*I10</f>
        <v>0</v>
      </c>
      <c r="K10" s="113"/>
      <c r="L10" s="113"/>
      <c r="M10" s="113"/>
      <c r="N10" s="113"/>
      <c r="O10" s="113"/>
      <c r="P10" s="117"/>
    </row>
    <row r="11" spans="2:16" ht="17" thickBot="1">
      <c r="B11" s="110"/>
      <c r="C11" s="124" t="s">
        <v>20</v>
      </c>
      <c r="D11" s="120"/>
      <c r="E11" s="120"/>
      <c r="F11" s="113"/>
      <c r="G11" s="125"/>
      <c r="H11" s="125"/>
      <c r="I11" s="125"/>
      <c r="J11" s="113"/>
      <c r="K11" s="113"/>
      <c r="L11" s="334" t="s">
        <v>238</v>
      </c>
      <c r="M11" s="335"/>
      <c r="N11" s="126">
        <v>21.9</v>
      </c>
      <c r="O11" s="123" t="s">
        <v>237</v>
      </c>
      <c r="P11" s="117"/>
    </row>
    <row r="12" spans="2:16" ht="13.5" thickBot="1">
      <c r="B12" s="110"/>
      <c r="C12" s="127" t="s">
        <v>239</v>
      </c>
      <c r="D12" s="120"/>
      <c r="E12" s="120"/>
      <c r="F12" s="113"/>
      <c r="G12" s="113"/>
      <c r="H12" s="113"/>
      <c r="I12" s="113"/>
      <c r="J12" s="113"/>
      <c r="K12" s="128"/>
      <c r="L12" s="334" t="s">
        <v>240</v>
      </c>
      <c r="M12" s="335"/>
      <c r="N12" s="122">
        <v>10.8</v>
      </c>
      <c r="O12" s="123" t="s">
        <v>237</v>
      </c>
      <c r="P12" s="117"/>
    </row>
    <row r="13" spans="2:16" ht="52.5" thickBot="1">
      <c r="B13" s="110"/>
      <c r="C13" s="113"/>
      <c r="D13" s="120"/>
      <c r="E13" s="120"/>
      <c r="F13" s="113"/>
      <c r="G13" s="129"/>
      <c r="H13" s="130" t="s">
        <v>241</v>
      </c>
      <c r="I13" s="113"/>
      <c r="J13" s="113"/>
      <c r="K13" s="128"/>
      <c r="L13" s="113"/>
      <c r="M13" s="113"/>
      <c r="N13" s="113"/>
      <c r="O13" s="113"/>
      <c r="P13" s="117"/>
    </row>
    <row r="14" spans="2:16" ht="13.5" thickBot="1">
      <c r="B14" s="110"/>
      <c r="C14" s="113"/>
      <c r="D14" s="120"/>
      <c r="E14" s="120"/>
      <c r="F14" s="113"/>
      <c r="G14" s="129"/>
      <c r="H14" s="121" t="s">
        <v>242</v>
      </c>
      <c r="I14" s="113"/>
      <c r="J14" s="113"/>
      <c r="K14" s="128"/>
      <c r="L14" s="334" t="s">
        <v>243</v>
      </c>
      <c r="M14" s="335"/>
      <c r="N14" s="131">
        <v>5253.8</v>
      </c>
      <c r="O14" s="123" t="s">
        <v>244</v>
      </c>
      <c r="P14" s="117"/>
    </row>
    <row r="15" spans="2:16" ht="13.5" thickBot="1">
      <c r="B15" s="110"/>
      <c r="C15" s="113"/>
      <c r="D15" s="120"/>
      <c r="E15" s="120"/>
      <c r="F15" s="113"/>
      <c r="G15" s="113"/>
      <c r="H15" s="113"/>
      <c r="I15" s="113"/>
      <c r="J15" s="113"/>
      <c r="K15" s="128"/>
      <c r="L15" s="334" t="s">
        <v>245</v>
      </c>
      <c r="M15" s="335"/>
      <c r="N15" s="123" t="s">
        <v>346</v>
      </c>
      <c r="O15" s="123" t="s">
        <v>237</v>
      </c>
      <c r="P15" s="132"/>
    </row>
    <row r="16" spans="2:16" ht="13.5" thickBot="1">
      <c r="B16" s="133"/>
      <c r="C16" s="134"/>
      <c r="D16" s="135"/>
      <c r="E16" s="135"/>
      <c r="F16" s="134"/>
      <c r="G16" s="134"/>
      <c r="H16" s="134"/>
      <c r="I16" s="136"/>
      <c r="J16" s="134"/>
      <c r="K16" s="134"/>
      <c r="L16" s="134"/>
      <c r="M16" s="134"/>
      <c r="N16" s="134"/>
      <c r="O16" s="134"/>
      <c r="P16" s="137"/>
    </row>
    <row r="17" spans="2:17" ht="13.5" thickBot="1">
      <c r="D17" s="138"/>
      <c r="E17" s="138"/>
      <c r="I17" s="105"/>
    </row>
    <row r="18" spans="2:17">
      <c r="B18" s="107"/>
      <c r="C18" s="108"/>
      <c r="D18" s="108"/>
      <c r="E18" s="108"/>
      <c r="F18" s="108"/>
      <c r="G18" s="108"/>
      <c r="H18" s="108"/>
      <c r="I18" s="108"/>
      <c r="J18" s="108"/>
      <c r="K18" s="108"/>
      <c r="L18" s="108"/>
      <c r="M18" s="108"/>
      <c r="N18" s="108"/>
      <c r="O18" s="108"/>
      <c r="P18" s="109"/>
    </row>
    <row r="19" spans="2:17" ht="29.5" thickBot="1">
      <c r="B19" s="110"/>
      <c r="C19" s="111"/>
      <c r="D19" s="111"/>
      <c r="E19" s="112"/>
      <c r="F19" s="113"/>
      <c r="G19" s="114" t="s">
        <v>231</v>
      </c>
      <c r="H19" s="114" t="s">
        <v>232</v>
      </c>
      <c r="I19" s="115" t="s">
        <v>233</v>
      </c>
      <c r="J19" s="116" t="s">
        <v>234</v>
      </c>
      <c r="K19" s="113"/>
      <c r="L19" s="113"/>
      <c r="M19" s="113"/>
      <c r="N19" s="113"/>
      <c r="O19" s="113"/>
      <c r="P19" s="117"/>
    </row>
    <row r="20" spans="2:17" ht="13.5" thickBot="1">
      <c r="B20" s="110"/>
      <c r="C20" s="118" t="s">
        <v>235</v>
      </c>
      <c r="D20" s="119"/>
      <c r="E20" s="120"/>
      <c r="F20" s="113"/>
      <c r="G20" s="121" t="s">
        <v>242</v>
      </c>
      <c r="H20" s="121" t="s">
        <v>242</v>
      </c>
      <c r="I20" s="121" t="s">
        <v>242</v>
      </c>
      <c r="J20" s="121" t="s">
        <v>242</v>
      </c>
      <c r="K20" s="113"/>
      <c r="L20" s="332" t="s">
        <v>236</v>
      </c>
      <c r="M20" s="333"/>
      <c r="N20" s="122">
        <v>80</v>
      </c>
      <c r="O20" s="123" t="s">
        <v>237</v>
      </c>
      <c r="P20" s="117"/>
    </row>
    <row r="21" spans="2:17" ht="13.5" thickBot="1">
      <c r="B21" s="110"/>
      <c r="C21" s="113"/>
      <c r="D21" s="113"/>
      <c r="E21" s="113"/>
      <c r="F21" s="113"/>
      <c r="G21" s="118"/>
      <c r="H21" s="121"/>
      <c r="I21" s="121"/>
      <c r="J21" s="121">
        <f>+H21*I21</f>
        <v>0</v>
      </c>
      <c r="K21" s="113"/>
      <c r="L21" s="113"/>
      <c r="M21" s="113"/>
      <c r="N21" s="113"/>
      <c r="O21" s="113"/>
      <c r="P21" s="117"/>
    </row>
    <row r="22" spans="2:17" ht="17" thickBot="1">
      <c r="B22" s="110"/>
      <c r="C22" s="124" t="s">
        <v>21</v>
      </c>
      <c r="D22" s="120"/>
      <c r="E22" s="120"/>
      <c r="F22" s="113"/>
      <c r="G22" s="125"/>
      <c r="H22" s="125"/>
      <c r="I22" s="125"/>
      <c r="J22" s="113"/>
      <c r="K22" s="113"/>
      <c r="L22" s="334" t="s">
        <v>238</v>
      </c>
      <c r="M22" s="335"/>
      <c r="N22" s="126">
        <v>68.8</v>
      </c>
      <c r="O22" s="123" t="s">
        <v>237</v>
      </c>
      <c r="P22" s="117"/>
    </row>
    <row r="23" spans="2:17" ht="13.5" thickBot="1">
      <c r="B23" s="110"/>
      <c r="C23" s="127" t="s">
        <v>246</v>
      </c>
      <c r="D23" s="120"/>
      <c r="E23" s="120"/>
      <c r="F23" s="113"/>
      <c r="G23" s="113"/>
      <c r="H23" s="113"/>
      <c r="I23" s="113"/>
      <c r="J23" s="113"/>
      <c r="K23" s="128"/>
      <c r="L23" s="334" t="s">
        <v>240</v>
      </c>
      <c r="M23" s="335"/>
      <c r="N23" s="122">
        <v>34.4</v>
      </c>
      <c r="O23" s="123" t="s">
        <v>237</v>
      </c>
      <c r="P23" s="117"/>
    </row>
    <row r="24" spans="2:17" ht="52.5" thickBot="1">
      <c r="B24" s="110"/>
      <c r="C24" s="113"/>
      <c r="D24" s="120"/>
      <c r="E24" s="120"/>
      <c r="F24" s="113"/>
      <c r="G24" s="129"/>
      <c r="H24" s="130" t="s">
        <v>241</v>
      </c>
      <c r="I24" s="113"/>
      <c r="J24" s="113"/>
      <c r="K24" s="128"/>
      <c r="L24" s="113"/>
      <c r="M24" s="113"/>
      <c r="N24" s="113"/>
      <c r="O24" s="113"/>
      <c r="P24" s="117"/>
    </row>
    <row r="25" spans="2:17" ht="13.5" thickBot="1">
      <c r="B25" s="110"/>
      <c r="C25" s="113"/>
      <c r="D25" s="120"/>
      <c r="E25" s="120"/>
      <c r="F25" s="113"/>
      <c r="G25" s="129"/>
      <c r="H25" s="121" t="s">
        <v>242</v>
      </c>
      <c r="I25" s="113"/>
      <c r="J25" s="113"/>
      <c r="K25" s="128"/>
      <c r="L25" s="334" t="s">
        <v>243</v>
      </c>
      <c r="M25" s="335"/>
      <c r="N25" s="131">
        <v>24960</v>
      </c>
      <c r="O25" s="123" t="s">
        <v>244</v>
      </c>
      <c r="P25" s="117"/>
    </row>
    <row r="26" spans="2:17" ht="13.5" thickBot="1">
      <c r="B26" s="110"/>
      <c r="C26" s="113"/>
      <c r="D26" s="120"/>
      <c r="E26" s="120"/>
      <c r="F26" s="113"/>
      <c r="G26" s="113"/>
      <c r="H26" s="113"/>
      <c r="I26" s="113"/>
      <c r="J26" s="113"/>
      <c r="K26" s="128"/>
      <c r="L26" s="334" t="s">
        <v>245</v>
      </c>
      <c r="M26" s="335"/>
      <c r="N26" s="123" t="s">
        <v>346</v>
      </c>
      <c r="O26" s="123" t="s">
        <v>237</v>
      </c>
      <c r="P26" s="132"/>
    </row>
    <row r="27" spans="2:17" ht="13.5" thickBot="1">
      <c r="B27" s="133"/>
      <c r="C27" s="134"/>
      <c r="D27" s="135"/>
      <c r="E27" s="135"/>
      <c r="F27" s="134"/>
      <c r="G27" s="134"/>
      <c r="H27" s="134"/>
      <c r="I27" s="136"/>
      <c r="J27" s="134"/>
      <c r="K27" s="134"/>
      <c r="L27" s="134"/>
      <c r="M27" s="134"/>
      <c r="N27" s="134"/>
      <c r="O27" s="134"/>
      <c r="P27" s="137"/>
    </row>
    <row r="28" spans="2:17" ht="13.5" thickBot="1">
      <c r="B28" s="139"/>
      <c r="G28" s="140"/>
      <c r="H28" s="141"/>
      <c r="I28" s="141"/>
      <c r="J28" s="141"/>
      <c r="K28" s="141"/>
      <c r="L28" s="141"/>
      <c r="M28" s="141"/>
      <c r="N28" s="142"/>
      <c r="Q28" s="139"/>
    </row>
    <row r="29" spans="2:17" ht="13.5" thickBot="1">
      <c r="B29" s="139"/>
      <c r="G29" s="104"/>
      <c r="L29" s="336" t="s">
        <v>247</v>
      </c>
      <c r="M29" s="337"/>
      <c r="N29" s="143">
        <f>+N27*P27</f>
        <v>0</v>
      </c>
      <c r="O29" s="144" t="s">
        <v>237</v>
      </c>
      <c r="P29" s="145"/>
    </row>
    <row r="30" spans="2:17" ht="13.5" thickBot="1">
      <c r="B30" s="139"/>
      <c r="G30" s="104"/>
      <c r="L30" s="330" t="s">
        <v>245</v>
      </c>
      <c r="M30" s="331"/>
      <c r="N30" s="146">
        <v>123.2</v>
      </c>
      <c r="O30" s="147" t="s">
        <v>237</v>
      </c>
      <c r="P30" s="145">
        <v>1.54</v>
      </c>
    </row>
    <row r="31" spans="2:17">
      <c r="B31" s="139"/>
      <c r="G31" s="104"/>
      <c r="N31" s="141"/>
      <c r="P31" s="145"/>
    </row>
    <row r="32" spans="2:17">
      <c r="B32" s="139"/>
      <c r="G32" s="104"/>
      <c r="N32" s="141"/>
      <c r="P32" s="145"/>
    </row>
    <row r="33" spans="2:16">
      <c r="B33" s="139"/>
      <c r="K33" s="105"/>
      <c r="P33" s="145"/>
    </row>
    <row r="34" spans="2:16" ht="14.4" customHeight="1" thickBot="1">
      <c r="B34" s="148"/>
      <c r="C34" s="149"/>
      <c r="D34" s="149"/>
      <c r="E34" s="149"/>
      <c r="F34" s="149"/>
      <c r="G34" s="149"/>
      <c r="H34" s="149"/>
      <c r="I34" s="149"/>
      <c r="J34" s="149"/>
      <c r="K34" s="149"/>
      <c r="L34" s="149"/>
      <c r="M34" s="149"/>
      <c r="N34" s="149"/>
      <c r="O34" s="149"/>
      <c r="P34" s="150"/>
    </row>
    <row r="35" spans="2:16">
      <c r="B35" s="107"/>
      <c r="C35" s="108"/>
      <c r="D35" s="108"/>
      <c r="E35" s="108"/>
      <c r="F35" s="108"/>
      <c r="G35" s="108"/>
      <c r="H35" s="108"/>
      <c r="I35" s="108"/>
      <c r="J35" s="108"/>
      <c r="K35" s="108"/>
      <c r="L35" s="108"/>
      <c r="M35" s="108"/>
      <c r="N35" s="108"/>
      <c r="O35" s="108"/>
      <c r="P35" s="109"/>
    </row>
    <row r="36" spans="2:16" ht="15" thickBot="1">
      <c r="B36" s="110"/>
      <c r="C36" s="111"/>
      <c r="D36" s="111"/>
      <c r="E36" s="112"/>
      <c r="F36" s="113"/>
      <c r="G36" s="151"/>
      <c r="H36" s="151"/>
      <c r="I36" s="152"/>
      <c r="J36" s="153"/>
      <c r="K36" s="113" t="s">
        <v>248</v>
      </c>
      <c r="L36" s="113"/>
      <c r="M36" s="113"/>
      <c r="N36" s="113"/>
      <c r="O36" s="113"/>
      <c r="P36" s="117"/>
    </row>
    <row r="37" spans="2:16" ht="13.5" thickBot="1">
      <c r="B37" s="110"/>
      <c r="C37" s="118" t="s">
        <v>235</v>
      </c>
      <c r="D37" s="119"/>
      <c r="E37" s="120"/>
      <c r="F37" s="113"/>
      <c r="G37" s="113"/>
      <c r="H37" s="154"/>
      <c r="I37" s="154"/>
      <c r="J37" s="154"/>
      <c r="K37" s="113"/>
      <c r="L37" s="332" t="s">
        <v>236</v>
      </c>
      <c r="M37" s="333"/>
      <c r="N37" s="122">
        <v>285</v>
      </c>
      <c r="O37" s="123" t="s">
        <v>237</v>
      </c>
      <c r="P37" s="117"/>
    </row>
    <row r="38" spans="2:16" ht="13.5" thickBot="1">
      <c r="B38" s="110"/>
      <c r="C38" s="113"/>
      <c r="D38" s="113"/>
      <c r="E38" s="113"/>
      <c r="F38" s="113"/>
      <c r="G38" s="113"/>
      <c r="H38" s="154"/>
      <c r="I38" s="154"/>
      <c r="J38" s="154"/>
      <c r="K38" s="113"/>
      <c r="L38" s="113"/>
      <c r="M38" s="113"/>
      <c r="N38" s="113"/>
      <c r="O38" s="113"/>
      <c r="P38" s="117"/>
    </row>
    <row r="39" spans="2:16" ht="17" thickBot="1">
      <c r="B39" s="110"/>
      <c r="C39" s="124" t="s">
        <v>22</v>
      </c>
      <c r="D39" s="120"/>
      <c r="E39" s="120"/>
      <c r="F39" s="113"/>
      <c r="G39" s="113"/>
      <c r="H39" s="113"/>
      <c r="I39" s="113"/>
      <c r="J39" s="113"/>
      <c r="K39" s="113"/>
      <c r="L39" s="334" t="s">
        <v>238</v>
      </c>
      <c r="M39" s="335"/>
      <c r="N39" s="126">
        <v>245.1</v>
      </c>
      <c r="O39" s="123" t="s">
        <v>237</v>
      </c>
      <c r="P39" s="117"/>
    </row>
    <row r="40" spans="2:16" ht="13.5" thickBot="1">
      <c r="B40" s="110"/>
      <c r="C40" s="127" t="s">
        <v>249</v>
      </c>
      <c r="D40" s="120"/>
      <c r="E40" s="120"/>
      <c r="F40" s="113"/>
      <c r="G40" s="113"/>
      <c r="H40" s="113"/>
      <c r="I40" s="113"/>
      <c r="J40" s="113"/>
      <c r="K40" s="128"/>
      <c r="L40" s="334" t="s">
        <v>240</v>
      </c>
      <c r="M40" s="335"/>
      <c r="N40" s="122">
        <v>131.1</v>
      </c>
      <c r="O40" s="123" t="s">
        <v>237</v>
      </c>
      <c r="P40" s="117"/>
    </row>
    <row r="41" spans="2:16" ht="13.5" thickBot="1">
      <c r="B41" s="110"/>
      <c r="C41" s="113"/>
      <c r="D41" s="120"/>
      <c r="E41" s="120"/>
      <c r="F41" s="113"/>
      <c r="G41" s="113"/>
      <c r="H41" s="155"/>
      <c r="I41" s="113"/>
      <c r="J41" s="113"/>
      <c r="K41" s="128"/>
      <c r="L41" s="113"/>
      <c r="M41" s="113"/>
      <c r="N41" s="113"/>
      <c r="O41" s="113"/>
      <c r="P41" s="117"/>
    </row>
    <row r="42" spans="2:16" ht="13.5" thickBot="1">
      <c r="B42" s="110"/>
      <c r="C42" s="113"/>
      <c r="D42" s="120"/>
      <c r="E42" s="120"/>
      <c r="F42" s="113"/>
      <c r="G42" s="113"/>
      <c r="H42" s="154"/>
      <c r="I42" s="113"/>
      <c r="J42" s="113"/>
      <c r="K42" s="128"/>
      <c r="L42" s="334" t="s">
        <v>243</v>
      </c>
      <c r="M42" s="335"/>
      <c r="N42" s="131">
        <v>88920</v>
      </c>
      <c r="O42" s="123" t="s">
        <v>244</v>
      </c>
      <c r="P42" s="117"/>
    </row>
    <row r="43" spans="2:16" ht="13.5" thickBot="1">
      <c r="B43" s="110"/>
      <c r="C43" s="113"/>
      <c r="D43" s="120"/>
      <c r="E43" s="120"/>
      <c r="F43" s="113"/>
      <c r="G43" s="113"/>
      <c r="H43" s="113"/>
      <c r="I43" s="113"/>
      <c r="J43" s="113"/>
      <c r="K43" s="128"/>
      <c r="L43" s="334" t="s">
        <v>245</v>
      </c>
      <c r="M43" s="335"/>
      <c r="N43" s="123" t="s">
        <v>346</v>
      </c>
      <c r="O43" s="123" t="s">
        <v>237</v>
      </c>
      <c r="P43" s="132"/>
    </row>
    <row r="44" spans="2:16" ht="13.5" thickBot="1">
      <c r="B44" s="133"/>
      <c r="C44" s="134"/>
      <c r="D44" s="135"/>
      <c r="E44" s="135"/>
      <c r="F44" s="134"/>
      <c r="G44" s="134"/>
      <c r="H44" s="134"/>
      <c r="I44" s="136"/>
      <c r="J44" s="134"/>
      <c r="K44" s="134"/>
      <c r="L44" s="134"/>
      <c r="M44" s="134"/>
      <c r="N44" s="134"/>
      <c r="O44" s="134"/>
      <c r="P44" s="137"/>
    </row>
    <row r="45" spans="2:16">
      <c r="B45" s="107"/>
      <c r="C45" s="108"/>
      <c r="D45" s="108"/>
      <c r="E45" s="108"/>
      <c r="F45" s="108"/>
      <c r="G45" s="108"/>
      <c r="H45" s="108"/>
      <c r="I45" s="108"/>
      <c r="J45" s="108"/>
      <c r="K45" s="108"/>
      <c r="L45" s="108"/>
      <c r="M45" s="108"/>
      <c r="N45" s="108"/>
      <c r="O45" s="108"/>
      <c r="P45" s="109"/>
    </row>
    <row r="46" spans="2:16" ht="15" thickBot="1">
      <c r="B46" s="110"/>
      <c r="C46" s="112"/>
      <c r="D46" s="112"/>
      <c r="E46" s="112"/>
      <c r="F46" s="113"/>
      <c r="G46" s="151"/>
      <c r="H46" s="151"/>
      <c r="I46" s="152"/>
      <c r="J46" s="153"/>
      <c r="K46" s="113" t="s">
        <v>248</v>
      </c>
      <c r="L46" s="113"/>
      <c r="M46" s="113"/>
      <c r="N46" s="113"/>
      <c r="O46" s="113"/>
      <c r="P46" s="117"/>
    </row>
    <row r="47" spans="2:16" ht="13.5" thickBot="1">
      <c r="B47" s="110"/>
      <c r="C47" s="118" t="s">
        <v>235</v>
      </c>
      <c r="D47" s="119"/>
      <c r="E47" s="120"/>
      <c r="F47" s="113"/>
      <c r="G47" s="113"/>
      <c r="H47" s="154"/>
      <c r="I47" s="154"/>
      <c r="J47" s="154"/>
      <c r="K47" s="113"/>
      <c r="L47" s="332" t="s">
        <v>236</v>
      </c>
      <c r="M47" s="333"/>
      <c r="N47" s="122">
        <v>4</v>
      </c>
      <c r="O47" s="123" t="s">
        <v>237</v>
      </c>
      <c r="P47" s="117"/>
    </row>
    <row r="48" spans="2:16" ht="13.5" thickBot="1">
      <c r="B48" s="110"/>
      <c r="C48" s="113"/>
      <c r="D48" s="113"/>
      <c r="E48" s="113"/>
      <c r="F48" s="113"/>
      <c r="G48" s="113"/>
      <c r="H48" s="154"/>
      <c r="I48" s="154"/>
      <c r="J48" s="154"/>
      <c r="K48" s="113"/>
      <c r="L48" s="113"/>
      <c r="M48" s="113"/>
      <c r="N48" s="113"/>
      <c r="O48" s="113"/>
      <c r="P48" s="117"/>
    </row>
    <row r="49" spans="2:16" ht="17" thickBot="1">
      <c r="B49" s="110"/>
      <c r="C49" s="124" t="s">
        <v>23</v>
      </c>
      <c r="D49" s="120"/>
      <c r="E49" s="120"/>
      <c r="F49" s="113"/>
      <c r="G49" s="113"/>
      <c r="H49" s="113"/>
      <c r="I49" s="113"/>
      <c r="J49" s="113"/>
      <c r="K49" s="113"/>
      <c r="L49" s="334" t="s">
        <v>238</v>
      </c>
      <c r="M49" s="335"/>
      <c r="N49" s="126">
        <v>3.64</v>
      </c>
      <c r="O49" s="123" t="s">
        <v>237</v>
      </c>
      <c r="P49" s="117"/>
    </row>
    <row r="50" spans="2:16" ht="13.5" thickBot="1">
      <c r="B50" s="110"/>
      <c r="C50" s="127" t="s">
        <v>250</v>
      </c>
      <c r="D50" s="120"/>
      <c r="E50" s="120"/>
      <c r="F50" s="113"/>
      <c r="G50" s="113"/>
      <c r="H50" s="113"/>
      <c r="I50" s="113"/>
      <c r="J50" s="113"/>
      <c r="K50" s="128"/>
      <c r="L50" s="334" t="s">
        <v>240</v>
      </c>
      <c r="M50" s="335"/>
      <c r="N50" s="122">
        <v>1.8</v>
      </c>
      <c r="O50" s="123" t="s">
        <v>237</v>
      </c>
      <c r="P50" s="117"/>
    </row>
    <row r="51" spans="2:16" ht="13.5" thickBot="1">
      <c r="B51" s="110"/>
      <c r="C51" s="113"/>
      <c r="D51" s="120"/>
      <c r="E51" s="120"/>
      <c r="F51" s="113"/>
      <c r="G51" s="113"/>
      <c r="H51" s="155"/>
      <c r="I51" s="113"/>
      <c r="J51" s="113"/>
      <c r="K51" s="128"/>
      <c r="L51" s="113"/>
      <c r="M51" s="113"/>
      <c r="N51" s="113"/>
      <c r="O51" s="113"/>
      <c r="P51" s="117"/>
    </row>
    <row r="52" spans="2:16" ht="13.5" thickBot="1">
      <c r="B52" s="110"/>
      <c r="C52" s="113"/>
      <c r="D52" s="120"/>
      <c r="E52" s="120"/>
      <c r="F52" s="113"/>
      <c r="G52" s="113"/>
      <c r="H52" s="154"/>
      <c r="I52" s="113"/>
      <c r="J52" s="113"/>
      <c r="K52" s="128"/>
      <c r="L52" s="334" t="s">
        <v>243</v>
      </c>
      <c r="M52" s="335"/>
      <c r="N52" s="131">
        <v>872</v>
      </c>
      <c r="O52" s="123" t="s">
        <v>244</v>
      </c>
      <c r="P52" s="117"/>
    </row>
    <row r="53" spans="2:16" ht="13.5" thickBot="1">
      <c r="B53" s="110"/>
      <c r="C53" s="113"/>
      <c r="D53" s="120"/>
      <c r="E53" s="120"/>
      <c r="F53" s="113"/>
      <c r="G53" s="113"/>
      <c r="H53" s="113"/>
      <c r="I53" s="113"/>
      <c r="J53" s="113"/>
      <c r="K53" s="128"/>
      <c r="L53" s="334" t="s">
        <v>245</v>
      </c>
      <c r="M53" s="335"/>
      <c r="N53" s="123" t="s">
        <v>346</v>
      </c>
      <c r="O53" s="123" t="s">
        <v>237</v>
      </c>
      <c r="P53" s="132"/>
    </row>
    <row r="54" spans="2:16" ht="13.5" thickBot="1">
      <c r="B54" s="133"/>
      <c r="C54" s="134"/>
      <c r="D54" s="135"/>
      <c r="E54" s="135"/>
      <c r="F54" s="134"/>
      <c r="G54" s="134"/>
      <c r="H54" s="134"/>
      <c r="I54" s="136"/>
      <c r="J54" s="134"/>
      <c r="K54" s="134"/>
      <c r="L54" s="134"/>
      <c r="M54" s="134"/>
      <c r="N54" s="134"/>
      <c r="O54" s="134"/>
      <c r="P54" s="137"/>
    </row>
    <row r="55" spans="2:16" ht="13.5" thickBot="1"/>
    <row r="56" spans="2:16">
      <c r="B56" s="107"/>
      <c r="C56" s="108"/>
      <c r="D56" s="108"/>
      <c r="E56" s="108"/>
      <c r="F56" s="108"/>
      <c r="G56" s="108"/>
      <c r="H56" s="108"/>
      <c r="I56" s="108"/>
      <c r="J56" s="108"/>
      <c r="K56" s="108"/>
      <c r="L56" s="108"/>
      <c r="M56" s="108"/>
      <c r="N56" s="108"/>
      <c r="O56" s="108"/>
      <c r="P56" s="109"/>
    </row>
    <row r="57" spans="2:16" ht="15" thickBot="1">
      <c r="B57" s="110"/>
      <c r="C57" s="112"/>
      <c r="D57" s="112"/>
      <c r="E57" s="112"/>
      <c r="F57" s="113"/>
      <c r="G57" s="151"/>
      <c r="H57" s="151"/>
      <c r="I57" s="152"/>
      <c r="J57" s="153"/>
      <c r="K57" s="113" t="s">
        <v>248</v>
      </c>
      <c r="L57" s="113"/>
      <c r="M57" s="113"/>
      <c r="N57" s="113"/>
      <c r="O57" s="113"/>
      <c r="P57" s="117"/>
    </row>
    <row r="58" spans="2:16" ht="13.5" thickBot="1">
      <c r="B58" s="110"/>
      <c r="C58" s="118" t="s">
        <v>235</v>
      </c>
      <c r="D58" s="119"/>
      <c r="E58" s="120"/>
      <c r="F58" s="113"/>
      <c r="G58" s="113"/>
      <c r="H58" s="154"/>
      <c r="I58" s="154"/>
      <c r="J58" s="154"/>
      <c r="K58" s="113"/>
      <c r="L58" s="332" t="s">
        <v>251</v>
      </c>
      <c r="M58" s="333"/>
      <c r="N58" s="122">
        <v>10330</v>
      </c>
      <c r="O58" s="123"/>
      <c r="P58" s="117"/>
    </row>
    <row r="59" spans="2:16" ht="13.5" thickBot="1">
      <c r="B59" s="110"/>
      <c r="C59" s="113"/>
      <c r="D59" s="113"/>
      <c r="E59" s="113"/>
      <c r="F59" s="113"/>
      <c r="G59" s="113"/>
      <c r="H59" s="154"/>
      <c r="I59" s="154"/>
      <c r="J59" s="154"/>
      <c r="K59" s="113"/>
      <c r="L59" s="113"/>
      <c r="M59" s="113"/>
      <c r="N59" s="113"/>
      <c r="O59" s="113"/>
      <c r="P59" s="117"/>
    </row>
    <row r="60" spans="2:16" ht="16.5">
      <c r="B60" s="110"/>
      <c r="C60" s="156" t="s">
        <v>25</v>
      </c>
      <c r="D60" s="120"/>
      <c r="E60" s="120"/>
      <c r="F60" s="113"/>
      <c r="G60" s="113"/>
      <c r="H60" s="113"/>
      <c r="I60" s="113"/>
      <c r="J60" s="113"/>
      <c r="K60" s="113"/>
      <c r="L60" s="338" t="s">
        <v>252</v>
      </c>
      <c r="M60" s="339"/>
      <c r="N60" s="157" t="s">
        <v>253</v>
      </c>
      <c r="O60" s="158"/>
      <c r="P60" s="117"/>
    </row>
    <row r="61" spans="2:16">
      <c r="B61" s="110"/>
      <c r="C61" s="127" t="s">
        <v>254</v>
      </c>
      <c r="D61" s="120"/>
      <c r="E61" s="120"/>
      <c r="F61" s="113"/>
      <c r="G61" s="113"/>
      <c r="H61" s="113"/>
      <c r="I61" s="113"/>
      <c r="J61" s="113"/>
      <c r="K61" s="128"/>
      <c r="L61" s="343"/>
      <c r="M61" s="343"/>
      <c r="N61" s="121">
        <v>9.5</v>
      </c>
      <c r="O61" s="118" t="s">
        <v>255</v>
      </c>
      <c r="P61" s="113"/>
    </row>
    <row r="62" spans="2:16">
      <c r="B62" s="110"/>
      <c r="C62" s="113" t="s">
        <v>256</v>
      </c>
      <c r="D62" s="120"/>
      <c r="E62" s="120"/>
      <c r="F62" s="113"/>
      <c r="G62" s="113"/>
      <c r="H62" s="155"/>
      <c r="I62" s="113"/>
      <c r="J62" s="113"/>
      <c r="K62" s="128"/>
      <c r="L62" s="113"/>
      <c r="M62" s="113" t="s">
        <v>390</v>
      </c>
      <c r="N62" s="113">
        <v>12.06</v>
      </c>
      <c r="O62" s="113"/>
      <c r="P62" s="113"/>
    </row>
    <row r="63" spans="2:16">
      <c r="B63" s="110"/>
      <c r="C63" s="113"/>
      <c r="D63" s="120"/>
      <c r="E63" s="120"/>
      <c r="F63" s="113"/>
      <c r="G63" s="113"/>
      <c r="H63" s="154"/>
      <c r="I63" s="113"/>
      <c r="J63" s="113"/>
      <c r="K63" s="128"/>
      <c r="L63" s="343" t="s">
        <v>307</v>
      </c>
      <c r="M63" s="343"/>
      <c r="N63" s="154">
        <v>3.02</v>
      </c>
      <c r="O63" s="113"/>
      <c r="P63" s="117"/>
    </row>
    <row r="64" spans="2:16">
      <c r="B64" s="110"/>
      <c r="C64" s="113" t="s">
        <v>257</v>
      </c>
      <c r="D64" s="120"/>
      <c r="E64" s="120"/>
      <c r="F64" s="113"/>
      <c r="G64" s="113"/>
      <c r="H64" s="113"/>
      <c r="I64" s="113"/>
      <c r="J64" s="113"/>
      <c r="K64" s="128"/>
      <c r="L64" s="343" t="s">
        <v>240</v>
      </c>
      <c r="M64" s="343"/>
      <c r="N64" s="154">
        <v>9.0399999999999991</v>
      </c>
      <c r="O64" s="113"/>
      <c r="P64" s="132"/>
    </row>
    <row r="65" spans="2:16" ht="13.5" thickBot="1">
      <c r="B65" s="133"/>
      <c r="C65" s="134"/>
      <c r="D65" s="135"/>
      <c r="E65" s="135"/>
      <c r="F65" s="134"/>
      <c r="G65" s="134"/>
      <c r="H65" s="134"/>
      <c r="I65" s="136"/>
      <c r="J65" s="134"/>
      <c r="K65" s="134"/>
      <c r="L65" s="134"/>
      <c r="M65" s="134"/>
      <c r="N65" s="134"/>
      <c r="O65" s="134"/>
      <c r="P65" s="137"/>
    </row>
    <row r="66" spans="2:16" ht="13.5" thickBot="1"/>
    <row r="67" spans="2:16">
      <c r="B67" s="107"/>
      <c r="C67" s="108"/>
      <c r="D67" s="108"/>
      <c r="E67" s="108"/>
      <c r="F67" s="108"/>
      <c r="G67" s="108"/>
      <c r="H67" s="108"/>
      <c r="I67" s="108"/>
      <c r="J67" s="108"/>
      <c r="K67" s="108"/>
      <c r="L67" s="108"/>
      <c r="M67" s="108"/>
      <c r="N67" s="108"/>
      <c r="O67" s="108"/>
      <c r="P67" s="109"/>
    </row>
    <row r="68" spans="2:16" ht="15" thickBot="1">
      <c r="B68" s="110"/>
      <c r="C68" s="112"/>
      <c r="D68" s="112"/>
      <c r="E68" s="112"/>
      <c r="F68" s="113"/>
      <c r="G68" s="151"/>
      <c r="H68" s="151"/>
      <c r="I68" s="152"/>
      <c r="J68" s="153"/>
      <c r="K68" s="113" t="s">
        <v>248</v>
      </c>
      <c r="L68" s="113"/>
      <c r="M68" s="113"/>
      <c r="N68" s="113"/>
      <c r="O68" s="113"/>
      <c r="P68" s="117"/>
    </row>
    <row r="69" spans="2:16" ht="13.5" thickBot="1">
      <c r="B69" s="110"/>
      <c r="C69" s="118" t="s">
        <v>235</v>
      </c>
      <c r="D69" s="119"/>
      <c r="E69" s="120"/>
      <c r="F69" s="113"/>
      <c r="G69" s="113"/>
      <c r="H69" s="154"/>
      <c r="I69" s="154"/>
      <c r="J69" s="154"/>
      <c r="K69" s="113"/>
      <c r="L69" s="332" t="s">
        <v>251</v>
      </c>
      <c r="M69" s="333"/>
      <c r="N69" s="122">
        <v>18438</v>
      </c>
      <c r="O69" s="123"/>
      <c r="P69" s="117"/>
    </row>
    <row r="70" spans="2:16" ht="13.5" thickBot="1">
      <c r="B70" s="110"/>
      <c r="C70" s="113"/>
      <c r="D70" s="113"/>
      <c r="E70" s="113"/>
      <c r="F70" s="113"/>
      <c r="G70" s="113"/>
      <c r="H70" s="154"/>
      <c r="I70" s="154"/>
      <c r="J70" s="154"/>
      <c r="K70" s="113"/>
      <c r="L70" s="113"/>
      <c r="M70" s="113"/>
      <c r="N70" s="113"/>
      <c r="O70" s="113"/>
      <c r="P70" s="117"/>
    </row>
    <row r="71" spans="2:16" ht="16.5">
      <c r="B71" s="110"/>
      <c r="C71" s="156" t="s">
        <v>26</v>
      </c>
      <c r="D71" s="120"/>
      <c r="E71" s="120"/>
      <c r="F71" s="113"/>
      <c r="G71" s="113"/>
      <c r="H71" s="113"/>
      <c r="I71" s="113"/>
      <c r="J71" s="113"/>
      <c r="K71" s="113"/>
      <c r="L71" s="338" t="s">
        <v>252</v>
      </c>
      <c r="M71" s="339"/>
      <c r="N71" s="157">
        <v>20.6</v>
      </c>
      <c r="O71" s="158" t="s">
        <v>255</v>
      </c>
      <c r="P71" s="117"/>
    </row>
    <row r="72" spans="2:16">
      <c r="B72" s="110"/>
      <c r="C72" s="127" t="s">
        <v>258</v>
      </c>
      <c r="D72" s="120"/>
      <c r="E72" s="120"/>
      <c r="F72" s="113"/>
      <c r="G72" s="113"/>
      <c r="H72" s="113"/>
      <c r="I72" s="113"/>
      <c r="J72" s="113"/>
      <c r="K72" s="128"/>
      <c r="L72" s="343" t="s">
        <v>390</v>
      </c>
      <c r="M72" s="343"/>
      <c r="N72" s="154">
        <v>26.16</v>
      </c>
      <c r="O72" s="113"/>
      <c r="P72" s="113"/>
    </row>
    <row r="73" spans="2:16">
      <c r="B73" s="110"/>
      <c r="C73" s="113" t="s">
        <v>259</v>
      </c>
      <c r="D73" s="120"/>
      <c r="E73" s="120"/>
      <c r="F73" s="113"/>
      <c r="G73" s="113"/>
      <c r="H73" s="155"/>
      <c r="I73" s="113"/>
      <c r="J73" s="113"/>
      <c r="K73" s="128"/>
      <c r="L73" s="113"/>
      <c r="M73" s="113" t="s">
        <v>307</v>
      </c>
      <c r="N73" s="113">
        <v>6.54</v>
      </c>
      <c r="O73" s="113"/>
      <c r="P73" s="113"/>
    </row>
    <row r="74" spans="2:16">
      <c r="B74" s="110"/>
      <c r="C74" s="113"/>
      <c r="D74" s="120"/>
      <c r="E74" s="120"/>
      <c r="F74" s="113"/>
      <c r="G74" s="113"/>
      <c r="H74" s="154"/>
      <c r="I74" s="113"/>
      <c r="J74" s="113"/>
      <c r="K74" s="128"/>
      <c r="L74" s="343" t="s">
        <v>240</v>
      </c>
      <c r="M74" s="343"/>
      <c r="N74" s="154">
        <v>19.62</v>
      </c>
      <c r="O74" s="113"/>
      <c r="P74" s="117"/>
    </row>
    <row r="75" spans="2:16">
      <c r="B75" s="110"/>
      <c r="C75" s="113" t="s">
        <v>260</v>
      </c>
      <c r="D75" s="120"/>
      <c r="E75" s="120"/>
      <c r="F75" s="113"/>
      <c r="G75" s="113"/>
      <c r="H75" s="113"/>
      <c r="I75" s="113"/>
      <c r="J75" s="113"/>
      <c r="K75" s="128"/>
      <c r="L75" s="343"/>
      <c r="M75" s="343"/>
      <c r="N75" s="154"/>
      <c r="O75" s="113"/>
      <c r="P75" s="132"/>
    </row>
    <row r="76" spans="2:16" ht="13.5" thickBot="1">
      <c r="B76" s="133"/>
      <c r="C76" s="134"/>
      <c r="D76" s="135"/>
      <c r="E76" s="135"/>
      <c r="F76" s="134"/>
      <c r="G76" s="134"/>
      <c r="H76" s="134"/>
      <c r="I76" s="136"/>
      <c r="J76" s="134"/>
      <c r="K76" s="134"/>
      <c r="L76" s="134"/>
      <c r="M76" s="134"/>
      <c r="N76" s="134"/>
      <c r="O76" s="134"/>
      <c r="P76" s="137"/>
    </row>
    <row r="77" spans="2:16">
      <c r="B77" s="233"/>
      <c r="C77" s="233"/>
      <c r="D77" s="234"/>
      <c r="E77" s="234"/>
      <c r="F77" s="233"/>
      <c r="G77" s="233"/>
      <c r="H77" s="233"/>
      <c r="I77" s="235"/>
      <c r="J77" s="233"/>
      <c r="K77" s="233"/>
      <c r="L77" s="233"/>
      <c r="M77" s="233"/>
      <c r="N77" s="233"/>
      <c r="O77" s="233"/>
      <c r="P77" s="233"/>
    </row>
    <row r="78" spans="2:16" ht="13.5" thickBot="1"/>
    <row r="79" spans="2:16">
      <c r="B79" s="107"/>
      <c r="C79" s="108"/>
      <c r="D79" s="108"/>
      <c r="E79" s="108"/>
      <c r="F79" s="108"/>
      <c r="G79" s="108"/>
      <c r="H79" s="108"/>
      <c r="I79" s="108"/>
      <c r="J79" s="108"/>
      <c r="K79" s="108"/>
      <c r="L79" s="108"/>
      <c r="M79" s="108"/>
      <c r="N79" s="108"/>
      <c r="O79" s="108"/>
      <c r="P79" s="109"/>
    </row>
    <row r="80" spans="2:16" ht="15" thickBot="1">
      <c r="B80" s="110"/>
      <c r="C80" s="111"/>
      <c r="D80" s="111"/>
      <c r="E80" s="112"/>
      <c r="F80" s="113"/>
      <c r="G80" s="151"/>
      <c r="H80" s="151"/>
      <c r="I80" s="152"/>
      <c r="J80" s="153"/>
      <c r="K80" s="113" t="s">
        <v>248</v>
      </c>
      <c r="L80" s="113"/>
      <c r="M80" s="113"/>
      <c r="N80" s="113"/>
      <c r="O80" s="113"/>
      <c r="P80" s="117"/>
    </row>
    <row r="81" spans="2:16" ht="13.5" thickBot="1">
      <c r="B81" s="110"/>
      <c r="C81" s="118" t="s">
        <v>235</v>
      </c>
      <c r="D81" s="119"/>
      <c r="E81" s="120"/>
      <c r="F81" s="113"/>
      <c r="G81" s="113"/>
      <c r="H81" s="154"/>
      <c r="I81" s="154"/>
      <c r="J81" s="154"/>
      <c r="K81" s="113"/>
      <c r="L81" s="332" t="s">
        <v>236</v>
      </c>
      <c r="M81" s="333"/>
      <c r="N81" s="122">
        <v>433</v>
      </c>
      <c r="O81" s="123" t="s">
        <v>237</v>
      </c>
      <c r="P81" s="117"/>
    </row>
    <row r="82" spans="2:16" ht="13.5" thickBot="1">
      <c r="B82" s="110"/>
      <c r="C82" s="113"/>
      <c r="D82" s="113"/>
      <c r="E82" s="113"/>
      <c r="F82" s="113"/>
      <c r="G82" s="113"/>
      <c r="H82" s="154"/>
      <c r="I82" s="154"/>
      <c r="J82" s="154"/>
      <c r="K82" s="113"/>
      <c r="L82" s="113"/>
      <c r="M82" s="113"/>
      <c r="N82" s="113"/>
      <c r="O82" s="113"/>
      <c r="P82" s="117"/>
    </row>
    <row r="83" spans="2:16" ht="17" thickBot="1">
      <c r="B83" s="110"/>
      <c r="C83" s="156" t="s">
        <v>100</v>
      </c>
      <c r="D83" s="120"/>
      <c r="E83" s="120"/>
      <c r="F83" s="113"/>
      <c r="G83" s="113"/>
      <c r="H83" s="113"/>
      <c r="I83" s="113"/>
      <c r="J83" s="113"/>
      <c r="K83" s="113"/>
      <c r="L83" s="334" t="s">
        <v>238</v>
      </c>
      <c r="M83" s="335"/>
      <c r="N83" s="126">
        <v>372.4</v>
      </c>
      <c r="O83" s="123" t="s">
        <v>237</v>
      </c>
      <c r="P83" s="117"/>
    </row>
    <row r="84" spans="2:16" ht="13.5" thickBot="1">
      <c r="B84" s="110"/>
      <c r="C84" s="127" t="s">
        <v>350</v>
      </c>
      <c r="D84" s="120"/>
      <c r="E84" s="120"/>
      <c r="F84" s="113"/>
      <c r="G84" s="113"/>
      <c r="H84" s="113" t="s">
        <v>390</v>
      </c>
      <c r="I84" s="113">
        <v>666.82</v>
      </c>
      <c r="J84" s="113"/>
      <c r="K84" s="128"/>
      <c r="L84" s="334" t="s">
        <v>240</v>
      </c>
      <c r="M84" s="335"/>
      <c r="N84" s="122">
        <v>186.2</v>
      </c>
      <c r="O84" s="123" t="s">
        <v>237</v>
      </c>
      <c r="P84" s="117"/>
    </row>
    <row r="85" spans="2:16" ht="13.5" thickBot="1">
      <c r="B85" s="110"/>
      <c r="C85" s="113"/>
      <c r="D85" s="120"/>
      <c r="E85" s="120"/>
      <c r="F85" s="113"/>
      <c r="G85" s="113"/>
      <c r="H85" s="155" t="s">
        <v>307</v>
      </c>
      <c r="I85" s="113">
        <v>108.25</v>
      </c>
      <c r="J85" s="113"/>
      <c r="K85" s="128"/>
      <c r="L85" s="113"/>
      <c r="M85" s="113"/>
      <c r="N85" s="113"/>
      <c r="O85" s="113"/>
      <c r="P85" s="117"/>
    </row>
    <row r="86" spans="2:16" ht="13.5" thickBot="1">
      <c r="B86" s="110"/>
      <c r="C86" s="113"/>
      <c r="D86" s="120"/>
      <c r="E86" s="120"/>
      <c r="F86" s="113"/>
      <c r="G86" s="113"/>
      <c r="H86" s="154" t="s">
        <v>240</v>
      </c>
      <c r="I86" s="113">
        <v>186.19</v>
      </c>
      <c r="J86" s="113"/>
      <c r="K86" s="128"/>
      <c r="L86" s="334" t="s">
        <v>243</v>
      </c>
      <c r="M86" s="335"/>
      <c r="N86" s="131">
        <v>135096</v>
      </c>
      <c r="O86" s="123" t="s">
        <v>244</v>
      </c>
      <c r="P86" s="117"/>
    </row>
    <row r="87" spans="2:16" ht="13.5" thickBot="1">
      <c r="B87" s="110"/>
      <c r="C87" s="113"/>
      <c r="D87" s="120"/>
      <c r="E87" s="120"/>
      <c r="F87" s="113"/>
      <c r="G87" s="113"/>
      <c r="H87" s="113" t="s">
        <v>238</v>
      </c>
      <c r="I87" s="113">
        <v>372.38</v>
      </c>
      <c r="J87" s="113"/>
      <c r="K87" s="128"/>
      <c r="L87" s="334" t="s">
        <v>245</v>
      </c>
      <c r="M87" s="335"/>
      <c r="N87" s="123" t="s">
        <v>346</v>
      </c>
      <c r="O87" s="123" t="s">
        <v>237</v>
      </c>
      <c r="P87" s="132"/>
    </row>
    <row r="88" spans="2:16" ht="13.5" thickBot="1">
      <c r="B88" s="133"/>
      <c r="C88" s="134"/>
      <c r="D88" s="135"/>
      <c r="E88" s="135"/>
      <c r="F88" s="134"/>
      <c r="G88" s="134"/>
      <c r="H88" s="134"/>
      <c r="I88" s="136"/>
      <c r="J88" s="134"/>
      <c r="K88" s="134"/>
      <c r="L88" s="134"/>
      <c r="M88" s="134"/>
      <c r="N88" s="134"/>
      <c r="O88" s="134"/>
      <c r="P88" s="137"/>
    </row>
    <row r="90" spans="2:16" ht="12.5" customHeight="1">
      <c r="B90" s="211"/>
      <c r="C90" s="212"/>
      <c r="D90" s="212"/>
      <c r="E90" s="212"/>
      <c r="F90" s="212"/>
      <c r="G90" s="213"/>
    </row>
    <row r="91" spans="2:16" ht="16.5">
      <c r="B91" s="211"/>
      <c r="C91" s="156" t="s">
        <v>101</v>
      </c>
      <c r="D91" s="212"/>
      <c r="E91" s="212"/>
      <c r="F91" s="212"/>
      <c r="G91" s="213"/>
      <c r="H91" s="103">
        <v>82.3</v>
      </c>
    </row>
    <row r="92" spans="2:16">
      <c r="B92" s="211"/>
      <c r="C92" s="212" t="s">
        <v>351</v>
      </c>
      <c r="D92" s="212"/>
      <c r="E92" s="212"/>
      <c r="F92" s="212"/>
      <c r="G92" s="213"/>
      <c r="H92" s="103">
        <v>104.52</v>
      </c>
    </row>
    <row r="93" spans="2:16">
      <c r="B93" s="211"/>
      <c r="C93" s="212"/>
      <c r="D93" s="212"/>
      <c r="E93" s="212"/>
      <c r="F93" s="212"/>
      <c r="G93" s="213"/>
    </row>
    <row r="94" spans="2:16">
      <c r="B94" s="211"/>
      <c r="C94" s="212" t="s">
        <v>352</v>
      </c>
      <c r="D94" s="212"/>
      <c r="E94" s="212"/>
      <c r="F94" s="212"/>
      <c r="G94" s="213"/>
      <c r="H94" s="103">
        <v>78.39</v>
      </c>
    </row>
    <row r="95" spans="2:16">
      <c r="B95" s="211"/>
      <c r="C95" s="212"/>
      <c r="D95" s="212"/>
      <c r="E95" s="212"/>
      <c r="F95" s="212"/>
      <c r="G95" s="213"/>
    </row>
    <row r="96" spans="2:16" ht="13.5" thickBot="1">
      <c r="B96" s="215"/>
      <c r="C96" s="212"/>
      <c r="D96" s="212"/>
      <c r="E96" s="212"/>
      <c r="F96" s="216"/>
      <c r="G96" s="217"/>
    </row>
    <row r="97" spans="2:17" ht="13.5" thickBot="1">
      <c r="B97" s="159"/>
      <c r="C97" s="160"/>
      <c r="D97" s="161"/>
      <c r="E97" s="162"/>
      <c r="F97" s="162"/>
      <c r="G97" s="159"/>
      <c r="H97" s="159"/>
      <c r="I97" s="163"/>
      <c r="J97" s="159"/>
      <c r="K97" s="159"/>
      <c r="L97" s="159"/>
      <c r="M97" s="164"/>
      <c r="N97" s="164"/>
      <c r="O97" s="163"/>
      <c r="P97" s="159"/>
      <c r="Q97" s="165"/>
    </row>
    <row r="98" spans="2:17">
      <c r="B98" s="159"/>
      <c r="C98" s="166"/>
      <c r="D98" s="167"/>
      <c r="E98" s="168"/>
      <c r="F98" s="168"/>
      <c r="G98" s="169"/>
      <c r="H98" s="169"/>
      <c r="I98" s="170"/>
      <c r="J98" s="169"/>
      <c r="K98" s="169"/>
      <c r="L98" s="169"/>
      <c r="M98" s="171"/>
      <c r="N98" s="171"/>
      <c r="O98" s="170"/>
      <c r="P98" s="169"/>
      <c r="Q98" s="172"/>
    </row>
    <row r="99" spans="2:17" ht="13.5" thickBot="1">
      <c r="B99" s="159"/>
      <c r="C99" s="173"/>
      <c r="D99" s="174" t="s">
        <v>261</v>
      </c>
      <c r="E99" s="174"/>
      <c r="F99" s="175"/>
      <c r="G99" s="176"/>
      <c r="H99" s="177"/>
      <c r="I99" s="177"/>
      <c r="J99" s="177"/>
      <c r="K99" s="178"/>
      <c r="L99" s="176" t="s">
        <v>248</v>
      </c>
      <c r="M99" s="179"/>
      <c r="N99" s="179"/>
      <c r="O99" s="180"/>
      <c r="P99" s="176"/>
      <c r="Q99" s="181"/>
    </row>
    <row r="100" spans="2:17" ht="17.5" customHeight="1">
      <c r="B100" s="159"/>
      <c r="C100" s="173"/>
      <c r="D100" s="182" t="s">
        <v>262</v>
      </c>
      <c r="E100" s="183"/>
      <c r="F100" s="184"/>
      <c r="G100" s="185"/>
      <c r="H100" s="186" t="s">
        <v>263</v>
      </c>
      <c r="I100" s="344" t="s">
        <v>264</v>
      </c>
      <c r="J100" s="345"/>
      <c r="K100" s="187" t="s">
        <v>265</v>
      </c>
      <c r="L100" s="176" t="s">
        <v>248</v>
      </c>
      <c r="M100" s="179"/>
      <c r="N100" s="188" t="s">
        <v>266</v>
      </c>
      <c r="O100" s="189">
        <v>850</v>
      </c>
      <c r="P100" s="190" t="s">
        <v>267</v>
      </c>
      <c r="Q100" s="181"/>
    </row>
    <row r="101" spans="2:17" ht="26" thickBot="1">
      <c r="B101" s="159"/>
      <c r="C101" s="173"/>
      <c r="D101" s="176"/>
      <c r="E101" s="176"/>
      <c r="F101" s="176"/>
      <c r="G101" s="185" t="s">
        <v>268</v>
      </c>
      <c r="H101" s="185">
        <v>3.2</v>
      </c>
      <c r="I101" s="346">
        <v>234</v>
      </c>
      <c r="J101" s="345"/>
      <c r="K101" s="191">
        <f>H101*I101</f>
        <v>748.80000000000007</v>
      </c>
      <c r="L101" s="176"/>
      <c r="M101" s="176"/>
      <c r="N101" s="192" t="s">
        <v>269</v>
      </c>
      <c r="O101" s="193">
        <v>0.02</v>
      </c>
      <c r="P101" s="194" t="s">
        <v>270</v>
      </c>
      <c r="Q101" s="195"/>
    </row>
    <row r="102" spans="2:17" ht="17" thickBot="1">
      <c r="B102" s="159"/>
      <c r="C102" s="156" t="s">
        <v>85</v>
      </c>
      <c r="D102" s="113"/>
      <c r="E102" s="176"/>
      <c r="F102" s="176"/>
      <c r="G102" s="185" t="s">
        <v>271</v>
      </c>
      <c r="H102" s="185">
        <v>0</v>
      </c>
      <c r="I102" s="347">
        <v>101</v>
      </c>
      <c r="J102" s="347"/>
      <c r="K102" s="191">
        <f>I102</f>
        <v>101</v>
      </c>
      <c r="L102" s="176"/>
      <c r="M102" s="176"/>
      <c r="N102" s="176"/>
      <c r="O102" s="176"/>
      <c r="P102" s="176"/>
      <c r="Q102" s="195"/>
    </row>
    <row r="103" spans="2:17" ht="15" thickBot="1">
      <c r="B103" s="159"/>
      <c r="C103" s="127" t="s">
        <v>272</v>
      </c>
      <c r="D103" s="196"/>
      <c r="E103" s="184"/>
      <c r="F103" s="184"/>
      <c r="G103" s="340" t="s">
        <v>273</v>
      </c>
      <c r="H103" s="340"/>
      <c r="I103" s="340"/>
      <c r="J103" s="340"/>
      <c r="K103" s="191">
        <f>SUM(K101:K102)</f>
        <v>849.80000000000007</v>
      </c>
      <c r="L103" s="176" t="s">
        <v>307</v>
      </c>
      <c r="M103" s="341" t="s">
        <v>274</v>
      </c>
      <c r="N103" s="342"/>
      <c r="O103" s="197">
        <f>O100*O101</f>
        <v>17</v>
      </c>
      <c r="P103" s="198" t="s">
        <v>255</v>
      </c>
      <c r="Q103" s="195"/>
    </row>
    <row r="104" spans="2:17" ht="15" thickBot="1">
      <c r="B104" s="159"/>
      <c r="C104" s="173"/>
      <c r="D104" s="196"/>
      <c r="E104" s="184"/>
      <c r="F104" s="184"/>
      <c r="G104" s="176"/>
      <c r="H104" s="176"/>
      <c r="I104" s="180"/>
      <c r="J104" s="176"/>
      <c r="K104" s="176"/>
      <c r="L104" s="176"/>
      <c r="M104" s="350" t="s">
        <v>275</v>
      </c>
      <c r="N104" s="351"/>
      <c r="O104" s="199">
        <f>+O103*Q104</f>
        <v>21.59</v>
      </c>
      <c r="P104" s="200" t="s">
        <v>255</v>
      </c>
      <c r="Q104" s="201">
        <v>1.27</v>
      </c>
    </row>
    <row r="105" spans="2:17">
      <c r="B105" s="159"/>
      <c r="C105" s="173"/>
      <c r="D105" s="196"/>
      <c r="E105" s="184"/>
      <c r="F105" s="184"/>
      <c r="G105" s="176"/>
      <c r="H105" s="176"/>
      <c r="I105" s="180"/>
      <c r="J105" s="176"/>
      <c r="K105" s="176"/>
      <c r="L105" s="176"/>
      <c r="M105" s="179"/>
      <c r="N105" s="179" t="s">
        <v>391</v>
      </c>
      <c r="O105" s="180"/>
      <c r="P105" s="176"/>
      <c r="Q105" s="181"/>
    </row>
    <row r="106" spans="2:17" ht="13.5" thickBot="1">
      <c r="B106" s="159"/>
      <c r="C106" s="202"/>
      <c r="D106" s="203"/>
      <c r="E106" s="204"/>
      <c r="F106" s="204"/>
      <c r="G106" s="205"/>
      <c r="H106" s="205"/>
      <c r="I106" s="206"/>
      <c r="J106" s="205"/>
      <c r="K106" s="205"/>
      <c r="L106" s="205"/>
      <c r="M106" s="207"/>
      <c r="N106" s="207" t="s">
        <v>392</v>
      </c>
      <c r="O106" s="206"/>
      <c r="P106" s="205"/>
      <c r="Q106" s="208"/>
    </row>
    <row r="107" spans="2:17" ht="13.5" thickBot="1">
      <c r="B107" s="159"/>
      <c r="C107" s="176"/>
      <c r="D107" s="196"/>
      <c r="E107" s="184"/>
      <c r="F107" s="184"/>
      <c r="G107" s="176"/>
      <c r="H107" s="176"/>
      <c r="I107" s="180"/>
      <c r="J107" s="176"/>
      <c r="K107" s="176"/>
      <c r="L107" s="176"/>
      <c r="M107" s="179"/>
      <c r="N107" s="179"/>
      <c r="O107" s="180"/>
      <c r="P107" s="176"/>
      <c r="Q107" s="209"/>
    </row>
    <row r="108" spans="2:17">
      <c r="B108" s="159"/>
      <c r="C108" s="166"/>
      <c r="D108" s="167"/>
      <c r="E108" s="168"/>
      <c r="F108" s="168"/>
      <c r="G108" s="169"/>
      <c r="H108" s="169"/>
      <c r="I108" s="170"/>
      <c r="J108" s="169"/>
      <c r="K108" s="169"/>
      <c r="L108" s="169"/>
      <c r="M108" s="171"/>
      <c r="N108" s="171"/>
      <c r="O108" s="170"/>
      <c r="P108" s="169"/>
      <c r="Q108" s="172"/>
    </row>
    <row r="109" spans="2:17" ht="13.5" thickBot="1">
      <c r="B109" s="159"/>
      <c r="C109" s="173"/>
      <c r="D109" s="174" t="s">
        <v>261</v>
      </c>
      <c r="E109" s="174"/>
      <c r="F109" s="175"/>
      <c r="G109" s="176"/>
      <c r="H109" s="177"/>
      <c r="I109" s="177"/>
      <c r="J109" s="177"/>
      <c r="K109" s="178"/>
      <c r="L109" s="176" t="s">
        <v>248</v>
      </c>
      <c r="M109" s="179"/>
      <c r="N109" s="179"/>
      <c r="O109" s="180"/>
      <c r="P109" s="176"/>
      <c r="Q109" s="181"/>
    </row>
    <row r="110" spans="2:17" ht="14.5">
      <c r="B110" s="159"/>
      <c r="C110" s="173"/>
      <c r="D110" s="182" t="s">
        <v>262</v>
      </c>
      <c r="E110" s="183"/>
      <c r="F110" s="184"/>
      <c r="G110" s="185"/>
      <c r="H110" s="186" t="s">
        <v>263</v>
      </c>
      <c r="I110" s="344" t="s">
        <v>264</v>
      </c>
      <c r="J110" s="345"/>
      <c r="K110" s="187" t="s">
        <v>265</v>
      </c>
      <c r="L110" s="176" t="s">
        <v>248</v>
      </c>
      <c r="M110" s="179"/>
      <c r="N110" s="188" t="s">
        <v>266</v>
      </c>
      <c r="O110" s="189">
        <f>K113</f>
        <v>2030</v>
      </c>
      <c r="P110" s="190" t="s">
        <v>267</v>
      </c>
      <c r="Q110" s="181"/>
    </row>
    <row r="111" spans="2:17" ht="26" thickBot="1">
      <c r="B111" s="159"/>
      <c r="C111" s="173"/>
      <c r="D111" s="176"/>
      <c r="E111" s="176"/>
      <c r="F111" s="176"/>
      <c r="G111" s="185" t="s">
        <v>276</v>
      </c>
      <c r="H111" s="185"/>
      <c r="I111" s="346"/>
      <c r="J111" s="345"/>
      <c r="K111" s="191">
        <v>2030</v>
      </c>
      <c r="L111" s="176"/>
      <c r="M111" s="176"/>
      <c r="N111" s="192" t="s">
        <v>269</v>
      </c>
      <c r="O111" s="193">
        <v>0.3</v>
      </c>
      <c r="P111" s="194" t="s">
        <v>270</v>
      </c>
      <c r="Q111" s="195"/>
    </row>
    <row r="112" spans="2:17" ht="17" thickBot="1">
      <c r="B112" s="159"/>
      <c r="C112" s="156" t="s">
        <v>86</v>
      </c>
      <c r="D112" s="113"/>
      <c r="E112" s="176"/>
      <c r="F112" s="176"/>
      <c r="G112" s="210" t="s">
        <v>277</v>
      </c>
      <c r="H112" s="185">
        <v>0</v>
      </c>
      <c r="I112" s="347"/>
      <c r="J112" s="347"/>
      <c r="K112" s="191">
        <f>I112</f>
        <v>0</v>
      </c>
      <c r="L112" s="176"/>
      <c r="M112" s="176"/>
      <c r="N112" s="176"/>
      <c r="O112" s="176"/>
      <c r="P112" s="176"/>
      <c r="Q112" s="195"/>
    </row>
    <row r="113" spans="2:17" ht="15" thickBot="1">
      <c r="B113" s="159"/>
      <c r="C113" s="127" t="s">
        <v>278</v>
      </c>
      <c r="D113" s="196"/>
      <c r="E113" s="184"/>
      <c r="F113" s="184"/>
      <c r="G113" s="340" t="s">
        <v>273</v>
      </c>
      <c r="H113" s="340"/>
      <c r="I113" s="340"/>
      <c r="J113" s="340"/>
      <c r="K113" s="191">
        <f>SUM(K111:K112)</f>
        <v>2030</v>
      </c>
      <c r="L113" s="176"/>
      <c r="M113" s="341" t="s">
        <v>274</v>
      </c>
      <c r="N113" s="342"/>
      <c r="O113" s="197">
        <v>609</v>
      </c>
      <c r="P113" s="198" t="s">
        <v>255</v>
      </c>
      <c r="Q113" s="195"/>
    </row>
    <row r="114" spans="2:17" ht="15" thickBot="1">
      <c r="B114" s="159"/>
      <c r="C114" s="173"/>
      <c r="D114" s="196"/>
      <c r="E114" s="184"/>
      <c r="F114" s="184"/>
      <c r="G114" s="176"/>
      <c r="H114" s="176"/>
      <c r="I114" s="180"/>
      <c r="J114" s="176"/>
      <c r="K114" s="176"/>
      <c r="L114" s="176"/>
      <c r="M114" s="350" t="s">
        <v>275</v>
      </c>
      <c r="N114" s="351"/>
      <c r="O114" s="199">
        <f>+O113*Q114</f>
        <v>773.43000000000006</v>
      </c>
      <c r="P114" s="200" t="s">
        <v>255</v>
      </c>
      <c r="Q114" s="201">
        <v>1.27</v>
      </c>
    </row>
    <row r="115" spans="2:17">
      <c r="B115" s="159"/>
      <c r="C115" s="173"/>
      <c r="D115" s="196"/>
      <c r="E115" s="184"/>
      <c r="F115" s="184"/>
      <c r="G115" s="176"/>
      <c r="H115" s="176"/>
      <c r="I115" s="180"/>
      <c r="J115" s="176"/>
      <c r="K115" s="176"/>
      <c r="L115" s="176"/>
      <c r="M115" s="179"/>
      <c r="N115" s="179" t="s">
        <v>393</v>
      </c>
      <c r="O115" s="180"/>
      <c r="P115" s="176"/>
      <c r="Q115" s="181"/>
    </row>
    <row r="116" spans="2:17" ht="13.5" thickBot="1">
      <c r="B116" s="159"/>
      <c r="C116" s="202"/>
      <c r="D116" s="203"/>
      <c r="E116" s="204"/>
      <c r="F116" s="204"/>
      <c r="G116" s="205"/>
      <c r="H116" s="205"/>
      <c r="I116" s="206"/>
      <c r="J116" s="205"/>
      <c r="K116" s="205"/>
      <c r="L116" s="205"/>
      <c r="M116" s="207"/>
      <c r="N116" s="207" t="s">
        <v>394</v>
      </c>
      <c r="O116" s="206"/>
      <c r="P116" s="205"/>
      <c r="Q116" s="208"/>
    </row>
    <row r="117" spans="2:17">
      <c r="B117" s="159"/>
      <c r="C117" s="176"/>
      <c r="D117" s="196"/>
      <c r="E117" s="184"/>
      <c r="F117" s="184"/>
      <c r="G117" s="176"/>
      <c r="H117" s="176"/>
      <c r="I117" s="180"/>
      <c r="J117" s="176"/>
      <c r="K117" s="176"/>
      <c r="L117" s="176"/>
      <c r="M117" s="179"/>
      <c r="N117" s="179"/>
      <c r="O117" s="180"/>
      <c r="P117" s="176"/>
      <c r="Q117" s="209"/>
    </row>
    <row r="118" spans="2:17">
      <c r="B118" s="159"/>
      <c r="C118" s="176"/>
      <c r="D118" s="196"/>
      <c r="E118" s="184"/>
      <c r="F118" s="184"/>
      <c r="G118" s="176"/>
      <c r="H118" s="176"/>
      <c r="I118" s="180"/>
      <c r="J118" s="176"/>
      <c r="K118" s="176"/>
      <c r="L118" s="176"/>
      <c r="M118" s="179"/>
      <c r="N118" s="179"/>
      <c r="O118" s="180"/>
      <c r="P118" s="176"/>
      <c r="Q118" s="209"/>
    </row>
    <row r="119" spans="2:17">
      <c r="B119" s="159"/>
      <c r="C119" s="176"/>
      <c r="D119" s="196"/>
      <c r="E119" s="184"/>
      <c r="F119" s="184"/>
      <c r="G119" s="176"/>
      <c r="H119" s="176"/>
      <c r="I119" s="180"/>
      <c r="J119" s="176"/>
      <c r="K119" s="176"/>
      <c r="L119" s="176"/>
      <c r="M119" s="179"/>
      <c r="N119" s="179"/>
      <c r="O119" s="180"/>
      <c r="P119" s="176"/>
      <c r="Q119" s="209"/>
    </row>
    <row r="120" spans="2:17">
      <c r="B120" s="211"/>
      <c r="C120" s="212"/>
      <c r="D120" s="212"/>
      <c r="E120" s="212"/>
      <c r="F120" s="212"/>
      <c r="G120" s="213"/>
    </row>
    <row r="121" spans="2:17" ht="16.5">
      <c r="B121" s="211"/>
      <c r="C121" s="156" t="s">
        <v>87</v>
      </c>
      <c r="D121" s="212"/>
      <c r="E121" s="212"/>
      <c r="F121" s="212"/>
      <c r="G121" s="213"/>
    </row>
    <row r="122" spans="2:17">
      <c r="B122" s="211"/>
      <c r="C122" s="212" t="s">
        <v>279</v>
      </c>
      <c r="D122" s="212"/>
      <c r="E122" s="212"/>
      <c r="F122" s="212"/>
      <c r="G122" s="213"/>
    </row>
    <row r="123" spans="2:17">
      <c r="B123" s="211"/>
      <c r="C123" s="212"/>
      <c r="D123" s="212"/>
      <c r="E123" s="212"/>
      <c r="F123" s="212"/>
      <c r="G123" s="213"/>
      <c r="H123" s="103">
        <v>27</v>
      </c>
    </row>
    <row r="124" spans="2:17">
      <c r="B124" s="211"/>
      <c r="C124" s="214" t="s">
        <v>280</v>
      </c>
      <c r="D124" s="348">
        <v>95</v>
      </c>
      <c r="E124" s="348"/>
      <c r="F124" s="212"/>
      <c r="G124" s="213"/>
      <c r="H124" s="103">
        <v>34.29</v>
      </c>
    </row>
    <row r="125" spans="2:17">
      <c r="B125" s="211"/>
      <c r="C125" s="214" t="s">
        <v>281</v>
      </c>
      <c r="D125" s="348">
        <v>175</v>
      </c>
      <c r="E125" s="348"/>
      <c r="F125" s="212"/>
      <c r="G125" s="213"/>
      <c r="H125" s="103">
        <v>8.57</v>
      </c>
    </row>
    <row r="126" spans="2:17">
      <c r="B126" s="211"/>
      <c r="C126" s="212"/>
      <c r="D126" s="212"/>
      <c r="E126" s="212"/>
      <c r="F126" s="212"/>
      <c r="G126" s="213"/>
      <c r="H126" s="103">
        <v>25.71</v>
      </c>
    </row>
    <row r="127" spans="2:17">
      <c r="B127" s="211"/>
      <c r="C127" s="212"/>
      <c r="D127" s="212"/>
      <c r="E127" s="212" t="s">
        <v>282</v>
      </c>
      <c r="F127" s="212"/>
      <c r="G127" s="213"/>
    </row>
    <row r="128" spans="2:17" ht="13.5" thickBot="1">
      <c r="B128" s="215"/>
      <c r="C128" s="216"/>
      <c r="D128" s="216"/>
      <c r="E128" s="216"/>
      <c r="F128" s="216"/>
      <c r="G128" s="217"/>
    </row>
    <row r="130" spans="2:16" ht="13.5" thickBot="1"/>
    <row r="131" spans="2:16" ht="16.5">
      <c r="B131" s="218"/>
      <c r="C131" s="219" t="s">
        <v>88</v>
      </c>
      <c r="D131" s="220"/>
      <c r="E131" s="220"/>
      <c r="F131" s="220"/>
      <c r="G131" s="221"/>
    </row>
    <row r="132" spans="2:16">
      <c r="B132" s="211"/>
      <c r="C132" s="212"/>
      <c r="D132" s="212"/>
      <c r="E132" s="212"/>
      <c r="F132" s="212"/>
      <c r="G132" s="213"/>
      <c r="H132" s="103">
        <v>70.5</v>
      </c>
    </row>
    <row r="133" spans="2:16">
      <c r="B133" s="211"/>
      <c r="C133" s="212"/>
      <c r="D133" s="212"/>
      <c r="E133" s="212"/>
      <c r="F133" s="212"/>
      <c r="G133" s="213"/>
      <c r="H133" s="103">
        <v>7.05</v>
      </c>
    </row>
    <row r="134" spans="2:16">
      <c r="B134" s="211"/>
      <c r="C134" s="212" t="s">
        <v>283</v>
      </c>
      <c r="D134" s="212"/>
      <c r="E134" s="212"/>
      <c r="F134" s="212"/>
      <c r="G134" s="213"/>
      <c r="H134" s="103">
        <v>89.53</v>
      </c>
    </row>
    <row r="135" spans="2:16">
      <c r="B135" s="211"/>
      <c r="C135" s="212" t="s">
        <v>353</v>
      </c>
      <c r="D135" s="212"/>
      <c r="E135" s="212"/>
      <c r="F135" s="212"/>
      <c r="G135" s="213"/>
      <c r="H135" s="103">
        <v>22.38</v>
      </c>
    </row>
    <row r="136" spans="2:16">
      <c r="B136" s="211"/>
      <c r="C136" s="222"/>
      <c r="D136" s="349"/>
      <c r="E136" s="349"/>
      <c r="F136" s="222"/>
      <c r="G136" s="213"/>
      <c r="H136" s="103">
        <v>67.150000000000006</v>
      </c>
    </row>
    <row r="137" spans="2:16" ht="13.5" thickBot="1">
      <c r="B137" s="215"/>
      <c r="C137" s="216"/>
      <c r="D137" s="216"/>
      <c r="E137" s="216"/>
      <c r="F137" s="216"/>
      <c r="G137" s="217"/>
      <c r="H137" s="103">
        <f>SUM(H135:H136)</f>
        <v>89.53</v>
      </c>
    </row>
    <row r="140" spans="2:16">
      <c r="C140" s="103" t="s">
        <v>359</v>
      </c>
    </row>
    <row r="141" spans="2:16" ht="13.5" thickBot="1"/>
    <row r="142" spans="2:16">
      <c r="B142" s="107"/>
      <c r="C142" s="108"/>
      <c r="D142" s="108"/>
      <c r="E142" s="108"/>
      <c r="F142" s="108"/>
      <c r="G142" s="108"/>
      <c r="H142" s="108"/>
      <c r="I142" s="108"/>
      <c r="J142" s="108"/>
      <c r="K142" s="108"/>
      <c r="L142" s="108"/>
      <c r="M142" s="108"/>
      <c r="N142" s="108"/>
      <c r="O142" s="108"/>
      <c r="P142" s="109"/>
    </row>
    <row r="143" spans="2:16" ht="29.5" thickBot="1">
      <c r="B143" s="110"/>
      <c r="C143" s="111"/>
      <c r="D143" s="111"/>
      <c r="E143" s="112"/>
      <c r="F143" s="113"/>
      <c r="G143" s="114" t="s">
        <v>231</v>
      </c>
      <c r="H143" s="114" t="s">
        <v>232</v>
      </c>
      <c r="I143" s="115" t="s">
        <v>233</v>
      </c>
      <c r="J143" s="116" t="s">
        <v>234</v>
      </c>
      <c r="K143" s="113"/>
      <c r="L143" s="113"/>
      <c r="M143" s="113"/>
      <c r="N143" s="113"/>
      <c r="O143" s="113"/>
      <c r="P143" s="117"/>
    </row>
    <row r="144" spans="2:16" ht="13.5" thickBot="1">
      <c r="B144" s="110"/>
      <c r="C144" s="118" t="s">
        <v>235</v>
      </c>
      <c r="D144" s="119"/>
      <c r="E144" s="120"/>
      <c r="F144" s="113"/>
      <c r="G144" s="118">
        <v>241</v>
      </c>
      <c r="H144" s="121">
        <v>1</v>
      </c>
      <c r="I144" s="121">
        <v>0.1</v>
      </c>
      <c r="J144" s="121">
        <v>80</v>
      </c>
      <c r="K144" s="113"/>
      <c r="L144" s="332" t="s">
        <v>236</v>
      </c>
      <c r="M144" s="333"/>
      <c r="N144" s="122">
        <v>8</v>
      </c>
      <c r="O144" s="123" t="s">
        <v>237</v>
      </c>
      <c r="P144" s="117"/>
    </row>
    <row r="145" spans="2:16" ht="13.5" thickBot="1">
      <c r="B145" s="110"/>
      <c r="C145" s="113"/>
      <c r="D145" s="113"/>
      <c r="E145" s="113"/>
      <c r="F145" s="113"/>
      <c r="G145" s="118"/>
      <c r="H145" s="121"/>
      <c r="I145" s="121"/>
      <c r="J145" s="121">
        <f>+H145*I145</f>
        <v>0</v>
      </c>
      <c r="K145" s="113"/>
      <c r="L145" s="352" t="s">
        <v>307</v>
      </c>
      <c r="M145" s="352"/>
      <c r="N145" s="352">
        <v>1.42</v>
      </c>
      <c r="O145" s="352"/>
      <c r="P145" s="117"/>
    </row>
    <row r="146" spans="2:16" ht="17" thickBot="1">
      <c r="B146" s="110"/>
      <c r="C146" s="124" t="s">
        <v>124</v>
      </c>
      <c r="D146" s="120"/>
      <c r="E146" s="120"/>
      <c r="F146" s="113"/>
      <c r="G146" s="125"/>
      <c r="H146" s="125"/>
      <c r="I146" s="125"/>
      <c r="J146" s="113"/>
      <c r="K146" s="113"/>
      <c r="L146" s="334" t="s">
        <v>238</v>
      </c>
      <c r="M146" s="335"/>
      <c r="N146" s="126">
        <v>3.6</v>
      </c>
      <c r="O146" s="123" t="s">
        <v>237</v>
      </c>
      <c r="P146" s="117"/>
    </row>
    <row r="147" spans="2:16" ht="13.5" thickBot="1">
      <c r="B147" s="110"/>
      <c r="C147" s="127" t="s">
        <v>360</v>
      </c>
      <c r="D147" s="120"/>
      <c r="E147" s="120"/>
      <c r="F147" s="113"/>
      <c r="G147" s="113"/>
      <c r="H147" s="113"/>
      <c r="I147" s="113"/>
      <c r="J147" s="113"/>
      <c r="K147" s="128"/>
      <c r="L147" s="334" t="s">
        <v>240</v>
      </c>
      <c r="M147" s="335"/>
      <c r="N147" s="122">
        <v>7.3</v>
      </c>
      <c r="O147" s="123" t="s">
        <v>237</v>
      </c>
      <c r="P147" s="117"/>
    </row>
    <row r="148" spans="2:16" ht="52.5" thickBot="1">
      <c r="B148" s="110"/>
      <c r="C148" s="113"/>
      <c r="D148" s="120"/>
      <c r="E148" s="120"/>
      <c r="F148" s="113"/>
      <c r="G148" s="129"/>
      <c r="H148" s="130" t="s">
        <v>241</v>
      </c>
      <c r="I148" s="113"/>
      <c r="J148" s="113"/>
      <c r="K148" s="128"/>
      <c r="L148" s="113"/>
      <c r="M148" s="113"/>
      <c r="N148" s="113"/>
      <c r="O148" s="113"/>
      <c r="P148" s="117"/>
    </row>
    <row r="149" spans="2:16" ht="13.5" thickBot="1">
      <c r="B149" s="110"/>
      <c r="C149" s="113"/>
      <c r="D149" s="120"/>
      <c r="E149" s="120"/>
      <c r="F149" s="113"/>
      <c r="G149" s="129"/>
      <c r="H149" s="121" t="s">
        <v>242</v>
      </c>
      <c r="I149" s="113"/>
      <c r="J149" s="113"/>
      <c r="K149" s="128"/>
      <c r="L149" s="334" t="s">
        <v>243</v>
      </c>
      <c r="M149" s="335"/>
      <c r="N149" s="131">
        <v>1744</v>
      </c>
      <c r="O149" s="123" t="s">
        <v>244</v>
      </c>
      <c r="P149" s="117"/>
    </row>
    <row r="150" spans="2:16" ht="13.5" thickBot="1">
      <c r="B150" s="110"/>
      <c r="C150" s="113"/>
      <c r="D150" s="120"/>
      <c r="E150" s="120"/>
      <c r="F150" s="113"/>
      <c r="G150" s="113"/>
      <c r="H150" s="113"/>
      <c r="I150" s="113"/>
      <c r="J150" s="113"/>
      <c r="K150" s="128"/>
      <c r="L150" s="334" t="s">
        <v>245</v>
      </c>
      <c r="M150" s="335"/>
      <c r="N150" s="123">
        <v>12.32</v>
      </c>
      <c r="O150" s="123" t="s">
        <v>237</v>
      </c>
      <c r="P150" s="132"/>
    </row>
    <row r="151" spans="2:16" ht="13.5" thickBot="1">
      <c r="B151" s="133"/>
      <c r="C151" s="134"/>
      <c r="D151" s="135"/>
      <c r="E151" s="135"/>
      <c r="F151" s="134"/>
      <c r="G151" s="134"/>
      <c r="H151" s="134"/>
      <c r="I151" s="136"/>
      <c r="J151" s="134"/>
      <c r="K151" s="134"/>
      <c r="L151" s="134"/>
      <c r="M151" s="134"/>
      <c r="N151" s="134"/>
      <c r="O151" s="134"/>
      <c r="P151" s="137"/>
    </row>
    <row r="152" spans="2:16" ht="13.5" thickBot="1"/>
    <row r="153" spans="2:16">
      <c r="B153" s="107"/>
      <c r="C153" s="108"/>
      <c r="D153" s="108"/>
      <c r="E153" s="108"/>
      <c r="F153" s="108"/>
      <c r="G153" s="108"/>
      <c r="H153" s="108"/>
      <c r="I153" s="108"/>
      <c r="J153" s="108"/>
      <c r="K153" s="108"/>
      <c r="L153" s="108"/>
      <c r="M153" s="108"/>
      <c r="N153" s="108"/>
      <c r="O153" s="108"/>
      <c r="P153" s="109"/>
    </row>
    <row r="154" spans="2:16" ht="15" thickBot="1">
      <c r="B154" s="110"/>
      <c r="C154" s="112"/>
      <c r="D154" s="112"/>
      <c r="E154" s="112"/>
      <c r="F154" s="113"/>
      <c r="G154" s="151"/>
      <c r="H154" s="151"/>
      <c r="I154" s="152"/>
      <c r="J154" s="153"/>
      <c r="K154" s="113" t="s">
        <v>248</v>
      </c>
      <c r="L154" s="113"/>
      <c r="M154" s="113"/>
      <c r="N154" s="113"/>
      <c r="O154" s="113"/>
      <c r="P154" s="117"/>
    </row>
    <row r="155" spans="2:16" ht="13.5" thickBot="1">
      <c r="B155" s="110"/>
      <c r="C155" s="118" t="s">
        <v>235</v>
      </c>
      <c r="D155" s="119"/>
      <c r="E155" s="120"/>
      <c r="F155" s="113"/>
      <c r="G155" s="113"/>
      <c r="H155" s="154"/>
      <c r="I155" s="154"/>
      <c r="J155" s="154"/>
      <c r="K155" s="113"/>
      <c r="L155" s="332" t="s">
        <v>251</v>
      </c>
      <c r="M155" s="333"/>
      <c r="N155" s="122">
        <v>2582.3000000000002</v>
      </c>
      <c r="O155" s="123"/>
      <c r="P155" s="117"/>
    </row>
    <row r="156" spans="2:16" ht="13.5" thickBot="1">
      <c r="B156" s="110"/>
      <c r="C156" s="113"/>
      <c r="D156" s="113"/>
      <c r="E156" s="113"/>
      <c r="F156" s="113"/>
      <c r="G156" s="113"/>
      <c r="H156" s="154"/>
      <c r="I156" s="154"/>
      <c r="J156" s="154"/>
      <c r="K156" s="113"/>
      <c r="L156" s="113"/>
      <c r="M156" s="113"/>
      <c r="N156" s="113"/>
      <c r="O156" s="113"/>
      <c r="P156" s="117"/>
    </row>
    <row r="157" spans="2:16" ht="16.5">
      <c r="B157" s="110"/>
      <c r="C157" s="156" t="s">
        <v>125</v>
      </c>
      <c r="D157" s="120"/>
      <c r="E157" s="120"/>
      <c r="F157" s="113"/>
      <c r="G157" s="113"/>
      <c r="H157" s="113"/>
      <c r="I157" s="113"/>
      <c r="J157" s="113"/>
      <c r="K157" s="113"/>
      <c r="L157" s="338" t="s">
        <v>252</v>
      </c>
      <c r="M157" s="353"/>
      <c r="N157" s="237">
        <v>2.4</v>
      </c>
      <c r="O157" s="118" t="s">
        <v>255</v>
      </c>
      <c r="P157" s="117"/>
    </row>
    <row r="158" spans="2:16">
      <c r="B158" s="110"/>
      <c r="C158" s="127" t="s">
        <v>362</v>
      </c>
      <c r="D158" s="120"/>
      <c r="E158" s="120"/>
      <c r="F158" s="113"/>
      <c r="G158" s="113"/>
      <c r="H158" s="113"/>
      <c r="I158" s="113"/>
      <c r="J158" s="113"/>
      <c r="K158" s="128"/>
      <c r="L158" s="343" t="s">
        <v>390</v>
      </c>
      <c r="M158" s="343"/>
      <c r="N158" s="236">
        <v>3.04</v>
      </c>
      <c r="O158" s="233"/>
      <c r="P158" s="233"/>
    </row>
    <row r="159" spans="2:16">
      <c r="B159" s="110"/>
      <c r="C159" s="113" t="s">
        <v>256</v>
      </c>
      <c r="D159" s="120"/>
      <c r="E159" s="120"/>
      <c r="F159" s="113"/>
      <c r="G159" s="113"/>
      <c r="H159" s="155"/>
      <c r="I159" s="113"/>
      <c r="J159" s="113"/>
      <c r="K159" s="128"/>
      <c r="L159" s="113"/>
      <c r="M159" s="113" t="s">
        <v>243</v>
      </c>
      <c r="N159" s="113">
        <v>0.76</v>
      </c>
      <c r="O159" s="113"/>
      <c r="P159" s="113"/>
    </row>
    <row r="160" spans="2:16">
      <c r="B160" s="110"/>
      <c r="C160" s="113"/>
      <c r="D160" s="120"/>
      <c r="E160" s="120"/>
      <c r="F160" s="113"/>
      <c r="G160" s="113"/>
      <c r="H160" s="154"/>
      <c r="I160" s="113"/>
      <c r="J160" s="113"/>
      <c r="K160" s="128"/>
      <c r="L160" s="343" t="s">
        <v>240</v>
      </c>
      <c r="M160" s="343"/>
      <c r="N160" s="154">
        <v>2.2799999999999998</v>
      </c>
      <c r="O160" s="113"/>
      <c r="P160" s="117"/>
    </row>
    <row r="161" spans="2:16">
      <c r="B161" s="110"/>
      <c r="C161" s="113" t="s">
        <v>257</v>
      </c>
      <c r="D161" s="120"/>
      <c r="E161" s="120"/>
      <c r="F161" s="113"/>
      <c r="G161" s="113"/>
      <c r="H161" s="113"/>
      <c r="I161" s="113"/>
      <c r="J161" s="113"/>
      <c r="K161" s="128"/>
      <c r="L161" s="343"/>
      <c r="M161" s="343"/>
      <c r="N161" s="154"/>
      <c r="O161" s="113"/>
      <c r="P161" s="132"/>
    </row>
    <row r="162" spans="2:16" ht="13.5" thickBot="1">
      <c r="B162" s="133"/>
      <c r="C162" s="134"/>
      <c r="D162" s="135"/>
      <c r="E162" s="135"/>
      <c r="F162" s="134"/>
      <c r="G162" s="134"/>
      <c r="H162" s="134"/>
      <c r="I162" s="136"/>
      <c r="J162" s="134"/>
      <c r="K162" s="134"/>
      <c r="L162" s="134"/>
      <c r="M162" s="134"/>
      <c r="N162" s="134"/>
      <c r="O162" s="134"/>
      <c r="P162" s="137"/>
    </row>
    <row r="163" spans="2:16" ht="13.5" thickBot="1"/>
    <row r="164" spans="2:16">
      <c r="B164" s="107"/>
      <c r="C164" s="108"/>
      <c r="D164" s="108"/>
      <c r="E164" s="108"/>
      <c r="F164" s="108"/>
      <c r="G164" s="108"/>
      <c r="H164" s="108"/>
      <c r="I164" s="108"/>
      <c r="J164" s="108"/>
      <c r="K164" s="108"/>
      <c r="L164" s="108"/>
      <c r="M164" s="108"/>
      <c r="N164" s="108"/>
      <c r="O164" s="108"/>
      <c r="P164" s="109"/>
    </row>
    <row r="165" spans="2:16" ht="15" thickBot="1">
      <c r="B165" s="110"/>
      <c r="C165" s="112"/>
      <c r="D165" s="112"/>
      <c r="E165" s="112"/>
      <c r="F165" s="113"/>
      <c r="G165" s="151"/>
      <c r="H165" s="151"/>
      <c r="I165" s="152"/>
      <c r="J165" s="153"/>
      <c r="K165" s="113" t="s">
        <v>248</v>
      </c>
      <c r="L165" s="113"/>
      <c r="M165" s="113"/>
      <c r="N165" s="113"/>
      <c r="O165" s="113"/>
      <c r="P165" s="117"/>
    </row>
    <row r="166" spans="2:16" ht="13.5" thickBot="1">
      <c r="B166" s="110"/>
      <c r="C166" s="118" t="s">
        <v>235</v>
      </c>
      <c r="D166" s="119"/>
      <c r="E166" s="120"/>
      <c r="F166" s="113"/>
      <c r="G166" s="113"/>
      <c r="H166" s="154"/>
      <c r="I166" s="154"/>
      <c r="J166" s="154"/>
      <c r="K166" s="113"/>
      <c r="L166" s="332" t="s">
        <v>251</v>
      </c>
      <c r="M166" s="333"/>
      <c r="N166" s="122">
        <v>3937.5</v>
      </c>
      <c r="O166" s="123"/>
      <c r="P166" s="117"/>
    </row>
    <row r="167" spans="2:16" ht="13.5" thickBot="1">
      <c r="B167" s="110"/>
      <c r="C167" s="113"/>
      <c r="D167" s="113"/>
      <c r="E167" s="113"/>
      <c r="F167" s="113"/>
      <c r="G167" s="113"/>
      <c r="H167" s="154"/>
      <c r="I167" s="154"/>
      <c r="J167" s="154"/>
      <c r="K167" s="113"/>
      <c r="L167" s="113"/>
      <c r="M167" s="113"/>
      <c r="N167" s="113"/>
      <c r="O167" s="113"/>
      <c r="P167" s="117"/>
    </row>
    <row r="168" spans="2:16" ht="16.5">
      <c r="B168" s="110"/>
      <c r="C168" s="156" t="s">
        <v>126</v>
      </c>
      <c r="D168" s="120"/>
      <c r="E168" s="120"/>
      <c r="F168" s="113"/>
      <c r="G168" s="113"/>
      <c r="H168" s="113"/>
      <c r="I168" s="113"/>
      <c r="J168" s="113"/>
      <c r="K168" s="113"/>
      <c r="L168" s="338" t="s">
        <v>252</v>
      </c>
      <c r="M168" s="339"/>
      <c r="N168" s="157">
        <v>4.4000000000000004</v>
      </c>
      <c r="O168" s="158" t="s">
        <v>255</v>
      </c>
      <c r="P168" s="117"/>
    </row>
    <row r="169" spans="2:16">
      <c r="B169" s="110"/>
      <c r="C169" s="127" t="s">
        <v>361</v>
      </c>
      <c r="D169" s="120"/>
      <c r="E169" s="120"/>
      <c r="F169" s="113"/>
      <c r="G169" s="113"/>
      <c r="H169" s="113"/>
      <c r="I169" s="113"/>
      <c r="J169" s="113"/>
      <c r="K169" s="128"/>
      <c r="L169" s="343"/>
      <c r="M169" s="343"/>
      <c r="N169" s="154">
        <v>5.59</v>
      </c>
      <c r="O169" s="113"/>
      <c r="P169" s="113"/>
    </row>
    <row r="170" spans="2:16">
      <c r="B170" s="110"/>
      <c r="C170" s="113" t="s">
        <v>259</v>
      </c>
      <c r="D170" s="120"/>
      <c r="E170" s="120"/>
      <c r="F170" s="113"/>
      <c r="G170" s="113"/>
      <c r="H170" s="155"/>
      <c r="I170" s="113"/>
      <c r="J170" s="113"/>
      <c r="K170" s="128"/>
      <c r="L170" s="113"/>
      <c r="M170" s="113"/>
      <c r="N170" s="113">
        <v>1.4</v>
      </c>
      <c r="O170" s="113"/>
      <c r="P170" s="113"/>
    </row>
    <row r="171" spans="2:16">
      <c r="B171" s="110"/>
      <c r="C171" s="113"/>
      <c r="D171" s="120"/>
      <c r="E171" s="120"/>
      <c r="F171" s="113"/>
      <c r="G171" s="113"/>
      <c r="H171" s="154"/>
      <c r="I171" s="113"/>
      <c r="J171" s="113"/>
      <c r="K171" s="128"/>
      <c r="L171" s="343"/>
      <c r="M171" s="343"/>
      <c r="N171" s="154">
        <v>4.2</v>
      </c>
      <c r="O171" s="113"/>
      <c r="P171" s="117"/>
    </row>
    <row r="172" spans="2:16">
      <c r="B172" s="110"/>
      <c r="C172" s="113" t="s">
        <v>260</v>
      </c>
      <c r="D172" s="120"/>
      <c r="E172" s="120"/>
      <c r="F172" s="113"/>
      <c r="G172" s="113"/>
      <c r="H172" s="113"/>
      <c r="I172" s="113"/>
      <c r="J172" s="113"/>
      <c r="K172" s="128"/>
      <c r="L172" s="343"/>
      <c r="M172" s="343"/>
      <c r="N172" s="154"/>
      <c r="O172" s="113"/>
      <c r="P172" s="132"/>
    </row>
    <row r="173" spans="2:16" ht="13.5" thickBot="1">
      <c r="B173" s="133"/>
      <c r="C173" s="134"/>
      <c r="D173" s="135"/>
      <c r="E173" s="135"/>
      <c r="F173" s="134"/>
      <c r="G173" s="134"/>
      <c r="H173" s="134"/>
      <c r="I173" s="136"/>
      <c r="J173" s="134"/>
      <c r="K173" s="134"/>
      <c r="L173" s="134"/>
      <c r="M173" s="134"/>
      <c r="N173" s="134"/>
      <c r="O173" s="134"/>
      <c r="P173" s="137"/>
    </row>
    <row r="174" spans="2:16">
      <c r="B174" s="233"/>
      <c r="C174" s="233"/>
      <c r="D174" s="234"/>
      <c r="E174" s="234"/>
      <c r="F174" s="233"/>
      <c r="G174" s="233"/>
      <c r="H174" s="233"/>
      <c r="I174" s="235"/>
      <c r="J174" s="233"/>
      <c r="K174" s="233"/>
      <c r="L174" s="233"/>
      <c r="M174" s="233"/>
      <c r="N174" s="233"/>
      <c r="O174" s="233"/>
      <c r="P174" s="233"/>
    </row>
    <row r="175" spans="2:16" ht="13.5" thickBot="1"/>
    <row r="176" spans="2:16">
      <c r="B176" s="166"/>
      <c r="C176" s="167"/>
      <c r="D176" s="168"/>
      <c r="E176" s="168"/>
      <c r="F176" s="169"/>
      <c r="G176" s="169"/>
      <c r="H176" s="170"/>
      <c r="I176" s="169"/>
      <c r="J176" s="169"/>
      <c r="K176" s="169"/>
      <c r="L176" s="171"/>
      <c r="M176" s="171"/>
      <c r="N176" s="170"/>
      <c r="O176" s="169"/>
      <c r="P176" s="172"/>
    </row>
    <row r="177" spans="2:16" ht="13.5" thickBot="1">
      <c r="B177" s="173"/>
      <c r="C177" s="174" t="s">
        <v>261</v>
      </c>
      <c r="D177" s="174"/>
      <c r="E177" s="175"/>
      <c r="F177" s="176"/>
      <c r="G177" s="177"/>
      <c r="H177" s="177"/>
      <c r="I177" s="177"/>
      <c r="J177" s="178"/>
      <c r="K177" s="176" t="s">
        <v>248</v>
      </c>
      <c r="L177" s="179"/>
      <c r="M177" s="179"/>
      <c r="N177" s="180"/>
      <c r="O177" s="176"/>
      <c r="P177" s="181"/>
    </row>
    <row r="178" spans="2:16" ht="14.5">
      <c r="B178" s="173"/>
      <c r="C178" s="182" t="s">
        <v>262</v>
      </c>
      <c r="D178" s="183"/>
      <c r="E178" s="184"/>
      <c r="F178" s="239"/>
      <c r="G178" s="240"/>
      <c r="H178" s="356"/>
      <c r="I178" s="357"/>
      <c r="J178" s="241"/>
      <c r="K178" s="176" t="s">
        <v>248</v>
      </c>
      <c r="L178" s="179"/>
      <c r="M178" s="188" t="s">
        <v>266</v>
      </c>
      <c r="N178" s="189">
        <v>652</v>
      </c>
      <c r="O178" s="190" t="s">
        <v>267</v>
      </c>
      <c r="P178" s="181"/>
    </row>
    <row r="179" spans="2:16" ht="26" thickBot="1">
      <c r="B179" s="173"/>
      <c r="C179" s="176"/>
      <c r="D179" s="176"/>
      <c r="E179" s="176"/>
      <c r="F179" s="239"/>
      <c r="G179" s="239"/>
      <c r="H179" s="358"/>
      <c r="I179" s="357"/>
      <c r="J179" s="242"/>
      <c r="K179" s="176"/>
      <c r="L179" s="176"/>
      <c r="M179" s="192" t="s">
        <v>269</v>
      </c>
      <c r="N179" s="193">
        <v>0.02</v>
      </c>
      <c r="O179" s="194" t="s">
        <v>270</v>
      </c>
      <c r="P179" s="195"/>
    </row>
    <row r="180" spans="2:16" ht="17" thickBot="1">
      <c r="B180" s="156" t="s">
        <v>129</v>
      </c>
      <c r="C180" s="238"/>
      <c r="D180" s="176"/>
      <c r="E180" s="176"/>
      <c r="F180" s="239"/>
      <c r="G180" s="239"/>
      <c r="H180" s="354"/>
      <c r="I180" s="354"/>
      <c r="J180" s="242"/>
      <c r="K180" s="176"/>
      <c r="L180" s="176"/>
      <c r="M180" s="176"/>
      <c r="N180" s="176"/>
      <c r="O180" s="176"/>
      <c r="P180" s="195"/>
    </row>
    <row r="181" spans="2:16" ht="15" thickBot="1">
      <c r="B181" s="127" t="s">
        <v>363</v>
      </c>
      <c r="C181" s="196"/>
      <c r="D181" s="184"/>
      <c r="E181" s="184"/>
      <c r="F181" s="355"/>
      <c r="G181" s="355"/>
      <c r="H181" s="355"/>
      <c r="I181" s="355"/>
      <c r="J181" s="242"/>
      <c r="K181" s="176" t="s">
        <v>307</v>
      </c>
      <c r="L181" s="341" t="s">
        <v>274</v>
      </c>
      <c r="M181" s="342"/>
      <c r="N181" s="197">
        <f>N178*N179</f>
        <v>13.040000000000001</v>
      </c>
      <c r="O181" s="198" t="s">
        <v>255</v>
      </c>
      <c r="P181" s="195"/>
    </row>
    <row r="182" spans="2:16" ht="15" thickBot="1">
      <c r="B182" s="173"/>
      <c r="C182" s="196"/>
      <c r="D182" s="184"/>
      <c r="E182" s="184"/>
      <c r="F182" s="176"/>
      <c r="G182" s="176"/>
      <c r="H182" s="180"/>
      <c r="I182" s="176"/>
      <c r="J182" s="176"/>
      <c r="K182" s="176"/>
      <c r="L182" s="350" t="s">
        <v>275</v>
      </c>
      <c r="M182" s="351"/>
      <c r="N182" s="199">
        <f>+N181*P182</f>
        <v>16.5608</v>
      </c>
      <c r="O182" s="200" t="s">
        <v>255</v>
      </c>
      <c r="P182" s="201">
        <v>1.27</v>
      </c>
    </row>
    <row r="183" spans="2:16">
      <c r="B183" s="173"/>
      <c r="C183" s="196"/>
      <c r="D183" s="184"/>
      <c r="E183" s="184"/>
      <c r="F183" s="176"/>
      <c r="G183" s="176"/>
      <c r="H183" s="180"/>
      <c r="I183" s="176"/>
      <c r="J183" s="176"/>
      <c r="K183" s="176"/>
      <c r="L183" s="179"/>
      <c r="M183" s="179" t="s">
        <v>395</v>
      </c>
      <c r="N183" s="180"/>
      <c r="O183" s="176"/>
      <c r="P183" s="181"/>
    </row>
    <row r="184" spans="2:16" ht="13.5" thickBot="1">
      <c r="B184" s="202"/>
      <c r="C184" s="203"/>
      <c r="D184" s="204"/>
      <c r="E184" s="204"/>
      <c r="F184" s="205"/>
      <c r="G184" s="205"/>
      <c r="H184" s="206"/>
      <c r="I184" s="205"/>
      <c r="J184" s="205"/>
      <c r="K184" s="205"/>
      <c r="L184" s="207"/>
      <c r="M184" s="207" t="s">
        <v>396</v>
      </c>
      <c r="N184" s="206"/>
      <c r="O184" s="205"/>
      <c r="P184" s="208"/>
    </row>
    <row r="185" spans="2:16" ht="13.5" thickBot="1"/>
    <row r="186" spans="2:16">
      <c r="B186" s="107"/>
      <c r="C186" s="108"/>
      <c r="D186" s="108"/>
      <c r="E186" s="108"/>
      <c r="F186" s="108"/>
      <c r="G186" s="108"/>
      <c r="H186" s="108"/>
      <c r="I186" s="108"/>
      <c r="J186" s="108"/>
      <c r="K186" s="108"/>
      <c r="L186" s="108"/>
      <c r="M186" s="108"/>
      <c r="N186" s="108"/>
      <c r="O186" s="108"/>
      <c r="P186" s="109"/>
    </row>
    <row r="187" spans="2:16" ht="29.5" thickBot="1">
      <c r="B187" s="110"/>
      <c r="C187" s="111"/>
      <c r="D187" s="111"/>
      <c r="E187" s="112"/>
      <c r="F187" s="113"/>
      <c r="G187" s="114" t="s">
        <v>231</v>
      </c>
      <c r="H187" s="114" t="s">
        <v>232</v>
      </c>
      <c r="I187" s="115" t="s">
        <v>233</v>
      </c>
      <c r="J187" s="116" t="s">
        <v>234</v>
      </c>
      <c r="K187" s="113"/>
      <c r="L187" s="113"/>
      <c r="M187" s="113"/>
      <c r="N187" s="113"/>
      <c r="O187" s="113"/>
      <c r="P187" s="117"/>
    </row>
    <row r="188" spans="2:16" ht="13.5" thickBot="1">
      <c r="B188" s="110"/>
      <c r="C188" s="118" t="s">
        <v>235</v>
      </c>
      <c r="D188" s="119"/>
      <c r="E188" s="120"/>
      <c r="F188" s="113"/>
      <c r="G188" s="118"/>
      <c r="H188" s="121">
        <v>1</v>
      </c>
      <c r="I188" s="121">
        <v>0.12</v>
      </c>
      <c r="J188" s="121">
        <v>420</v>
      </c>
      <c r="K188" s="113"/>
      <c r="L188" s="332" t="s">
        <v>236</v>
      </c>
      <c r="M188" s="333"/>
      <c r="N188" s="122">
        <v>50.4</v>
      </c>
      <c r="O188" s="123" t="s">
        <v>237</v>
      </c>
      <c r="P188" s="117"/>
    </row>
    <row r="189" spans="2:16" ht="13.5" thickBot="1">
      <c r="B189" s="110"/>
      <c r="C189" s="113"/>
      <c r="D189" s="113"/>
      <c r="E189" s="113"/>
      <c r="F189" s="113"/>
      <c r="G189" s="118"/>
      <c r="H189" s="121"/>
      <c r="I189" s="121"/>
      <c r="J189" s="121">
        <f>+H189*I189</f>
        <v>0</v>
      </c>
      <c r="K189" s="113"/>
      <c r="L189" s="113"/>
      <c r="M189" s="113" t="s">
        <v>243</v>
      </c>
      <c r="N189" s="113">
        <v>9.01</v>
      </c>
      <c r="O189" s="113"/>
      <c r="P189" s="117"/>
    </row>
    <row r="190" spans="2:16" ht="17" thickBot="1">
      <c r="B190" s="110"/>
      <c r="C190" s="124" t="s">
        <v>131</v>
      </c>
      <c r="D190" s="120"/>
      <c r="E190" s="120"/>
      <c r="F190" s="113"/>
      <c r="G190" s="125"/>
      <c r="H190" s="125"/>
      <c r="I190" s="125"/>
      <c r="J190" s="113"/>
      <c r="K190" s="113"/>
      <c r="L190" s="334" t="s">
        <v>238</v>
      </c>
      <c r="M190" s="335"/>
      <c r="N190" s="126">
        <v>45.9</v>
      </c>
      <c r="O190" s="123" t="s">
        <v>237</v>
      </c>
      <c r="P190" s="117"/>
    </row>
    <row r="191" spans="2:16" ht="13.5" thickBot="1">
      <c r="B191" s="110"/>
      <c r="C191" s="127" t="s">
        <v>360</v>
      </c>
      <c r="D191" s="120"/>
      <c r="E191" s="120"/>
      <c r="F191" s="113"/>
      <c r="G191" s="113"/>
      <c r="H191" s="113"/>
      <c r="I191" s="113"/>
      <c r="J191" s="113"/>
      <c r="K191" s="128"/>
      <c r="L191" s="334" t="s">
        <v>240</v>
      </c>
      <c r="M191" s="335"/>
      <c r="N191" s="122">
        <v>22.7</v>
      </c>
      <c r="O191" s="123" t="s">
        <v>237</v>
      </c>
      <c r="P191" s="117"/>
    </row>
    <row r="192" spans="2:16" ht="52.5" thickBot="1">
      <c r="B192" s="110"/>
      <c r="C192" s="113"/>
      <c r="D192" s="120"/>
      <c r="E192" s="120"/>
      <c r="F192" s="113"/>
      <c r="G192" s="129"/>
      <c r="H192" s="130" t="s">
        <v>241</v>
      </c>
      <c r="I192" s="113"/>
      <c r="J192" s="113"/>
      <c r="K192" s="128"/>
      <c r="L192" s="113"/>
      <c r="M192" s="113"/>
      <c r="N192" s="113"/>
      <c r="O192" s="113"/>
      <c r="P192" s="117"/>
    </row>
    <row r="193" spans="2:16" ht="13.5" thickBot="1">
      <c r="B193" s="110"/>
      <c r="C193" s="113"/>
      <c r="D193" s="120"/>
      <c r="E193" s="120"/>
      <c r="F193" s="113"/>
      <c r="G193" s="129"/>
      <c r="H193" s="121" t="s">
        <v>242</v>
      </c>
      <c r="I193" s="113"/>
      <c r="J193" s="113"/>
      <c r="K193" s="128"/>
      <c r="L193" s="334" t="s">
        <v>243</v>
      </c>
      <c r="M193" s="335"/>
      <c r="N193" s="131">
        <v>10987.2</v>
      </c>
      <c r="O193" s="123" t="s">
        <v>244</v>
      </c>
      <c r="P193" s="117"/>
    </row>
    <row r="194" spans="2:16" ht="13.5" thickBot="1">
      <c r="B194" s="110"/>
      <c r="C194" s="113"/>
      <c r="D194" s="120"/>
      <c r="E194" s="120"/>
      <c r="F194" s="113"/>
      <c r="G194" s="113"/>
      <c r="H194" s="113"/>
      <c r="I194" s="113"/>
      <c r="J194" s="113"/>
      <c r="K194" s="128"/>
      <c r="L194" s="334" t="s">
        <v>245</v>
      </c>
      <c r="M194" s="335"/>
      <c r="N194" s="123">
        <v>77.61</v>
      </c>
      <c r="O194" s="123" t="s">
        <v>237</v>
      </c>
      <c r="P194" s="132"/>
    </row>
    <row r="195" spans="2:16" ht="13.5" thickBot="1">
      <c r="B195" s="133"/>
      <c r="C195" s="134"/>
      <c r="D195" s="135"/>
      <c r="E195" s="135"/>
      <c r="F195" s="134"/>
      <c r="G195" s="134"/>
      <c r="H195" s="134"/>
      <c r="I195" s="136"/>
      <c r="J195" s="134"/>
      <c r="K195" s="134"/>
      <c r="L195" s="134"/>
      <c r="M195" s="134"/>
      <c r="N195" s="134"/>
      <c r="O195" s="134"/>
      <c r="P195" s="137"/>
    </row>
    <row r="199" spans="2:16">
      <c r="C199" s="103" t="s">
        <v>93</v>
      </c>
    </row>
    <row r="200" spans="2:16">
      <c r="C200" s="103" t="s">
        <v>285</v>
      </c>
    </row>
    <row r="201" spans="2:16">
      <c r="C201" s="223" t="s">
        <v>286</v>
      </c>
    </row>
    <row r="202" spans="2:16">
      <c r="C202" s="224" t="s">
        <v>287</v>
      </c>
      <c r="D202" s="224" t="s">
        <v>288</v>
      </c>
      <c r="E202" s="224" t="s">
        <v>289</v>
      </c>
      <c r="F202" s="224" t="s">
        <v>290</v>
      </c>
      <c r="G202" s="224" t="s">
        <v>291</v>
      </c>
      <c r="H202" s="225" t="s">
        <v>292</v>
      </c>
    </row>
    <row r="203" spans="2:16">
      <c r="C203" s="224" t="s">
        <v>293</v>
      </c>
      <c r="D203" s="224">
        <v>1</v>
      </c>
      <c r="E203" s="224">
        <v>3</v>
      </c>
      <c r="F203" s="224">
        <v>1.5</v>
      </c>
      <c r="G203" s="224">
        <f>(E203*F203)</f>
        <v>4.5</v>
      </c>
      <c r="H203" s="225">
        <f>(D203*G203)</f>
        <v>4.5</v>
      </c>
    </row>
    <row r="204" spans="2:16">
      <c r="C204" s="224" t="s">
        <v>297</v>
      </c>
      <c r="D204" s="224">
        <v>28</v>
      </c>
      <c r="E204" s="224">
        <v>2</v>
      </c>
      <c r="F204" s="224">
        <v>1.5</v>
      </c>
      <c r="G204" s="224">
        <f t="shared" ref="G204:G210" si="0">(E204*F204)</f>
        <v>3</v>
      </c>
      <c r="H204" s="225">
        <f>(D204*G204)</f>
        <v>84</v>
      </c>
    </row>
    <row r="205" spans="2:16">
      <c r="C205" s="224" t="s">
        <v>294</v>
      </c>
      <c r="D205" s="224">
        <v>2</v>
      </c>
      <c r="E205" s="224">
        <v>1.8</v>
      </c>
      <c r="F205" s="224">
        <v>0.6</v>
      </c>
      <c r="G205" s="224">
        <f t="shared" si="0"/>
        <v>1.08</v>
      </c>
      <c r="H205" s="225">
        <f t="shared" ref="H205:H210" si="1">(D205*G205)</f>
        <v>2.16</v>
      </c>
    </row>
    <row r="206" spans="2:16">
      <c r="C206" s="224" t="s">
        <v>354</v>
      </c>
      <c r="D206" s="224">
        <v>9</v>
      </c>
      <c r="E206" s="224">
        <v>0.8</v>
      </c>
      <c r="F206" s="224">
        <v>0.6</v>
      </c>
      <c r="G206" s="224">
        <f t="shared" si="0"/>
        <v>0.48</v>
      </c>
      <c r="H206" s="225">
        <f t="shared" si="1"/>
        <v>4.32</v>
      </c>
    </row>
    <row r="207" spans="2:16">
      <c r="C207" s="224" t="s">
        <v>355</v>
      </c>
      <c r="D207" s="224">
        <v>2</v>
      </c>
      <c r="E207" s="224">
        <v>1.1000000000000001</v>
      </c>
      <c r="F207" s="224">
        <v>0.6</v>
      </c>
      <c r="G207" s="224">
        <f t="shared" si="0"/>
        <v>0.66</v>
      </c>
      <c r="H207" s="225">
        <f t="shared" si="1"/>
        <v>1.32</v>
      </c>
    </row>
    <row r="208" spans="2:16">
      <c r="C208" s="224" t="s">
        <v>357</v>
      </c>
      <c r="D208" s="224">
        <v>1</v>
      </c>
      <c r="E208" s="224">
        <v>1.5</v>
      </c>
      <c r="F208" s="224">
        <v>1.5</v>
      </c>
      <c r="G208" s="224">
        <f t="shared" si="0"/>
        <v>2.25</v>
      </c>
      <c r="H208" s="225">
        <f t="shared" si="1"/>
        <v>2.25</v>
      </c>
    </row>
    <row r="209" spans="3:8">
      <c r="C209" s="224" t="s">
        <v>356</v>
      </c>
      <c r="D209" s="224">
        <v>5</v>
      </c>
      <c r="E209" s="224">
        <v>2.4</v>
      </c>
      <c r="F209" s="224">
        <v>1.9</v>
      </c>
      <c r="G209" s="224">
        <f t="shared" si="0"/>
        <v>4.5599999999999996</v>
      </c>
      <c r="H209" s="225">
        <f t="shared" si="1"/>
        <v>22.799999999999997</v>
      </c>
    </row>
    <row r="210" spans="3:8">
      <c r="C210" s="224" t="s">
        <v>28</v>
      </c>
      <c r="D210" s="224">
        <v>3</v>
      </c>
      <c r="E210" s="224">
        <v>2</v>
      </c>
      <c r="F210" s="224">
        <v>2.58</v>
      </c>
      <c r="G210" s="224">
        <f t="shared" si="0"/>
        <v>5.16</v>
      </c>
      <c r="H210" s="225">
        <f t="shared" si="1"/>
        <v>15.48</v>
      </c>
    </row>
    <row r="211" spans="3:8">
      <c r="C211" s="224" t="s">
        <v>358</v>
      </c>
      <c r="D211" s="224">
        <v>1</v>
      </c>
      <c r="E211" s="224">
        <v>1</v>
      </c>
      <c r="F211" s="224">
        <v>2</v>
      </c>
      <c r="G211" s="224">
        <f t="shared" ref="G211:G213" si="2">(E211*F211)</f>
        <v>2</v>
      </c>
      <c r="H211" s="225">
        <f t="shared" ref="H211:H213" si="3">(D211*G211)</f>
        <v>2</v>
      </c>
    </row>
    <row r="212" spans="3:8">
      <c r="C212" s="256" t="s">
        <v>364</v>
      </c>
      <c r="D212" s="224">
        <v>1</v>
      </c>
      <c r="E212" s="224">
        <v>3.5</v>
      </c>
      <c r="F212" s="224">
        <v>2.1</v>
      </c>
      <c r="G212" s="224">
        <f t="shared" si="2"/>
        <v>7.3500000000000005</v>
      </c>
      <c r="H212" s="225">
        <f t="shared" si="3"/>
        <v>7.3500000000000005</v>
      </c>
    </row>
    <row r="213" spans="3:8">
      <c r="C213" s="256" t="s">
        <v>365</v>
      </c>
      <c r="D213" s="224">
        <v>1</v>
      </c>
      <c r="E213" s="224">
        <v>1.5</v>
      </c>
      <c r="F213" s="224">
        <v>2.1</v>
      </c>
      <c r="G213" s="224">
        <f t="shared" si="2"/>
        <v>3.1500000000000004</v>
      </c>
      <c r="H213" s="225">
        <f t="shared" si="3"/>
        <v>3.1500000000000004</v>
      </c>
    </row>
    <row r="214" spans="3:8">
      <c r="G214" s="243" t="s">
        <v>295</v>
      </c>
      <c r="H214" s="243">
        <f>SUM(H203:H210)</f>
        <v>136.82999999999998</v>
      </c>
    </row>
    <row r="215" spans="3:8">
      <c r="C215" s="223" t="s">
        <v>296</v>
      </c>
    </row>
    <row r="216" spans="3:8">
      <c r="C216" s="225" t="s">
        <v>287</v>
      </c>
      <c r="D216" s="225" t="s">
        <v>288</v>
      </c>
      <c r="E216" s="225" t="s">
        <v>289</v>
      </c>
      <c r="F216" s="225" t="s">
        <v>290</v>
      </c>
      <c r="G216" s="225" t="s">
        <v>291</v>
      </c>
      <c r="H216" s="225" t="s">
        <v>292</v>
      </c>
    </row>
    <row r="217" spans="3:8">
      <c r="C217" s="225" t="s">
        <v>28</v>
      </c>
      <c r="D217" s="225">
        <v>1</v>
      </c>
      <c r="E217" s="225">
        <v>2</v>
      </c>
      <c r="F217" s="225">
        <v>2.58</v>
      </c>
      <c r="G217" s="225">
        <f>(E217*F217)</f>
        <v>5.16</v>
      </c>
      <c r="H217" s="225">
        <f>(G217*D217)</f>
        <v>5.16</v>
      </c>
    </row>
    <row r="218" spans="3:8">
      <c r="C218" s="225" t="s">
        <v>358</v>
      </c>
      <c r="D218" s="225">
        <v>4</v>
      </c>
      <c r="E218" s="225">
        <v>2</v>
      </c>
      <c r="F218" s="225">
        <v>2.58</v>
      </c>
      <c r="G218" s="225">
        <f>(E218*F218)</f>
        <v>5.16</v>
      </c>
      <c r="H218" s="225">
        <f>(G218*D218)</f>
        <v>20.64</v>
      </c>
    </row>
    <row r="219" spans="3:8">
      <c r="C219" s="225" t="s">
        <v>29</v>
      </c>
      <c r="D219" s="225">
        <v>16</v>
      </c>
      <c r="E219" s="225">
        <v>1</v>
      </c>
      <c r="F219" s="225">
        <v>2.58</v>
      </c>
      <c r="G219" s="225">
        <f>(E219*F219)</f>
        <v>2.58</v>
      </c>
      <c r="H219" s="225">
        <f>(G219*D219)</f>
        <v>41.28</v>
      </c>
    </row>
    <row r="220" spans="3:8">
      <c r="C220" s="225" t="s">
        <v>366</v>
      </c>
      <c r="D220" s="225">
        <v>2</v>
      </c>
      <c r="E220" s="225">
        <v>1.18</v>
      </c>
      <c r="F220" s="225">
        <v>2.58</v>
      </c>
      <c r="G220" s="244">
        <f>(E220*F220)</f>
        <v>3.0444</v>
      </c>
      <c r="H220" s="244">
        <f>(G220*D220)</f>
        <v>6.0888</v>
      </c>
    </row>
    <row r="221" spans="3:8">
      <c r="C221" s="225" t="s">
        <v>31</v>
      </c>
      <c r="D221" s="225">
        <v>8</v>
      </c>
      <c r="E221" s="225">
        <v>0.8</v>
      </c>
      <c r="F221" s="225">
        <v>2.1</v>
      </c>
      <c r="G221" s="225">
        <f>(E221*F221)</f>
        <v>1.6800000000000002</v>
      </c>
      <c r="H221" s="225">
        <f>(G221*D221)</f>
        <v>13.440000000000001</v>
      </c>
    </row>
    <row r="222" spans="3:8">
      <c r="G222" s="225" t="s">
        <v>295</v>
      </c>
      <c r="H222" s="225">
        <f>SUM(H217:H221)</f>
        <v>86.608800000000002</v>
      </c>
    </row>
  </sheetData>
  <mergeCells count="80">
    <mergeCell ref="L191:M191"/>
    <mergeCell ref="L193:M193"/>
    <mergeCell ref="L194:M194"/>
    <mergeCell ref="L188:M188"/>
    <mergeCell ref="L190:M190"/>
    <mergeCell ref="H180:I180"/>
    <mergeCell ref="F181:I181"/>
    <mergeCell ref="L181:M181"/>
    <mergeCell ref="L182:M182"/>
    <mergeCell ref="H178:I178"/>
    <mergeCell ref="H179:I179"/>
    <mergeCell ref="L172:M172"/>
    <mergeCell ref="L171:M171"/>
    <mergeCell ref="L169:M169"/>
    <mergeCell ref="L168:M168"/>
    <mergeCell ref="L166:M166"/>
    <mergeCell ref="L149:M149"/>
    <mergeCell ref="L150:M150"/>
    <mergeCell ref="L161:M161"/>
    <mergeCell ref="L160:M160"/>
    <mergeCell ref="L158:M158"/>
    <mergeCell ref="L157:M157"/>
    <mergeCell ref="L155:M155"/>
    <mergeCell ref="L86:M86"/>
    <mergeCell ref="L87:M87"/>
    <mergeCell ref="L144:M144"/>
    <mergeCell ref="L146:M146"/>
    <mergeCell ref="L147:M147"/>
    <mergeCell ref="M114:N114"/>
    <mergeCell ref="L145:M145"/>
    <mergeCell ref="N145:O145"/>
    <mergeCell ref="D124:E124"/>
    <mergeCell ref="D125:E125"/>
    <mergeCell ref="D136:E136"/>
    <mergeCell ref="M104:N104"/>
    <mergeCell ref="I110:J110"/>
    <mergeCell ref="I111:J111"/>
    <mergeCell ref="I112:J112"/>
    <mergeCell ref="G113:J113"/>
    <mergeCell ref="M113:N113"/>
    <mergeCell ref="G103:J103"/>
    <mergeCell ref="M103:N103"/>
    <mergeCell ref="L61:M61"/>
    <mergeCell ref="L63:M63"/>
    <mergeCell ref="L64:M64"/>
    <mergeCell ref="L69:M69"/>
    <mergeCell ref="L71:M71"/>
    <mergeCell ref="L72:M72"/>
    <mergeCell ref="L74:M74"/>
    <mergeCell ref="L75:M75"/>
    <mergeCell ref="I100:J100"/>
    <mergeCell ref="I101:J101"/>
    <mergeCell ref="I102:J102"/>
    <mergeCell ref="L81:M81"/>
    <mergeCell ref="L83:M83"/>
    <mergeCell ref="L84:M84"/>
    <mergeCell ref="L60:M60"/>
    <mergeCell ref="L37:M37"/>
    <mergeCell ref="L39:M39"/>
    <mergeCell ref="L40:M40"/>
    <mergeCell ref="L42:M42"/>
    <mergeCell ref="L43:M43"/>
    <mergeCell ref="L47:M47"/>
    <mergeCell ref="L49:M49"/>
    <mergeCell ref="L50:M50"/>
    <mergeCell ref="L52:M52"/>
    <mergeCell ref="L53:M53"/>
    <mergeCell ref="L58:M58"/>
    <mergeCell ref="L30:M30"/>
    <mergeCell ref="L9:M9"/>
    <mergeCell ref="L11:M11"/>
    <mergeCell ref="L12:M12"/>
    <mergeCell ref="L14:M14"/>
    <mergeCell ref="L15:M15"/>
    <mergeCell ref="L20:M20"/>
    <mergeCell ref="L22:M22"/>
    <mergeCell ref="L23:M23"/>
    <mergeCell ref="L25:M25"/>
    <mergeCell ref="L26:M26"/>
    <mergeCell ref="L29:M29"/>
  </mergeCells>
  <phoneticPr fontId="12"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Kalakn</vt:lpstr>
      <vt:lpstr>Location of the land</vt:lpstr>
      <vt:lpstr>Total amount</vt:lpstr>
      <vt:lpstr>Concrete ratio</vt:lpstr>
      <vt:lpstr>Kalakn!Print_Area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Luay Ghassan Alalousi</dc:creator>
  <cp:lastModifiedBy>MIQDAD</cp:lastModifiedBy>
  <dcterms:created xsi:type="dcterms:W3CDTF">2015-06-05T18:17:20Z</dcterms:created>
  <dcterms:modified xsi:type="dcterms:W3CDTF">2024-07-10T12:33:35Z</dcterms:modified>
</cp:coreProperties>
</file>