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al-sam_nea\AppData\Local\Microsoft\Windows\INetCache\Content.Outlook\41VWLJ2I\"/>
    </mc:Choice>
  </mc:AlternateContent>
  <xr:revisionPtr revIDLastSave="0" documentId="13_ncr:1_{EFF95CBB-A7B0-4AB5-8550-8FA1720CFBA2}" xr6:coauthVersionLast="47" xr6:coauthVersionMax="47" xr10:uidLastSave="{00000000-0000-0000-0000-000000000000}"/>
  <bookViews>
    <workbookView xWindow="-28920" yWindow="1245" windowWidth="29040" windowHeight="15720" xr2:uid="{00000000-000D-0000-FFFF-FFFF00000000}"/>
  </bookViews>
  <sheets>
    <sheet name="Customs building BoQ"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1" l="1"/>
  <c r="G41" i="1"/>
  <c r="G5" i="1"/>
  <c r="G6" i="1"/>
  <c r="G7" i="1"/>
  <c r="G8" i="1"/>
  <c r="G10" i="1"/>
  <c r="G12" i="1"/>
  <c r="G13" i="1"/>
  <c r="G15" i="1"/>
  <c r="G17" i="1"/>
  <c r="G18" i="1"/>
  <c r="G19" i="1"/>
  <c r="G20" i="1"/>
  <c r="G21" i="1"/>
  <c r="G22" i="1"/>
  <c r="G23" i="1"/>
  <c r="G25" i="1"/>
  <c r="G28" i="1"/>
  <c r="G29" i="1"/>
  <c r="G32" i="1"/>
  <c r="G34" i="1"/>
  <c r="G35" i="1"/>
  <c r="G36" i="1"/>
  <c r="G37" i="1"/>
  <c r="G38" i="1"/>
  <c r="G39" i="1"/>
  <c r="G40" i="1"/>
  <c r="G42" i="1"/>
  <c r="G43" i="1"/>
  <c r="D14" i="1"/>
  <c r="G14" i="1" s="1"/>
  <c r="D33" i="1"/>
  <c r="G33" i="1" s="1"/>
  <c r="D11" i="1"/>
  <c r="G11" i="1" s="1"/>
  <c r="D4" i="1"/>
  <c r="G4" i="1" s="1"/>
  <c r="D16" i="1"/>
  <c r="G16" i="1" s="1"/>
  <c r="D9" i="1"/>
  <c r="G9" i="1" s="1"/>
  <c r="G44" i="1" l="1"/>
  <c r="G48" i="1" s="1"/>
  <c r="G30" i="1"/>
  <c r="G47" i="1" s="1"/>
  <c r="G26" i="1"/>
  <c r="G46" i="1" s="1"/>
  <c r="G49" i="1" l="1"/>
</calcChain>
</file>

<file path=xl/sharedStrings.xml><?xml version="1.0" encoding="utf-8"?>
<sst xmlns="http://schemas.openxmlformats.org/spreadsheetml/2006/main" count="128" uniqueCount="95">
  <si>
    <t>Unit</t>
  </si>
  <si>
    <t>Quantity</t>
  </si>
  <si>
    <t>N°</t>
  </si>
  <si>
    <t>Lot</t>
  </si>
  <si>
    <t>TOTAL</t>
  </si>
  <si>
    <t>L.S</t>
  </si>
  <si>
    <t>M.L</t>
  </si>
  <si>
    <t>M2</t>
  </si>
  <si>
    <t>Pcs</t>
  </si>
  <si>
    <t>Aluminum windows</t>
  </si>
  <si>
    <t>PCs</t>
  </si>
  <si>
    <t xml:space="preserve">Powder type fire extinguisher
</t>
  </si>
  <si>
    <t>Deliver and assemble, conceived and designed in accordance with EN 3.
Pressure lever faucet (brass), 1-handle operation,
internal CO2 pressure gas steel bottle.
9 ltr. or 12 ltr. content, freeze-proof to -30° C
(AB), with spray nozzle.
Ø 190 mm, height 550 mm.
Performance classes / ratings 21 A and 183 B, 
extinguishing agent units (LE) 6
Permitting in accordance to the governmental rules and regulations.</t>
  </si>
  <si>
    <t xml:space="preserve">CO2 type fire extinguisher
</t>
  </si>
  <si>
    <t>Deliver and assemble, conceived and designed in accordance with EN 3.
Pressure lever faucet (brass).
1-handle operation.
Internal powder.
Permitting in accordance to the governmental rules and regulations.</t>
  </si>
  <si>
    <t>Switch Socket, 13 A, 230 V AC</t>
  </si>
  <si>
    <t>4*35 mm cable connection</t>
  </si>
  <si>
    <t>Internal/external walls Painting</t>
  </si>
  <si>
    <t>Part 4) Electrical Works</t>
  </si>
  <si>
    <t>Sub-Distribution board 12 lines</t>
  </si>
  <si>
    <t>Partition Removal</t>
  </si>
  <si>
    <t>Led Panel 60 Watt for false ceiling</t>
  </si>
  <si>
    <t>(Square), white colour for mounting in false ceiling 60 Watt DC33-40V, 1500 mA.
nextlite,duelite, NVC or equivelant, original with 5 years warranty (Replacement). model according to instruction of site engineer.
Includes all necessary single cables 3 x 1,5 mm2 or 3 x 2,5 mm2 Pure copper.
Switches and trunks, plastic pipes or conduits fit for purpose.</t>
  </si>
  <si>
    <t>Outdoor light 20 Watt</t>
  </si>
  <si>
    <t>Internal Plastering</t>
  </si>
  <si>
    <t>Projector light</t>
  </si>
  <si>
    <t>Acoustic false ceiling (60*60 cm)</t>
  </si>
  <si>
    <t>Supply and provide material to install Sub-Distribution board 12 lines. The board should include circut breakers and three phase change over/conductors with capacity 200 amp  Schneider, ABB, LEGRAND or equivelent using cable 4*35mm2 for connections between main board and Sub-Distribution boards, insulators, switches and etc., all items should be arranged properly, affords a high degree of safety operation.</t>
  </si>
  <si>
    <t>incl. central sheet and cover-frame, execution programme according to single description, protective degree IP 2 X, appliance-unit fixing and if necessary with screws and flush mounted box, includes if necessary,  cable or 3 x 2,5 mm2 and connections to final distribution line board fit for purpose.</t>
  </si>
  <si>
    <t>Provide and install enxternal wall lights 200 watt Water proof LED working under IP 65 standards  6500 K. The price include the wire connections 4*2 mm and required cables nextlite, Duelight, NVC or equivelant. The locations distribution should be as per instruction of supervisor engnieer.</t>
  </si>
  <si>
    <t>(Square or Circular) LED water proof light 20 Watt 220 V/50 V working under tempr. -10 and 50 C with power factor 0.55 and 1600 Lumen. Dia 200 mm if Circular and IP 44 Standard .  the wire route must be excavated in the slab. woirks Includes re-plastering and all necessary single cables 3 x 1,5 mm2 or 3 x 2,5 mm2 Pure copper.
Switches and trunks, plastic pipes or conduits fit for purpose.nextlite, Duelight, NVC or equivelant</t>
  </si>
  <si>
    <t>Provide materials and fixing for false ceiling for all rooms, hall and the places that indicate by the site engineer. The price includes fixing galvanized steel sections (H-sections-beams) every 60 cm, inverted T-section (Black Sika), screw and fisher, and all necessary works. The work should be done according to the specifications and instructions of site engineer.</t>
  </si>
  <si>
    <t xml:space="preserve">Preparation, materials and work execution for the external and internal walls of the building within three layers of painting each layer 0.4-2 mm  Jotun, betek, louis burger or equivelant. the price include using plasitic/steel wire mesh on cracks area and  ensuring of well leveling of the walls vertically and horizantally and Corners as well.
the painting type and color should be approved by supervisor engineer </t>
  </si>
  <si>
    <t xml:space="preserve">Part 1)  </t>
  </si>
  <si>
    <t>Civil works</t>
  </si>
  <si>
    <t xml:space="preserve">Part 3) </t>
  </si>
  <si>
    <t>Fire Fighting extinguishers</t>
  </si>
  <si>
    <t>Electrical Works</t>
  </si>
  <si>
    <t>Marble tiles (European origin)</t>
  </si>
  <si>
    <t>Glass Seperators</t>
  </si>
  <si>
    <t>m2</t>
  </si>
  <si>
    <t>Main Safe Door</t>
  </si>
  <si>
    <t>Prepare material and equipments to demolish and remove Aluminuim partition using proper hammers and remove to area approved by local authority and keep site clean. Aluminuim partion Area 30 m2</t>
  </si>
  <si>
    <t>Prepare material and equipments to demolish and remove walls partition using proper hammers and remove to area approved by local authority and keep site clean. Corners and edge must kept straight vertically and horizantally.</t>
  </si>
  <si>
    <t>Walls/ Door Opening</t>
  </si>
  <si>
    <t>Aluminum Door  (1.3*2) m</t>
  </si>
  <si>
    <t>Ceramic Removal</t>
  </si>
  <si>
    <t xml:space="preserve"> Air cooler device (1 Ton) </t>
  </si>
  <si>
    <t>Preparation, materials and work execution for remove exist  doors and installation of new iron Safe armored door Measuring  (1.4 *2.1 m) ,Door cover 10 mm HDF from both side and steel thickness 1.5 mm. Door must be supported by five steel internal partitions and steel plates from both sides isolated by Rockwool. the price include install the appropriate frame as instructed by the supervising engineer. all accessiories required such as welding, handles, and lock must be a heavy duty accessories and should be installed as per instruction of supervisor engineer.</t>
  </si>
  <si>
    <t>Supplying materials and plastering with gypsum in 2 layers minimum thickness 15 mm, using aluminum straight edges for plastering guides each 80 cm for the inside walls. the works include scrapping the old plaster (cement for Ceramic) and apply plastic wire mesh for the connections of the walls and concrete structures and for the pipes of electric and sanitary works, according to specification, the drawings and instructions of the site engineer.</t>
  </si>
  <si>
    <t>Supply materials and install new aluminum doors size (1.3*2) m with aluminum thickness of 2 mm. Samples and catalogues should be officially approved by the supervising engineer prior to implementation. Price includes Frame, knobs, lock hardware with keys, handles, hinges, and all accessories. All works should be done according to the specifications and instructions of the supervising engineer.</t>
  </si>
  <si>
    <t>Wall Door/Partitions Closing</t>
  </si>
  <si>
    <t>Provide materials equipment and labor to remove the exist Wall ceramic and its cement mortar by using proper machine. Route of ceramic removal must be adviced by supervisor engineer. All rubbles and demolished parts must be removed to area approved by local authorities.</t>
  </si>
  <si>
    <t>Gypsum board partition</t>
  </si>
  <si>
    <t>AC 4 Ton cassette</t>
  </si>
  <si>
    <t>Supply and install of Air cooler device. The work include install Split 1 tons wall mounted unit 12,000 BTU single phase of heating and cooling amper controller and invertor R410 Economic and environmental(TOSOT, Midea or GE or equivelent) with electrical protection device and with Circuit 15 amp MCB single phase, all caples should be covered by caple tray as per instruction of supervising Engineer.he price include wire connections using 3*4 mm2 and AC condensate dewatering: PVC or PPR pipes, DN 32.</t>
  </si>
  <si>
    <r>
      <t>supply, install, connect, and check split type air conditioner, three phase cassette type, cooling and heating, 48000 BTU cooling capacity, T3 class, invertor compressor, R410 Refrigerant, self cleaning function, turbo button, multi fan speeds, LED display, intelligent defrosting(TOSOT, Midea or GE or equivelent. Price includes fixing 1" diameter PVC or PPR pipes for  AC condensate dewatering and connecting it to the nearest sewer by a gully trap, connecting the AC to the switches using single copper wires</t>
    </r>
    <r>
      <rPr>
        <sz val="11"/>
        <rFont val="Calibri"/>
        <family val="2"/>
        <scheme val="minor"/>
      </rPr>
      <t xml:space="preserve"> 5x4</t>
    </r>
    <r>
      <rPr>
        <sz val="11"/>
        <color theme="1"/>
        <rFont val="Calibri"/>
        <family val="2"/>
        <scheme val="minor"/>
      </rPr>
      <t xml:space="preserve"> mm</t>
    </r>
    <r>
      <rPr>
        <vertAlign val="superscript"/>
        <sz val="11"/>
        <color theme="1"/>
        <rFont val="Calibri"/>
        <family val="2"/>
        <scheme val="minor"/>
      </rPr>
      <t>2</t>
    </r>
    <r>
      <rPr>
        <sz val="11"/>
        <color theme="1"/>
        <rFont val="Calibri"/>
        <family val="2"/>
        <scheme val="minor"/>
      </rPr>
      <t>, and an electrical protection device. All works should be done according to the instructions of the supervising engineer. Sample must be submitted by the construction company and approved by the supervising engineer prior to implementation.</t>
    </r>
  </si>
  <si>
    <t xml:space="preserve">Granite Tiles </t>
  </si>
  <si>
    <t>Supply materials and paving  Granite tiles (60*60 cm) (approved sample) with all necessary works on a layer of cement sand mortar 1:3 or (Besis) for the rooms, administration, storage, maintenance, etc... according to drawing and instructions of site engineer. the works includes  repolishing the tiles after the end of the works.. The price includes removal of exist tiles by using proper machine and equipment and remove the rubble to area approved by local authorities.</t>
  </si>
  <si>
    <t>External Steel Doors (for the entrances)(1.8*2 m)</t>
  </si>
  <si>
    <t xml:space="preserve">heavy duty door guage 16 and curving of 1/2" completely with hinges, lock, handle and painting. The work include installation of door frame into the column/bearing wall using iron frame size 3" rectangular shape and painting with anti-rust painting. each single door should include horizontal circle bars for pushing and pulling the door in two different direction.
</t>
  </si>
  <si>
    <t>Roof Decoration</t>
  </si>
  <si>
    <t>indoor light 6 Watt</t>
  </si>
  <si>
    <t>(Circular) LED light hidden type in false ceiling 6 Watt 220, 50-60 Hz working with two years warranty with power factor&gt; 0.6 and 110 Lumen/w. size approximately 120*35 mm if Circular and IP 20 Standard .  the wire route must be excavated in the slab. woirks Includes re-plastering and all necessary single cables 3 x 1,5 mm2 or 3 x 2,5 mm2 Pure copper.
Switches and trunks, plastic pipes or conduits fit for purpose.nextlite, Duelight, NVC or equivelant</t>
  </si>
  <si>
    <t>Magnetic ruler directed lights</t>
  </si>
  <si>
    <t>LED lights (linear profile)</t>
  </si>
  <si>
    <t>Strip light 5 cm w and 3.5 cm H linear Aluminum profile with acrylic cover surface type, color 6500 K and 20 W per meter with power supply 200 watt. Each profile 3 m length should include three lines of LED light and ended covers. Five years warranty with all necessary single cables 3 x 1,5 mm2 or 3 x 2,5 mm2 Pure copper.
Switches and trunks, plastic pipes or conduits fit for purpose.nextlite, Duelight, NVC or equivelant. routes and location as per drawings and supervisor engineer.</t>
  </si>
  <si>
    <t>with 200 watt power supply, Magnatic dimension 3.5 cm W * 1 cm H * 300 cm L. each line include 6 pcs of reflected light 20-25 watt. Five years warranty with all necessary single cables 3 x 1,5 mm2 or 3 x 2,5 mm2 Pure copper.
Switches and trunks, plastic pipes or conduits fit for purpose.nextlite, Duelight, NVC or equivelant. routes and location as per drawings and supervisor engineer.</t>
  </si>
  <si>
    <t>Walls Cover and Decoration (Wood)</t>
  </si>
  <si>
    <t>Wall Marble (Travertine)</t>
  </si>
  <si>
    <t>Building Façade</t>
  </si>
  <si>
    <t>Supply materials and fixing Natural Stone (Halan) 30 cm width with marble, 2 cm thickness for the facade of the building. The stone should be fixed by using BRC mesh 15x15 6 mm or for linking with the walls and considering the joint and space between halan and the edge of wall. Price include scaffolding and polishing the natural stone using brush machine and Liquid (Siller)  to give shinny apperance  according to drawings and instruction of the site engineer.</t>
  </si>
  <si>
    <t>Natural Stone (Halan) for Windows frame</t>
  </si>
  <si>
    <t xml:space="preserve"> Supply materials and fixing Natural Stone (Halan)  kopen 5 cm &amp; 10 cm with circulation for all edges of the kopen according to drawings and instruction of the site engineer.</t>
  </si>
  <si>
    <t>Supply, transport and connect the electrical cable size 4*35 between the main board and electrical source. Pure copper should be used, Middle east origin using the cable tray to cover the cables and fixers. The price includes disconnect and remove the old board as per instruction of supervisor engineer.</t>
  </si>
  <si>
    <t>Supply materials and remove the ground floor tiles, underlaying concrete, and layers beneath to reach depth enough to install the new floor finish with the same existing level. price includes disposing the rubble to the location specified by the municipality, then casting 10 cm concrete using sulphate resisting cement and Supply materials and paving  Marble tiles (60*60 cm) Carrara type or equivelent (approved sample) with all necessary works on a layer of resistant cement sand mortar 1:3 or (Besis) for the operation center, according and instructions of site engineer. The price includes repolishing the tiles after the end of the works if necessary and joint filling iwth white cement.</t>
  </si>
  <si>
    <r>
      <t>Provide materials and labor to build a wall partition thickness 0.24 m using local red brick size 0.25*0.12*0.75 cm ( Hilal, Asso or equivelent) Class A  bearing type and cement mortar (1:3) the works including the proper connection between the partion and wall using rebars 12 mm @ 50 cm and plastic wire mesh for the finishing. the price include add rectangular</t>
    </r>
    <r>
      <rPr>
        <sz val="11"/>
        <color theme="1"/>
        <rFont val="Calibri"/>
        <family val="2"/>
        <scheme val="minor"/>
      </rPr>
      <t xml:space="preserve"> frame 4' with thickness 2 mm using proper welding and painting with anti-rust paints as per instruction of supervisor engineer.</t>
    </r>
  </si>
  <si>
    <r>
      <t>Supply materials and install new gypsum board partition (water resistant panels) including HDF door (1*2.1) m</t>
    </r>
    <r>
      <rPr>
        <vertAlign val="superscript"/>
        <sz val="11"/>
        <color theme="1"/>
        <rFont val="Calibri"/>
        <family val="2"/>
        <scheme val="minor"/>
      </rPr>
      <t>2</t>
    </r>
    <r>
      <rPr>
        <sz val="11"/>
        <color theme="1"/>
        <rFont val="Calibri"/>
        <family val="2"/>
        <scheme val="minor"/>
      </rPr>
      <t>. The structure of the partition should be made of 3" rectangular steel section with spacing not more than 60 cm between vertical sections (center to center), the structure should be fixed to the floor and walls using roll bolts according to the size and locations specified by the supervising engineer. Height of each partition is about 3.3 m. The joints and screws should be treated by mesh strips and plastering / softening process. The final gypsum board surface must be painted using plastic emulsion paints according to the type and color selected by the supervising engineer. All steel sections should be painted with antirust and oil paints. Samples and catalogues should be officially approved by the supervising engineer prior to implementation. Price includes knobs, lock hardware with keys, handles, hinges, and all accessories of the best quality. All works should be done according to the specifications and instructions of the supervising engineer.</t>
    </r>
  </si>
  <si>
    <r>
      <t xml:space="preserve">Provide and install a Glass seperator size 10 mm Transparent glass Hardened Thermally by using G60 section as below Dimensions:
5.2*3.05 m
Works include installation of Glass frame 2" thickness </t>
    </r>
    <r>
      <rPr>
        <sz val="11"/>
        <color theme="1"/>
        <rFont val="Calibri"/>
        <family val="2"/>
        <scheme val="minor"/>
      </rPr>
      <t xml:space="preserve">1.5-2 mm, Door Handle, Hydraulic hinges, Locks and Doors. Size above includes one doors within dimension (2.7*1 M2). Price include covering the glass by Myler isolation for 1.27 m within a lenght 5.2 m
Locations and route as per specification of Supervisor Engineer </t>
    </r>
  </si>
  <si>
    <t xml:space="preserve">Supply materials, labor force to chip and scratch exist internal plastering and Clad the operation office Walls with Polished Finish Silver Travertine tiles (30*60) cm 1.8 cm thickness Matt finish Europian type or equivelent (approved sample) with all necessary works and apply layer of  adhesive proper materials or link by mechanical system for the walls according to instructions of site engineer.Price include fill the joints with white Cement and ensure curing for all the applied Marbles. Works of Marbles should be leveled Horizantally and Vertically </t>
  </si>
  <si>
    <t>Supply materials, labor force and necessary equipment to remove the exist false ceiling and install reflected ceiling Fire resistant plaster-board with a thickness 25 cm. the price include using galvanized frame H-section 60 cm c/c to hold the panels. Price include use 16 square meter of wood decoration MDF mixed with natural wood shell. Curving and routes should be according the drawings and instruction of supervisor engineer.</t>
  </si>
  <si>
    <t>Supply materials and labor force to replace the exist room windows at face of the building to  Aluminuim windows (1.8*1.2)  M and (2*1.2) and (2*1.25) m  slide or fixing based on the instruction of supervisor engineer Asistal, Alumix Amco or equivelant. The works includes Fixing Steel Rectangular Pipe from outside and aluminum flat bars from inside (12mm thickness and 75 mm width and 3 m height) , glass pan 6 mm and rubber, profile depth not less than 4.5 cm and aluminuim thickness not less than 1.8 mm. the price include the installation of Iron protection bars &amp; All other required works such as highes, handles and anti-insect mesh according to drawings and instructions of site engineer</t>
  </si>
  <si>
    <t>Supply materials and labor force and cover the wall, columns and fixture by MDF 18 mm rustic panels sound absorbing mixed with Natural wood shell veneers and ensure the proper polishing of the final layer. the price include element decoration 12m*6 Horizontal beam, 12*12 vertical wooden beam 3.25 meters height.
 Curving and Covering routes as per drawings and instruction of supervisor engineer</t>
  </si>
  <si>
    <t>Customs building Rehabilitation BoQ in Baghdad</t>
  </si>
  <si>
    <t>Unit Price
(IQD)</t>
  </si>
  <si>
    <t>Total Price
(IQD)</t>
  </si>
  <si>
    <t>Total Civil Work in IQD</t>
  </si>
  <si>
    <t>Total Fire Fighting extinguishers Work in IQD</t>
  </si>
  <si>
    <t>Total Electrical Work in IQD</t>
  </si>
  <si>
    <t xml:space="preserve"> Air cooler device (2 Ton) </t>
  </si>
  <si>
    <t>Supply and install of Air cooler device. The work include install Split 2 tons wall mounted unit 24,000 BTU single phase of heating and cooling amper controller and invertor R410 Economic and environmental(TOSOT, Midea or GE or equivelent) with electrical protection device and with Circuit 15 amp MCB single phase, all caples should be covered by caple tray as per instruction of supervising Engineer.he price include wire connections using 3*4 mm2 and AC condensate dewatering: PVC or PPR pipes, DN 32.</t>
  </si>
  <si>
    <t>interior Wooden Door</t>
  </si>
  <si>
    <t>Providing material and installing standard wooden doors size 1*2.1 M according to details.
Canadian white jam wood and double face containing 2 layers of Malaysian teak (saj) 4 mm thickness for each face - the frame (3x6" jawe).
Painted with teak paint (sperto) approved by site engineer, 3 layers, sperto.
The price also includes glass panes, locks (Italian made-three point locks), gate lock, door stopper, Aluminium sheet protection and wooden frames.</t>
  </si>
  <si>
    <t>Aluminum Door  (1*2) m</t>
  </si>
  <si>
    <t>Supply materials and install new aluminum doors size (1*2) m with aluminum thickness of 2 mm with Iron protection bars. Samples and catalogues should be officially approved by the supervising engineer prior to implementation. Price includes Frame, knobs, lock hardware with keys, handles, hinges, and all accessories. All works should be done according to the specifications and instructions of the supervising engineer.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</si>
</sst>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b/>
      <sz val="9"/>
      <color theme="0"/>
      <name val="Calibri"/>
      <family val="2"/>
      <scheme val="minor"/>
    </font>
    <font>
      <sz val="8"/>
      <name val="Calibri"/>
      <family val="2"/>
      <scheme val="minor"/>
    </font>
    <font>
      <b/>
      <sz val="14"/>
      <color theme="0"/>
      <name val="Calibri"/>
      <family val="2"/>
      <scheme val="minor"/>
    </font>
    <font>
      <sz val="11"/>
      <name val="Calibri"/>
      <family val="2"/>
      <scheme val="minor"/>
    </font>
    <font>
      <b/>
      <sz val="11"/>
      <name val="Calibri"/>
      <family val="2"/>
      <scheme val="minor"/>
    </font>
    <font>
      <b/>
      <sz val="14"/>
      <name val="Calibri"/>
      <family val="2"/>
      <scheme val="minor"/>
    </font>
    <font>
      <b/>
      <sz val="12"/>
      <name val="Calibri"/>
      <family val="2"/>
      <scheme val="minor"/>
    </font>
    <font>
      <sz val="12"/>
      <name val="Calibri"/>
      <family val="2"/>
      <scheme val="minor"/>
    </font>
    <font>
      <b/>
      <u/>
      <sz val="14"/>
      <name val="Calibri"/>
      <family val="2"/>
      <scheme val="minor"/>
    </font>
    <font>
      <b/>
      <sz val="11"/>
      <color theme="1"/>
      <name val="Calibri"/>
      <family val="2"/>
      <scheme val="minor"/>
    </font>
    <font>
      <b/>
      <sz val="18"/>
      <color theme="1"/>
      <name val="Calibri"/>
      <family val="2"/>
      <scheme val="minor"/>
    </font>
    <font>
      <vertAlign val="superscript"/>
      <sz val="11"/>
      <color theme="1"/>
      <name val="Calibri"/>
      <family val="2"/>
      <scheme val="minor"/>
    </font>
    <font>
      <sz val="11"/>
      <color theme="1"/>
      <name val="Arial"/>
      <family val="2"/>
    </font>
  </fonts>
  <fills count="3">
    <fill>
      <patternFill patternType="none"/>
    </fill>
    <fill>
      <patternFill patternType="gray125"/>
    </fill>
    <fill>
      <patternFill patternType="solid">
        <fgColor theme="3"/>
        <bgColor indexed="64"/>
      </patternFill>
    </fill>
  </fills>
  <borders count="20">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69">
    <xf numFmtId="0" fontId="0" fillId="0" borderId="0" xfId="0"/>
    <xf numFmtId="0" fontId="0" fillId="0" borderId="0" xfId="0" applyAlignment="1" applyProtection="1">
      <alignment horizontal="center" vertical="center"/>
      <protection locked="0"/>
    </xf>
    <xf numFmtId="0" fontId="1" fillId="2" borderId="5"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6" fillId="0" borderId="2" xfId="0" applyFont="1" applyBorder="1" applyAlignment="1" applyProtection="1">
      <alignment vertical="center" wrapText="1"/>
      <protection locked="0"/>
    </xf>
    <xf numFmtId="0" fontId="6" fillId="2" borderId="11" xfId="0" applyFont="1" applyFill="1" applyBorder="1" applyAlignment="1" applyProtection="1">
      <alignment vertical="center" wrapText="1"/>
      <protection locked="0"/>
    </xf>
    <xf numFmtId="0" fontId="6" fillId="2" borderId="9" xfId="0" applyFont="1" applyFill="1" applyBorder="1" applyAlignment="1" applyProtection="1">
      <alignment vertical="center"/>
      <protection locked="0"/>
    </xf>
    <xf numFmtId="0" fontId="4" fillId="0" borderId="2"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6" fillId="2" borderId="8" xfId="0" applyFont="1" applyFill="1" applyBorder="1" applyAlignment="1" applyProtection="1">
      <alignment vertical="center"/>
      <protection locked="0"/>
    </xf>
    <xf numFmtId="0" fontId="13" fillId="0" borderId="2" xfId="0" applyFont="1" applyBorder="1" applyAlignment="1" applyProtection="1">
      <alignment horizontal="center" vertical="center" wrapText="1"/>
      <protection locked="0"/>
    </xf>
    <xf numFmtId="0" fontId="3" fillId="2" borderId="2" xfId="0" applyFont="1" applyFill="1" applyBorder="1" applyAlignment="1" applyProtection="1">
      <alignment vertical="center" wrapText="1"/>
      <protection locked="0"/>
    </xf>
    <xf numFmtId="0" fontId="3" fillId="2" borderId="3" xfId="0" applyFont="1" applyFill="1" applyBorder="1" applyAlignment="1" applyProtection="1">
      <alignment vertical="center" wrapText="1"/>
      <protection locked="0"/>
    </xf>
    <xf numFmtId="0" fontId="6" fillId="0" borderId="14" xfId="0" applyFont="1" applyBorder="1" applyAlignment="1" applyProtection="1">
      <alignment vertical="center" wrapText="1"/>
      <protection locked="0"/>
    </xf>
    <xf numFmtId="0" fontId="4" fillId="0" borderId="1"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0" fillId="0" borderId="14" xfId="0" applyBorder="1" applyAlignment="1" applyProtection="1">
      <alignment horizontal="center" vertical="center"/>
      <protection locked="0"/>
    </xf>
    <xf numFmtId="0" fontId="9" fillId="0" borderId="14" xfId="0" applyFont="1" applyBorder="1" applyAlignment="1" applyProtection="1">
      <alignment vertical="center"/>
      <protection locked="0"/>
    </xf>
    <xf numFmtId="0" fontId="4" fillId="0" borderId="2" xfId="0" applyFont="1" applyBorder="1" applyAlignment="1" applyProtection="1">
      <alignment horizontal="center" vertical="center" wrapText="1"/>
      <protection locked="0"/>
    </xf>
    <xf numFmtId="0" fontId="11" fillId="0" borderId="17" xfId="0" applyFont="1" applyBorder="1" applyAlignment="1">
      <alignment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0" fontId="3" fillId="2" borderId="2" xfId="0" applyFont="1" applyFill="1" applyBorder="1" applyAlignment="1">
      <alignment horizontal="center" vertical="center" wrapText="1"/>
    </xf>
    <xf numFmtId="164" fontId="0" fillId="0" borderId="1" xfId="0" applyNumberFormat="1" applyBorder="1" applyAlignment="1">
      <alignment horizontal="center" vertical="center" wrapText="1"/>
    </xf>
    <xf numFmtId="0" fontId="10"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left" vertical="center" wrapText="1"/>
    </xf>
    <xf numFmtId="2" fontId="0" fillId="0" borderId="1" xfId="0" applyNumberFormat="1" applyBorder="1" applyAlignment="1">
      <alignment horizontal="center" vertical="center" wrapText="1"/>
    </xf>
    <xf numFmtId="2" fontId="6" fillId="0" borderId="13" xfId="0" applyNumberFormat="1" applyFont="1" applyBorder="1" applyAlignment="1">
      <alignment vertical="center" wrapText="1"/>
    </xf>
    <xf numFmtId="2" fontId="6" fillId="0" borderId="14" xfId="0" applyNumberFormat="1" applyFont="1" applyBorder="1" applyAlignment="1">
      <alignment vertical="center" wrapText="1"/>
    </xf>
    <xf numFmtId="2" fontId="6" fillId="0" borderId="14" xfId="0" applyNumberFormat="1" applyFont="1" applyBorder="1" applyAlignment="1">
      <alignment horizontal="center" vertical="center" wrapText="1"/>
    </xf>
    <xf numFmtId="0" fontId="6" fillId="0" borderId="14" xfId="0" applyFont="1" applyBorder="1" applyAlignment="1">
      <alignment vertical="center" wrapText="1"/>
    </xf>
    <xf numFmtId="0" fontId="6" fillId="0" borderId="15" xfId="0" applyFont="1" applyBorder="1" applyAlignment="1">
      <alignment vertical="center" wrapText="1"/>
    </xf>
    <xf numFmtId="0" fontId="3" fillId="2" borderId="12" xfId="0" applyFont="1" applyFill="1" applyBorder="1" applyAlignment="1">
      <alignment vertical="center" wrapText="1"/>
    </xf>
    <xf numFmtId="0" fontId="6" fillId="2" borderId="11" xfId="0" applyFont="1" applyFill="1" applyBorder="1" applyAlignment="1">
      <alignment vertical="center" wrapText="1"/>
    </xf>
    <xf numFmtId="0" fontId="3" fillId="2" borderId="11" xfId="0" applyFont="1" applyFill="1" applyBorder="1" applyAlignment="1">
      <alignment horizontal="center" vertical="center" wrapText="1"/>
    </xf>
    <xf numFmtId="0" fontId="6" fillId="2" borderId="16" xfId="0" applyFont="1" applyFill="1" applyBorder="1" applyAlignment="1">
      <alignment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6" fillId="0" borderId="7" xfId="0" applyFont="1" applyBorder="1" applyAlignment="1">
      <alignment horizontal="center" vertical="center" wrapText="1"/>
    </xf>
    <xf numFmtId="0" fontId="6" fillId="0" borderId="2" xfId="0" applyFont="1" applyBorder="1" applyAlignment="1">
      <alignment vertical="center" wrapText="1"/>
    </xf>
    <xf numFmtId="0" fontId="6" fillId="0" borderId="3" xfId="0" applyFont="1" applyBorder="1" applyAlignment="1">
      <alignment horizontal="center" vertical="center" wrapText="1"/>
    </xf>
    <xf numFmtId="0" fontId="3" fillId="2" borderId="8" xfId="0" applyFont="1" applyFill="1" applyBorder="1" applyAlignment="1">
      <alignment vertical="center"/>
    </xf>
    <xf numFmtId="0" fontId="6" fillId="2" borderId="9" xfId="0" applyFont="1" applyFill="1" applyBorder="1" applyAlignment="1">
      <alignment vertical="center"/>
    </xf>
    <xf numFmtId="0" fontId="3" fillId="2" borderId="9" xfId="0" applyFont="1" applyFill="1" applyBorder="1" applyAlignment="1">
      <alignment horizontal="center" vertical="center"/>
    </xf>
    <xf numFmtId="0" fontId="6" fillId="2" borderId="10" xfId="0" applyFont="1" applyFill="1" applyBorder="1" applyAlignment="1">
      <alignment vertical="center"/>
    </xf>
    <xf numFmtId="164" fontId="4" fillId="0" borderId="1" xfId="0"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0" fontId="0" fillId="0" borderId="2" xfId="0" applyBorder="1" applyAlignment="1">
      <alignment horizontal="left" vertical="center" wrapText="1" readingOrder="1"/>
    </xf>
    <xf numFmtId="0" fontId="0" fillId="0" borderId="2" xfId="0" applyBorder="1" applyAlignment="1">
      <alignment horizontal="center" vertical="center"/>
    </xf>
    <xf numFmtId="0" fontId="6"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10" xfId="0" applyFont="1" applyBorder="1" applyAlignment="1">
      <alignment vertical="center" wrapText="1"/>
    </xf>
    <xf numFmtId="0" fontId="8" fillId="0" borderId="3" xfId="0" applyFont="1" applyBorder="1" applyAlignment="1">
      <alignment vertical="center" wrapText="1"/>
    </xf>
    <xf numFmtId="0" fontId="9" fillId="0" borderId="15" xfId="0" applyFont="1" applyBorder="1" applyAlignment="1">
      <alignment vertical="center"/>
    </xf>
    <xf numFmtId="0" fontId="6" fillId="0" borderId="14" xfId="0" applyFont="1" applyBorder="1" applyAlignment="1" applyProtection="1">
      <alignment horizontal="left" vertical="center" wrapText="1"/>
      <protection locked="0"/>
    </xf>
    <xf numFmtId="0" fontId="11" fillId="0" borderId="18" xfId="0" applyFont="1" applyBorder="1" applyAlignment="1">
      <alignment horizontal="center" vertical="center"/>
    </xf>
    <xf numFmtId="0" fontId="11" fillId="0" borderId="19"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56030</xdr:colOff>
      <xdr:row>0</xdr:row>
      <xdr:rowOff>22411</xdr:rowOff>
    </xdr:from>
    <xdr:to>
      <xdr:col>1</xdr:col>
      <xdr:colOff>1110877</xdr:colOff>
      <xdr:row>0</xdr:row>
      <xdr:rowOff>708771</xdr:rowOff>
    </xdr:to>
    <xdr:pic>
      <xdr:nvPicPr>
        <xdr:cNvPr id="4" name="Picture 3">
          <a:extLst>
            <a:ext uri="{FF2B5EF4-FFF2-40B4-BE49-F238E27FC236}">
              <a16:creationId xmlns:a16="http://schemas.microsoft.com/office/drawing/2014/main" id="{96B67135-D2F6-4E7D-90CA-46CD5FC9AEED}"/>
            </a:ext>
          </a:extLst>
        </xdr:cNvPr>
        <xdr:cNvPicPr>
          <a:picLocks noChangeAspect="1"/>
        </xdr:cNvPicPr>
      </xdr:nvPicPr>
      <xdr:blipFill>
        <a:blip xmlns:r="http://schemas.openxmlformats.org/officeDocument/2006/relationships" r:embed="rId1"/>
        <a:stretch>
          <a:fillRect/>
        </a:stretch>
      </xdr:blipFill>
      <xdr:spPr>
        <a:xfrm>
          <a:off x="56030" y="22411"/>
          <a:ext cx="1659965" cy="6863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H49"/>
  <sheetViews>
    <sheetView tabSelected="1" topLeftCell="B1" zoomScale="70" zoomScaleNormal="70" workbookViewId="0">
      <pane ySplit="1" topLeftCell="A2" activePane="bottomLeft" state="frozen"/>
      <selection pane="bottomLeft" activeCell="R1" sqref="R1:V1048576"/>
    </sheetView>
  </sheetViews>
  <sheetFormatPr defaultColWidth="9.1796875" defaultRowHeight="14.5" x14ac:dyDescent="0.35"/>
  <cols>
    <col min="1" max="1" width="9.1796875" style="1"/>
    <col min="2" max="2" width="43.6328125" style="1" bestFit="1" customWidth="1"/>
    <col min="3" max="3" width="113.26953125" style="1" customWidth="1"/>
    <col min="4" max="5" width="9.1796875" style="1" customWidth="1"/>
    <col min="6" max="6" width="12" style="1" customWidth="1"/>
    <col min="7" max="7" width="15.26953125" style="1" customWidth="1"/>
    <col min="8" max="8" width="27.81640625" style="1" customWidth="1"/>
    <col min="9" max="10" width="9.1796875" style="1"/>
    <col min="11" max="11" width="9.1796875" style="1" customWidth="1"/>
    <col min="12" max="12" width="25.7265625" style="1" customWidth="1"/>
    <col min="13" max="14" width="9.1796875" style="1"/>
    <col min="15" max="15" width="16.1796875" style="1" customWidth="1"/>
    <col min="16" max="16" width="9.1796875" style="1"/>
    <col min="17" max="17" width="27.7265625" style="1" customWidth="1"/>
    <col min="18" max="16384" width="9.1796875" style="1"/>
  </cols>
  <sheetData>
    <row r="1" spans="1:7" ht="59.25" customHeight="1" thickBot="1" x14ac:dyDescent="0.4">
      <c r="A1" s="23"/>
      <c r="B1" s="67" t="s">
        <v>83</v>
      </c>
      <c r="C1" s="67"/>
      <c r="D1" s="67"/>
      <c r="E1" s="67"/>
      <c r="F1" s="67"/>
      <c r="G1" s="68"/>
    </row>
    <row r="2" spans="1:7" ht="24" x14ac:dyDescent="0.35">
      <c r="A2" s="24" t="s">
        <v>2</v>
      </c>
      <c r="B2" s="25" t="s">
        <v>3</v>
      </c>
      <c r="C2" s="25"/>
      <c r="D2" s="25" t="s">
        <v>1</v>
      </c>
      <c r="E2" s="25" t="s">
        <v>0</v>
      </c>
      <c r="F2" s="2" t="s">
        <v>84</v>
      </c>
      <c r="G2" s="3" t="s">
        <v>85</v>
      </c>
    </row>
    <row r="3" spans="1:7" ht="18.649999999999999" customHeight="1" x14ac:dyDescent="0.35">
      <c r="A3" s="26" t="s">
        <v>33</v>
      </c>
      <c r="B3" s="27"/>
      <c r="C3" s="28" t="s">
        <v>34</v>
      </c>
      <c r="D3" s="27"/>
      <c r="E3" s="27"/>
      <c r="F3" s="14"/>
      <c r="G3" s="15"/>
    </row>
    <row r="4" spans="1:7" ht="94.5" customHeight="1" x14ac:dyDescent="0.35">
      <c r="A4" s="29">
        <v>1.1000000000000001</v>
      </c>
      <c r="B4" s="30" t="s">
        <v>46</v>
      </c>
      <c r="C4" s="31" t="s">
        <v>52</v>
      </c>
      <c r="D4" s="31">
        <f>(150)+30+14+22+22+53+75+55</f>
        <v>421</v>
      </c>
      <c r="E4" s="31" t="s">
        <v>40</v>
      </c>
      <c r="F4" s="13"/>
      <c r="G4" s="32">
        <f t="shared" ref="G4:G15" si="0">D4*F4</f>
        <v>0</v>
      </c>
    </row>
    <row r="5" spans="1:7" ht="29" x14ac:dyDescent="0.35">
      <c r="A5" s="29">
        <v>1.2</v>
      </c>
      <c r="B5" s="30" t="s">
        <v>20</v>
      </c>
      <c r="C5" s="31" t="s">
        <v>42</v>
      </c>
      <c r="D5" s="31">
        <v>1</v>
      </c>
      <c r="E5" s="31" t="s">
        <v>5</v>
      </c>
      <c r="F5" s="13"/>
      <c r="G5" s="32">
        <f t="shared" si="0"/>
        <v>0</v>
      </c>
    </row>
    <row r="6" spans="1:7" ht="29" x14ac:dyDescent="0.35">
      <c r="A6" s="29">
        <v>1.3</v>
      </c>
      <c r="B6" s="30" t="s">
        <v>44</v>
      </c>
      <c r="C6" s="31" t="s">
        <v>43</v>
      </c>
      <c r="D6" s="31">
        <v>30</v>
      </c>
      <c r="E6" s="31" t="s">
        <v>40</v>
      </c>
      <c r="F6" s="13"/>
      <c r="G6" s="32">
        <f t="shared" si="0"/>
        <v>0</v>
      </c>
    </row>
    <row r="7" spans="1:7" ht="58" x14ac:dyDescent="0.35">
      <c r="A7" s="29">
        <v>1.4</v>
      </c>
      <c r="B7" s="30" t="s">
        <v>51</v>
      </c>
      <c r="C7" s="31" t="s">
        <v>76</v>
      </c>
      <c r="D7" s="31">
        <v>30</v>
      </c>
      <c r="E7" s="31" t="s">
        <v>40</v>
      </c>
      <c r="F7" s="13"/>
      <c r="G7" s="32">
        <f t="shared" si="0"/>
        <v>0</v>
      </c>
    </row>
    <row r="8" spans="1:7" ht="87" x14ac:dyDescent="0.35">
      <c r="A8" s="29">
        <v>1.5</v>
      </c>
      <c r="B8" s="30" t="s">
        <v>38</v>
      </c>
      <c r="C8" s="31" t="s">
        <v>75</v>
      </c>
      <c r="D8" s="31">
        <v>120</v>
      </c>
      <c r="E8" s="31" t="s">
        <v>7</v>
      </c>
      <c r="F8" s="13"/>
      <c r="G8" s="32">
        <f t="shared" si="0"/>
        <v>0</v>
      </c>
    </row>
    <row r="9" spans="1:7" ht="58" x14ac:dyDescent="0.35">
      <c r="A9" s="29">
        <v>1.6</v>
      </c>
      <c r="B9" s="30" t="s">
        <v>57</v>
      </c>
      <c r="C9" s="31" t="s">
        <v>58</v>
      </c>
      <c r="D9" s="31">
        <f>50+16+30+14+17</f>
        <v>127</v>
      </c>
      <c r="E9" s="31" t="s">
        <v>7</v>
      </c>
      <c r="F9" s="13"/>
      <c r="G9" s="32">
        <f t="shared" si="0"/>
        <v>0</v>
      </c>
    </row>
    <row r="10" spans="1:7" ht="132.5" x14ac:dyDescent="0.35">
      <c r="A10" s="29">
        <v>1.7</v>
      </c>
      <c r="B10" s="30" t="s">
        <v>53</v>
      </c>
      <c r="C10" s="33" t="s">
        <v>77</v>
      </c>
      <c r="D10" s="31">
        <v>32</v>
      </c>
      <c r="E10" s="31" t="s">
        <v>40</v>
      </c>
      <c r="F10" s="13"/>
      <c r="G10" s="32">
        <f t="shared" si="0"/>
        <v>0</v>
      </c>
    </row>
    <row r="11" spans="1:7" ht="74" customHeight="1" x14ac:dyDescent="0.35">
      <c r="A11" s="29">
        <v>1.8</v>
      </c>
      <c r="B11" s="30" t="s">
        <v>24</v>
      </c>
      <c r="C11" s="31" t="s">
        <v>49</v>
      </c>
      <c r="D11" s="31">
        <f>(150)+240+30+22+53+75+51+55</f>
        <v>676</v>
      </c>
      <c r="E11" s="31" t="s">
        <v>7</v>
      </c>
      <c r="F11" s="13"/>
      <c r="G11" s="32">
        <f t="shared" si="0"/>
        <v>0</v>
      </c>
    </row>
    <row r="12" spans="1:7" ht="74" customHeight="1" x14ac:dyDescent="0.35">
      <c r="A12" s="29">
        <v>1.9</v>
      </c>
      <c r="B12" s="30" t="s">
        <v>68</v>
      </c>
      <c r="C12" s="31" t="s">
        <v>82</v>
      </c>
      <c r="D12" s="31">
        <v>75</v>
      </c>
      <c r="E12" s="31" t="s">
        <v>7</v>
      </c>
      <c r="F12" s="13"/>
      <c r="G12" s="32">
        <f t="shared" si="0"/>
        <v>0</v>
      </c>
    </row>
    <row r="13" spans="1:7" ht="74" customHeight="1" x14ac:dyDescent="0.35">
      <c r="A13" s="34">
        <v>1.1000000000000001</v>
      </c>
      <c r="B13" s="30" t="s">
        <v>61</v>
      </c>
      <c r="C13" s="31" t="s">
        <v>80</v>
      </c>
      <c r="D13" s="31">
        <v>120</v>
      </c>
      <c r="E13" s="31" t="s">
        <v>40</v>
      </c>
      <c r="F13" s="13"/>
      <c r="G13" s="32">
        <f t="shared" si="0"/>
        <v>0</v>
      </c>
    </row>
    <row r="14" spans="1:7" ht="58" x14ac:dyDescent="0.35">
      <c r="A14" s="34">
        <v>1.1100000000000001</v>
      </c>
      <c r="B14" s="30" t="s">
        <v>17</v>
      </c>
      <c r="C14" s="31" t="s">
        <v>32</v>
      </c>
      <c r="D14" s="31">
        <f>150+240+30+22+53+75+51+55+120</f>
        <v>796</v>
      </c>
      <c r="E14" s="31" t="s">
        <v>7</v>
      </c>
      <c r="F14" s="13"/>
      <c r="G14" s="32">
        <f t="shared" si="0"/>
        <v>0</v>
      </c>
    </row>
    <row r="15" spans="1:7" ht="99" customHeight="1" x14ac:dyDescent="0.35">
      <c r="A15" s="34">
        <v>1.1200000000000001</v>
      </c>
      <c r="B15" s="30" t="s">
        <v>69</v>
      </c>
      <c r="C15" s="31" t="s">
        <v>79</v>
      </c>
      <c r="D15" s="31">
        <v>100</v>
      </c>
      <c r="E15" s="31" t="s">
        <v>40</v>
      </c>
      <c r="F15" s="13"/>
      <c r="G15" s="32">
        <f t="shared" si="0"/>
        <v>0</v>
      </c>
    </row>
    <row r="16" spans="1:7" ht="115.5" customHeight="1" x14ac:dyDescent="0.35">
      <c r="A16" s="34">
        <v>1.1299999999999999</v>
      </c>
      <c r="B16" s="30" t="s">
        <v>26</v>
      </c>
      <c r="C16" s="31" t="s">
        <v>31</v>
      </c>
      <c r="D16" s="31">
        <f>50+16+30+14+17</f>
        <v>127</v>
      </c>
      <c r="E16" s="31" t="s">
        <v>7</v>
      </c>
      <c r="F16" s="13"/>
      <c r="G16" s="32">
        <f t="shared" ref="G16" si="1">D16*F16</f>
        <v>0</v>
      </c>
    </row>
    <row r="17" spans="1:8" ht="115.5" customHeight="1" x14ac:dyDescent="0.35">
      <c r="A17" s="34">
        <v>1.1399999999999999</v>
      </c>
      <c r="B17" s="30" t="s">
        <v>39</v>
      </c>
      <c r="C17" s="31" t="s">
        <v>78</v>
      </c>
      <c r="D17" s="31">
        <v>20</v>
      </c>
      <c r="E17" s="31" t="s">
        <v>7</v>
      </c>
      <c r="F17" s="13"/>
      <c r="G17" s="32">
        <f>D17*F17</f>
        <v>0</v>
      </c>
    </row>
    <row r="18" spans="1:8" ht="115.5" customHeight="1" x14ac:dyDescent="0.35">
      <c r="A18" s="34">
        <v>1.1499999999999999</v>
      </c>
      <c r="B18" s="30" t="s">
        <v>70</v>
      </c>
      <c r="C18" s="31" t="s">
        <v>71</v>
      </c>
      <c r="D18" s="31">
        <v>240</v>
      </c>
      <c r="E18" s="31" t="s">
        <v>40</v>
      </c>
      <c r="F18" s="13"/>
      <c r="G18" s="32">
        <f>D18*F18</f>
        <v>0</v>
      </c>
    </row>
    <row r="19" spans="1:8" ht="99" customHeight="1" x14ac:dyDescent="0.35">
      <c r="A19" s="34">
        <v>1.1599999999999999</v>
      </c>
      <c r="B19" s="30" t="s">
        <v>72</v>
      </c>
      <c r="C19" s="31" t="s">
        <v>73</v>
      </c>
      <c r="D19" s="31">
        <v>25</v>
      </c>
      <c r="E19" s="31" t="s">
        <v>6</v>
      </c>
      <c r="F19" s="13"/>
      <c r="G19" s="32">
        <f>D19*F19</f>
        <v>0</v>
      </c>
    </row>
    <row r="20" spans="1:8" ht="99" customHeight="1" x14ac:dyDescent="0.35">
      <c r="A20" s="34">
        <v>1.17</v>
      </c>
      <c r="B20" s="30" t="s">
        <v>41</v>
      </c>
      <c r="C20" s="31" t="s">
        <v>48</v>
      </c>
      <c r="D20" s="31">
        <v>1</v>
      </c>
      <c r="E20" s="31" t="s">
        <v>10</v>
      </c>
      <c r="F20" s="13"/>
      <c r="G20" s="32">
        <f>D20*F20</f>
        <v>0</v>
      </c>
    </row>
    <row r="21" spans="1:8" ht="99" customHeight="1" x14ac:dyDescent="0.35">
      <c r="A21" s="34">
        <v>1.18</v>
      </c>
      <c r="B21" s="30" t="s">
        <v>45</v>
      </c>
      <c r="C21" s="31" t="s">
        <v>50</v>
      </c>
      <c r="D21" s="31">
        <v>2</v>
      </c>
      <c r="E21" s="31" t="s">
        <v>8</v>
      </c>
      <c r="F21" s="13"/>
      <c r="G21" s="32">
        <f t="shared" ref="G21" si="2">D21*F21</f>
        <v>0</v>
      </c>
    </row>
    <row r="22" spans="1:8" ht="99" customHeight="1" x14ac:dyDescent="0.35">
      <c r="A22" s="34">
        <v>1.19</v>
      </c>
      <c r="B22" s="30" t="s">
        <v>93</v>
      </c>
      <c r="C22" s="31" t="s">
        <v>94</v>
      </c>
      <c r="D22" s="31">
        <v>2</v>
      </c>
      <c r="E22" s="31" t="s">
        <v>8</v>
      </c>
      <c r="F22" s="13"/>
      <c r="G22" s="32">
        <f>D22*F22</f>
        <v>0</v>
      </c>
    </row>
    <row r="23" spans="1:8" ht="99" customHeight="1" x14ac:dyDescent="0.35">
      <c r="A23" s="34">
        <v>1.2</v>
      </c>
      <c r="B23" s="30" t="s">
        <v>59</v>
      </c>
      <c r="C23" s="31" t="s">
        <v>60</v>
      </c>
      <c r="D23" s="31">
        <v>3</v>
      </c>
      <c r="E23" s="31" t="s">
        <v>10</v>
      </c>
      <c r="F23" s="13"/>
      <c r="G23" s="32">
        <f>D23*F23</f>
        <v>0</v>
      </c>
    </row>
    <row r="24" spans="1:8" ht="99" customHeight="1" x14ac:dyDescent="0.35">
      <c r="A24" s="34">
        <v>1.21</v>
      </c>
      <c r="B24" s="30" t="s">
        <v>91</v>
      </c>
      <c r="C24" s="31" t="s">
        <v>92</v>
      </c>
      <c r="D24" s="31">
        <v>1</v>
      </c>
      <c r="E24" s="31" t="s">
        <v>8</v>
      </c>
      <c r="F24" s="13"/>
      <c r="G24" s="32">
        <f>D24*F24</f>
        <v>0</v>
      </c>
    </row>
    <row r="25" spans="1:8" ht="138" customHeight="1" x14ac:dyDescent="0.35">
      <c r="A25" s="34">
        <v>1.22</v>
      </c>
      <c r="B25" s="30" t="s">
        <v>9</v>
      </c>
      <c r="C25" s="31" t="s">
        <v>81</v>
      </c>
      <c r="D25" s="31">
        <v>7.5</v>
      </c>
      <c r="E25" s="31" t="s">
        <v>7</v>
      </c>
      <c r="F25" s="13"/>
      <c r="G25" s="32">
        <f t="shared" ref="G25" si="3">D25*F25</f>
        <v>0</v>
      </c>
      <c r="H25" s="4"/>
    </row>
    <row r="26" spans="1:8" ht="29" customHeight="1" thickBot="1" x14ac:dyDescent="0.4">
      <c r="A26" s="35"/>
      <c r="B26" s="36"/>
      <c r="C26" s="37" t="s">
        <v>86</v>
      </c>
      <c r="D26" s="38"/>
      <c r="E26" s="38"/>
      <c r="F26" s="16"/>
      <c r="G26" s="39">
        <f>SUM(G4:G25)</f>
        <v>0</v>
      </c>
    </row>
    <row r="27" spans="1:8" ht="18.75" customHeight="1" x14ac:dyDescent="0.35">
      <c r="A27" s="40" t="s">
        <v>35</v>
      </c>
      <c r="B27" s="41"/>
      <c r="C27" s="42" t="s">
        <v>36</v>
      </c>
      <c r="D27" s="41"/>
      <c r="E27" s="41"/>
      <c r="F27" s="7"/>
      <c r="G27" s="43"/>
    </row>
    <row r="28" spans="1:8" ht="72.5" x14ac:dyDescent="0.35">
      <c r="A28" s="44">
        <v>2.1</v>
      </c>
      <c r="B28" s="45" t="s">
        <v>11</v>
      </c>
      <c r="C28" s="46" t="s">
        <v>14</v>
      </c>
      <c r="D28" s="46">
        <v>4</v>
      </c>
      <c r="E28" s="46" t="s">
        <v>8</v>
      </c>
      <c r="F28" s="22"/>
      <c r="G28" s="47">
        <f>D28*F28</f>
        <v>0</v>
      </c>
    </row>
    <row r="29" spans="1:8" ht="155" customHeight="1" x14ac:dyDescent="0.35">
      <c r="A29" s="44">
        <v>2.2000000000000002</v>
      </c>
      <c r="B29" s="45" t="s">
        <v>13</v>
      </c>
      <c r="C29" s="46" t="s">
        <v>12</v>
      </c>
      <c r="D29" s="46">
        <v>2</v>
      </c>
      <c r="E29" s="46" t="s">
        <v>8</v>
      </c>
      <c r="F29" s="22"/>
      <c r="G29" s="47">
        <f>D29*F29</f>
        <v>0</v>
      </c>
    </row>
    <row r="30" spans="1:8" ht="30.75" customHeight="1" x14ac:dyDescent="0.35">
      <c r="A30" s="48"/>
      <c r="B30" s="49"/>
      <c r="C30" s="50" t="s">
        <v>87</v>
      </c>
      <c r="D30" s="51"/>
      <c r="E30" s="51"/>
      <c r="F30" s="6"/>
      <c r="G30" s="52">
        <f>SUM(G28:G29)</f>
        <v>0</v>
      </c>
    </row>
    <row r="31" spans="1:8" ht="18.5" x14ac:dyDescent="0.35">
      <c r="A31" s="53" t="s">
        <v>18</v>
      </c>
      <c r="B31" s="54"/>
      <c r="C31" s="55" t="s">
        <v>37</v>
      </c>
      <c r="D31" s="54"/>
      <c r="E31" s="54"/>
      <c r="F31" s="8"/>
      <c r="G31" s="56"/>
    </row>
    <row r="32" spans="1:8" ht="72" customHeight="1" x14ac:dyDescent="0.35">
      <c r="A32" s="44">
        <v>3.1</v>
      </c>
      <c r="B32" s="45" t="s">
        <v>19</v>
      </c>
      <c r="C32" s="46" t="s">
        <v>27</v>
      </c>
      <c r="D32" s="46">
        <v>2</v>
      </c>
      <c r="E32" s="46" t="s">
        <v>5</v>
      </c>
      <c r="F32" s="22"/>
      <c r="G32" s="47">
        <f t="shared" ref="G32" si="4">D32*F32</f>
        <v>0</v>
      </c>
      <c r="H32" s="4"/>
    </row>
    <row r="33" spans="1:7" ht="102" customHeight="1" x14ac:dyDescent="0.35">
      <c r="A33" s="57">
        <v>3.2</v>
      </c>
      <c r="B33" s="45" t="s">
        <v>21</v>
      </c>
      <c r="C33" s="46" t="s">
        <v>22</v>
      </c>
      <c r="D33" s="46">
        <f>12+4+5+4+4+1</f>
        <v>30</v>
      </c>
      <c r="E33" s="46" t="s">
        <v>8</v>
      </c>
      <c r="F33" s="22"/>
      <c r="G33" s="47">
        <f>D33*F33</f>
        <v>0</v>
      </c>
    </row>
    <row r="34" spans="1:7" ht="102" customHeight="1" x14ac:dyDescent="0.35">
      <c r="A34" s="57">
        <v>3.3</v>
      </c>
      <c r="B34" s="45" t="s">
        <v>62</v>
      </c>
      <c r="C34" s="46" t="s">
        <v>63</v>
      </c>
      <c r="D34" s="46">
        <v>40</v>
      </c>
      <c r="E34" s="46" t="s">
        <v>8</v>
      </c>
      <c r="F34" s="22"/>
      <c r="G34" s="47">
        <f>D34*F34</f>
        <v>0</v>
      </c>
    </row>
    <row r="35" spans="1:7" ht="102" customHeight="1" x14ac:dyDescent="0.35">
      <c r="A35" s="44">
        <v>3.4</v>
      </c>
      <c r="B35" s="45" t="s">
        <v>64</v>
      </c>
      <c r="C35" s="46" t="s">
        <v>67</v>
      </c>
      <c r="D35" s="46">
        <v>4</v>
      </c>
      <c r="E35" s="46" t="s">
        <v>8</v>
      </c>
      <c r="F35" s="22"/>
      <c r="G35" s="47">
        <f>D35*F35</f>
        <v>0</v>
      </c>
    </row>
    <row r="36" spans="1:7" ht="102" customHeight="1" x14ac:dyDescent="0.35">
      <c r="A36" s="57">
        <v>3.5</v>
      </c>
      <c r="B36" s="45" t="s">
        <v>65</v>
      </c>
      <c r="C36" s="46" t="s">
        <v>66</v>
      </c>
      <c r="D36" s="46">
        <v>33</v>
      </c>
      <c r="E36" s="46" t="s">
        <v>10</v>
      </c>
      <c r="F36" s="22"/>
      <c r="G36" s="47">
        <f>D36*F36</f>
        <v>0</v>
      </c>
    </row>
    <row r="37" spans="1:7" ht="102" customHeight="1" x14ac:dyDescent="0.35">
      <c r="A37" s="57">
        <v>3.6</v>
      </c>
      <c r="B37" s="45" t="s">
        <v>23</v>
      </c>
      <c r="C37" s="46" t="s">
        <v>30</v>
      </c>
      <c r="D37" s="46">
        <v>8</v>
      </c>
      <c r="E37" s="46" t="s">
        <v>10</v>
      </c>
      <c r="F37" s="22"/>
      <c r="G37" s="47">
        <f t="shared" ref="G37" si="5">D37*F37</f>
        <v>0</v>
      </c>
    </row>
    <row r="38" spans="1:7" ht="45.75" customHeight="1" x14ac:dyDescent="0.35">
      <c r="A38" s="44">
        <v>3.7</v>
      </c>
      <c r="B38" s="45" t="s">
        <v>25</v>
      </c>
      <c r="C38" s="46" t="s">
        <v>29</v>
      </c>
      <c r="D38" s="46">
        <v>8</v>
      </c>
      <c r="E38" s="46" t="s">
        <v>8</v>
      </c>
      <c r="F38" s="22"/>
      <c r="G38" s="47">
        <f t="shared" ref="G38:G43" si="6">D38*F38</f>
        <v>0</v>
      </c>
    </row>
    <row r="39" spans="1:7" ht="43.5" x14ac:dyDescent="0.35">
      <c r="A39" s="57">
        <v>3.8</v>
      </c>
      <c r="B39" s="45" t="s">
        <v>15</v>
      </c>
      <c r="C39" s="46" t="s">
        <v>28</v>
      </c>
      <c r="D39" s="46">
        <v>60</v>
      </c>
      <c r="E39" s="46" t="s">
        <v>10</v>
      </c>
      <c r="F39" s="22"/>
      <c r="G39" s="47">
        <f t="shared" si="6"/>
        <v>0</v>
      </c>
    </row>
    <row r="40" spans="1:7" ht="58" x14ac:dyDescent="0.35">
      <c r="A40" s="57">
        <v>3.9</v>
      </c>
      <c r="B40" s="45" t="s">
        <v>47</v>
      </c>
      <c r="C40" s="46" t="s">
        <v>55</v>
      </c>
      <c r="D40" s="46">
        <v>2</v>
      </c>
      <c r="E40" s="46" t="s">
        <v>10</v>
      </c>
      <c r="F40" s="22"/>
      <c r="G40" s="47">
        <f t="shared" si="6"/>
        <v>0</v>
      </c>
    </row>
    <row r="41" spans="1:7" ht="58" x14ac:dyDescent="0.35">
      <c r="A41" s="58">
        <v>3.1</v>
      </c>
      <c r="B41" s="45" t="s">
        <v>89</v>
      </c>
      <c r="C41" s="46" t="s">
        <v>90</v>
      </c>
      <c r="D41" s="46">
        <v>4</v>
      </c>
      <c r="E41" s="46" t="s">
        <v>10</v>
      </c>
      <c r="F41" s="22"/>
      <c r="G41" s="47">
        <f t="shared" si="6"/>
        <v>0</v>
      </c>
    </row>
    <row r="42" spans="1:7" ht="89" x14ac:dyDescent="0.35">
      <c r="A42" s="58">
        <v>3.11</v>
      </c>
      <c r="B42" s="30" t="s">
        <v>54</v>
      </c>
      <c r="C42" s="59" t="s">
        <v>56</v>
      </c>
      <c r="D42" s="60">
        <v>2</v>
      </c>
      <c r="E42" s="46" t="s">
        <v>8</v>
      </c>
      <c r="F42" s="22"/>
      <c r="G42" s="47">
        <f t="shared" si="6"/>
        <v>0</v>
      </c>
    </row>
    <row r="43" spans="1:7" ht="95.15" customHeight="1" x14ac:dyDescent="0.35">
      <c r="A43" s="58">
        <v>3.12</v>
      </c>
      <c r="B43" s="45" t="s">
        <v>16</v>
      </c>
      <c r="C43" s="46" t="s">
        <v>74</v>
      </c>
      <c r="D43" s="46">
        <v>30</v>
      </c>
      <c r="E43" s="46" t="s">
        <v>6</v>
      </c>
      <c r="F43" s="22"/>
      <c r="G43" s="47">
        <f t="shared" si="6"/>
        <v>0</v>
      </c>
    </row>
    <row r="44" spans="1:7" ht="18.75" customHeight="1" x14ac:dyDescent="0.35">
      <c r="A44" s="48"/>
      <c r="B44" s="51"/>
      <c r="C44" s="61" t="s">
        <v>88</v>
      </c>
      <c r="D44" s="62"/>
      <c r="E44" s="62"/>
      <c r="F44" s="9"/>
      <c r="G44" s="63">
        <f>SUM(G32:G43)</f>
        <v>0</v>
      </c>
    </row>
    <row r="45" spans="1:7" ht="18.5" x14ac:dyDescent="0.35">
      <c r="A45" s="12"/>
      <c r="B45" s="8"/>
      <c r="C45" s="8"/>
      <c r="D45" s="8"/>
      <c r="E45" s="8"/>
      <c r="F45" s="8"/>
      <c r="G45" s="56"/>
    </row>
    <row r="46" spans="1:7" ht="15.5" x14ac:dyDescent="0.35">
      <c r="A46" s="17">
        <v>1</v>
      </c>
      <c r="B46" s="11" t="s">
        <v>86</v>
      </c>
      <c r="C46" s="11"/>
      <c r="D46" s="5"/>
      <c r="E46" s="10"/>
      <c r="F46" s="10"/>
      <c r="G46" s="64">
        <f>G26</f>
        <v>0</v>
      </c>
    </row>
    <row r="47" spans="1:7" ht="15.75" customHeight="1" x14ac:dyDescent="0.35">
      <c r="A47" s="17">
        <v>3</v>
      </c>
      <c r="B47" s="11" t="s">
        <v>87</v>
      </c>
      <c r="C47" s="11"/>
      <c r="D47" s="5"/>
      <c r="E47" s="10"/>
      <c r="F47" s="10"/>
      <c r="G47" s="64">
        <f>G30</f>
        <v>0</v>
      </c>
    </row>
    <row r="48" spans="1:7" ht="15.5" x14ac:dyDescent="0.35">
      <c r="A48" s="17">
        <v>4</v>
      </c>
      <c r="B48" s="11" t="s">
        <v>88</v>
      </c>
      <c r="C48" s="11"/>
      <c r="D48" s="5"/>
      <c r="E48" s="10"/>
      <c r="F48" s="10"/>
      <c r="G48" s="64">
        <f>G44</f>
        <v>0</v>
      </c>
    </row>
    <row r="49" spans="1:7" ht="19" thickBot="1" x14ac:dyDescent="0.4">
      <c r="A49" s="18"/>
      <c r="B49" s="66" t="s">
        <v>4</v>
      </c>
      <c r="C49" s="19"/>
      <c r="D49" s="20"/>
      <c r="E49" s="21"/>
      <c r="F49" s="21"/>
      <c r="G49" s="65">
        <f>SUM(E46:G48)</f>
        <v>0</v>
      </c>
    </row>
  </sheetData>
  <mergeCells count="1">
    <mergeCell ref="B1:G1"/>
  </mergeCells>
  <phoneticPr fontId="2"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Customs building BoQ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Ehab Al-Hakeem</dc:creator>
  <cp:lastModifiedBy>Neaam Al-Sammarraie</cp:lastModifiedBy>
  <dcterms:created xsi:type="dcterms:W3CDTF">2015-06-05T18:17:20Z</dcterms:created>
  <dcterms:modified xsi:type="dcterms:W3CDTF">2024-10-21T12:50:17Z</dcterms:modified>
</cp:coreProperties>
</file>