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unicef.sharepoint.com/teams/IRQ-Supply/IRQSLBaghdad/2025/02 Supply/01 Competitive Process/02- ITBs/IRAQ-LRPS-2025-016-(919917) - 38619398 Power to learn Green/02 Tender Doc/"/>
    </mc:Choice>
  </mc:AlternateContent>
  <xr:revisionPtr revIDLastSave="23" documentId="8_{A89EF213-5C77-454B-BA5C-21B014BD207C}" xr6:coauthVersionLast="47" xr6:coauthVersionMax="47" xr10:uidLastSave="{D4B5EBF0-0694-4592-9CAB-D1279D35E26D}"/>
  <bookViews>
    <workbookView xWindow="-110" yWindow="-110" windowWidth="19420" windowHeight="10420" firstSheet="8" activeTab="10" xr2:uid="{00000000-000D-0000-FFFF-FFFF00000000}"/>
  </bookViews>
  <sheets>
    <sheet name="Summary " sheetId="23" r:id="rId1"/>
    <sheet name="Ataa Al-Rahman school- Sinonii" sheetId="21" r:id="rId2"/>
    <sheet name="Tamim school-Sinoni" sheetId="20" r:id="rId3"/>
    <sheet name="Al-Andalus school-Sinoni " sheetId="25" r:id="rId4"/>
    <sheet name="Avand School-Sumel" sheetId="22" r:id="rId5"/>
    <sheet name="Hafid School-Sumel" sheetId="24" r:id="rId6"/>
    <sheet name="Belan school-Koya" sheetId="30" r:id="rId7"/>
    <sheet name="Wan school-Koya" sheetId="29" r:id="rId8"/>
    <sheet name="Dr.Omar school- Koya" sheetId="28" r:id="rId9"/>
    <sheet name="Kurdistan school-Koya" sheetId="27" r:id="rId10"/>
    <sheet name="Alyawa Mardan school- Erbil" sheetId="26"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1" l="1"/>
  <c r="F9" i="21"/>
  <c r="F11" i="21"/>
  <c r="F12" i="21"/>
  <c r="F13" i="21"/>
  <c r="F14" i="21"/>
  <c r="F16" i="21"/>
  <c r="F7" i="20"/>
  <c r="F9" i="20"/>
  <c r="F11" i="20"/>
  <c r="F12" i="20"/>
  <c r="F13" i="20"/>
  <c r="F14" i="20"/>
  <c r="F16" i="20"/>
  <c r="I9" i="26"/>
  <c r="F9" i="25"/>
  <c r="F28" i="25"/>
  <c r="F27" i="25"/>
  <c r="F26" i="25"/>
  <c r="F20" i="25"/>
  <c r="F19" i="25"/>
  <c r="D33" i="22"/>
  <c r="F29" i="25"/>
  <c r="F25" i="25"/>
  <c r="F24" i="25"/>
  <c r="D23" i="25"/>
  <c r="F23" i="25" s="1"/>
  <c r="F22" i="25"/>
  <c r="F30" i="25" l="1"/>
  <c r="G6" i="23" l="1"/>
  <c r="G7" i="23" s="1"/>
  <c r="F38" i="22"/>
  <c r="D31" i="22"/>
  <c r="F31" i="22" s="1"/>
  <c r="D30" i="22"/>
  <c r="F30" i="22"/>
  <c r="F23" i="22"/>
  <c r="F24" i="22"/>
  <c r="F25" i="22"/>
  <c r="F26" i="22"/>
  <c r="F27" i="22"/>
  <c r="F28" i="22"/>
  <c r="F29" i="22"/>
  <c r="F32" i="22"/>
  <c r="F33" i="22"/>
  <c r="F34" i="22"/>
  <c r="F35" i="22"/>
  <c r="F36" i="22"/>
  <c r="F37" i="22"/>
  <c r="F22" i="22"/>
  <c r="H7" i="23"/>
  <c r="G10" i="23"/>
  <c r="G16" i="23"/>
  <c r="H16" i="23"/>
  <c r="F39" i="22" l="1"/>
  <c r="H8" i="23" s="1"/>
  <c r="H10" i="23" s="1"/>
  <c r="H17" i="23" s="1"/>
  <c r="G17" i="23"/>
  <c r="F17" i="30"/>
  <c r="F15" i="30"/>
  <c r="F14" i="30"/>
  <c r="F13" i="30"/>
  <c r="F12" i="30"/>
  <c r="F10" i="30"/>
  <c r="F7" i="30"/>
  <c r="F17" i="29"/>
  <c r="F15" i="29"/>
  <c r="F14" i="29"/>
  <c r="F13" i="29"/>
  <c r="F12" i="29"/>
  <c r="F10" i="29"/>
  <c r="F7" i="29"/>
  <c r="F17" i="28"/>
  <c r="F15" i="28"/>
  <c r="F14" i="28"/>
  <c r="F13" i="28"/>
  <c r="F12" i="28"/>
  <c r="F10" i="28"/>
  <c r="F7" i="28"/>
  <c r="F17" i="27"/>
  <c r="F15" i="27"/>
  <c r="F14" i="27"/>
  <c r="F13" i="27"/>
  <c r="F12" i="27"/>
  <c r="F10" i="27"/>
  <c r="F7" i="27"/>
  <c r="F18" i="27" s="1"/>
  <c r="F14" i="23" s="1"/>
  <c r="F17" i="26"/>
  <c r="F15" i="26"/>
  <c r="F14" i="26"/>
  <c r="F13" i="26"/>
  <c r="F12" i="26"/>
  <c r="F10" i="26"/>
  <c r="F7" i="26"/>
  <c r="F16" i="25"/>
  <c r="F14" i="25"/>
  <c r="F13" i="25"/>
  <c r="F12" i="25"/>
  <c r="F11" i="25"/>
  <c r="F7" i="25"/>
  <c r="F17" i="24"/>
  <c r="F15" i="24"/>
  <c r="F14" i="24"/>
  <c r="F13" i="24"/>
  <c r="F12" i="24"/>
  <c r="F10" i="24"/>
  <c r="F7" i="24"/>
  <c r="F17" i="22"/>
  <c r="F15" i="22"/>
  <c r="F14" i="22"/>
  <c r="F13" i="22"/>
  <c r="F12" i="22"/>
  <c r="F10" i="22"/>
  <c r="F7" i="22"/>
  <c r="F18" i="29" l="1"/>
  <c r="F12" i="23" s="1"/>
  <c r="F18" i="26"/>
  <c r="F15" i="23" s="1"/>
  <c r="F18" i="28"/>
  <c r="F13" i="23" s="1"/>
  <c r="F18" i="30"/>
  <c r="F11" i="23" s="1"/>
  <c r="F17" i="21"/>
  <c r="F4" i="23" s="1"/>
  <c r="F17" i="25"/>
  <c r="F18" i="24"/>
  <c r="F9" i="23" s="1"/>
  <c r="F18" i="22"/>
  <c r="F17" i="20"/>
  <c r="F5" i="23" s="1"/>
  <c r="F16" i="23" l="1"/>
  <c r="F8" i="23"/>
  <c r="F10" i="23" s="1"/>
  <c r="F40" i="22"/>
  <c r="F6" i="23"/>
  <c r="F7" i="23" s="1"/>
  <c r="F31" i="25"/>
  <c r="F17" i="23" l="1"/>
  <c r="H19" i="23" s="1"/>
</calcChain>
</file>

<file path=xl/sharedStrings.xml><?xml version="1.0" encoding="utf-8"?>
<sst xmlns="http://schemas.openxmlformats.org/spreadsheetml/2006/main" count="515" uniqueCount="161">
  <si>
    <t>Item Descriptions</t>
  </si>
  <si>
    <t>#</t>
  </si>
  <si>
    <t>Unit</t>
  </si>
  <si>
    <t>l.s</t>
  </si>
  <si>
    <t>Qty</t>
  </si>
  <si>
    <t>B</t>
  </si>
  <si>
    <t>Grand total for one school</t>
  </si>
  <si>
    <t>A.2</t>
  </si>
  <si>
    <t xml:space="preserve"> Battery Storage System (including stacking rack and ambient protection)</t>
  </si>
  <si>
    <t>A.3</t>
  </si>
  <si>
    <t xml:space="preserve"> Inverter
</t>
  </si>
  <si>
    <t>A.2.1</t>
  </si>
  <si>
    <t>A.2.2</t>
  </si>
  <si>
    <t>A.3.1</t>
  </si>
  <si>
    <t>A.4</t>
  </si>
  <si>
    <t>A.5</t>
  </si>
  <si>
    <t>A.6</t>
  </si>
  <si>
    <r>
      <t xml:space="preserve">Lighting:
</t>
    </r>
    <r>
      <rPr>
        <sz val="11"/>
        <color theme="1"/>
        <rFont val="Calibri"/>
        <family val="2"/>
      </rPr>
      <t>Supply and installation of LED projector not less than  (50W) for the school's entrance. Modification of the WC electrical network for solar integration. Provision and connection of 10 LED lids/lights according to need, all to be powered by the solar system.  the work include all the cabling and accessories for the work.</t>
    </r>
  </si>
  <si>
    <t>Solar panel system requirement: the solar panel system is required to be installed for a school, the bidders are required to provide a technical solution that will provide the required performance listed below along with the exact design calculations and verifications.
the below performance is required as an average per day throughout the year:
1- 20 Amp continuous supply for daytime hours (8 hours from 8:00am to 4:00pm)
2- 5 Amp continuous supply for nighttime hours (16 hours from 5:00pm to 7:00 am)</t>
  </si>
  <si>
    <t xml:space="preserve"> Solar System</t>
  </si>
  <si>
    <r>
      <t xml:space="preserve">Automated Solar Panel Cleaning/Washing system:
</t>
    </r>
    <r>
      <rPr>
        <sz val="11"/>
        <color theme="1"/>
        <rFont val="Calibri"/>
        <family val="2"/>
      </rPr>
      <t>The system shall consist of a modular, lightweight piping network, constructed from stainless steel or UV-resistant PVC mounted along the top edge of solar panel rows. The pipe shall be fitted with evenly spaced micro mist or fan-jet spray nozzles (0.5–1.0 mm) to ensure uniform low-pressure water distribution over each panel. The system shall connect to the school’s existing water supply (main line or rooftop tank) through a suitable piping size and connection, with a ball valve and mesh strainer to prevent nozzle clogging. A solenoid valve to control the flow (with compatible and appropriate voltages and used both on AC and DC) with a programmable timer shall control water flow, enabling scheduled operation at low-demand times (e.g., early morning or evening) through the mobile and from distance. A flexible silicone or rubber sweeper strip shall be fixed alongside the nozzle line for debris removal. The system must be non-intrusive, resistant to corrosion, and fully operable at different water pressures. All components must be designed to withstand outdoor conditions (-10°C to +50°C) and UV exposure. A minimum one-year warranty shall be provided by the supplier covering manufacturing defects, controller functionality, and nozzle performance.</t>
    </r>
    <r>
      <rPr>
        <b/>
        <sz val="11"/>
        <color theme="1"/>
        <rFont val="Calibri"/>
        <family val="2"/>
      </rPr>
      <t xml:space="preserve">
The work includes all the required materials, fittings, accessories, cablings, piping,..etc. to complete the installation and ensuring proper functioning. </t>
    </r>
  </si>
  <si>
    <t>A</t>
  </si>
  <si>
    <t>A.1.</t>
  </si>
  <si>
    <r>
      <rPr>
        <b/>
        <sz val="11"/>
        <color theme="1"/>
        <rFont val="Calibri"/>
        <family val="2"/>
      </rPr>
      <t xml:space="preserve"> Integrated IoT and Energy Management System (EMS): </t>
    </r>
    <r>
      <rPr>
        <sz val="11"/>
        <color theme="1"/>
        <rFont val="Calibri"/>
        <family val="2"/>
      </rPr>
      <t xml:space="preserve">
</t>
    </r>
    <r>
      <rPr>
        <b/>
        <sz val="11"/>
        <rFont val="Calibri"/>
        <family val="2"/>
      </rPr>
      <t xml:space="preserve">Integration and configuration with the </t>
    </r>
    <r>
      <rPr>
        <sz val="11"/>
        <color theme="1"/>
        <rFont val="Calibri"/>
        <family val="2"/>
      </rPr>
      <t xml:space="preserve"> IoT and EMS platform for comprehensive monitoring and control of solar power and water consumption. This platform will serve as a centralized reporting and control center with advanced features including:
Real-time monitoring of solar energy production, water usage, and system performance.
Detailed display of key metrics such as power generation (in watts), water flow (in liters), GPS location of installations, user demographics, system maintenance alerts, carbon footprint reduction, and water leakage detection. </t>
    </r>
    <r>
      <rPr>
        <b/>
        <sz val="11"/>
        <rFont val="Calibri"/>
        <family val="2"/>
      </rPr>
      <t xml:space="preserve">This  include provision all the required flow meters, tools,componets, and sensors to complete the work </t>
    </r>
    <r>
      <rPr>
        <sz val="11"/>
        <color theme="1"/>
        <rFont val="Calibri"/>
        <family val="2"/>
      </rPr>
      <t xml:space="preserve">
Data backup capabilities to ensure continuity during power or internet outages, with wireless connectivity between sensor units and the central control unit.
Predictive analytics and automated energy optimization features to enhance efficiency, reduce waste, and adapt to varying consumption patterns.
</t>
    </r>
    <r>
      <rPr>
        <b/>
        <sz val="11"/>
        <color theme="1"/>
        <rFont val="Calibri"/>
        <family val="2"/>
      </rPr>
      <t xml:space="preserve">Subscription for 4G internet coverage and </t>
    </r>
    <r>
      <rPr>
        <b/>
        <sz val="11"/>
        <rFont val="Calibri"/>
        <family val="2"/>
      </rPr>
      <t>website hosting for 2 years including expansion of the server capacity if needed</t>
    </r>
    <r>
      <rPr>
        <b/>
        <sz val="11"/>
        <color theme="1"/>
        <rFont val="Calibri"/>
        <family val="2"/>
      </rPr>
      <t>,</t>
    </r>
    <r>
      <rPr>
        <sz val="11"/>
        <color theme="1"/>
        <rFont val="Calibri"/>
        <family val="2"/>
      </rPr>
      <t xml:space="preserve"> ensuring reliable access to the platform.
</t>
    </r>
    <r>
      <rPr>
        <u/>
        <sz val="11"/>
        <color theme="1"/>
        <rFont val="Calibri"/>
        <family val="2"/>
      </rPr>
      <t xml:space="preserve">If the WASH facilities for (boys and girls) are connected to more than one water source/ water tanks, all the sources/tanks shall be connected and integrated to the IOT system. </t>
    </r>
  </si>
  <si>
    <r>
      <t>Note</t>
    </r>
    <r>
      <rPr>
        <sz val="11"/>
        <color theme="1"/>
        <rFont val="Calibri"/>
        <family val="2"/>
      </rPr>
      <t>: The quoted prices for the above-mentioned items (from 1-A to A-6) cover all necessary cabling, electrical connections,</t>
    </r>
    <r>
      <rPr>
        <u/>
        <sz val="11"/>
        <color theme="1"/>
        <rFont val="Calibri"/>
        <family val="2"/>
      </rPr>
      <t xml:space="preserve"> load separation </t>
    </r>
    <r>
      <rPr>
        <sz val="11"/>
        <color theme="1"/>
        <rFont val="Calibri"/>
        <family val="2"/>
      </rPr>
      <t xml:space="preserve">and essential accessories required for the complete and correct installation of the system.Also, </t>
    </r>
    <r>
      <rPr>
        <b/>
        <u/>
        <sz val="11"/>
        <color theme="1"/>
        <rFont val="Calibri"/>
        <family val="2"/>
      </rPr>
      <t>connecting the schools' water pump/booster-pump with the solar systm</t>
    </r>
    <r>
      <rPr>
        <sz val="11"/>
        <color theme="1"/>
        <rFont val="Calibri"/>
        <family val="2"/>
      </rPr>
      <t>.  This includes circuit breakers, plugs, cables, sockets, and two years subscription for 4G internet coverage and website hosting. All components are included to ensure the system's optimal functionality and integration.</t>
    </r>
  </si>
  <si>
    <r>
      <t xml:space="preserve">Steel Frame Structure:
</t>
    </r>
    <r>
      <rPr>
        <sz val="11"/>
        <color theme="1"/>
        <rFont val="Calibri"/>
        <family val="2"/>
      </rPr>
      <t xml:space="preserve">Supply and installation of a steel frame structure designed to support the solar panel array on the school's roof. The structure must be capable of accommodating the specified solar panel layout and load requirements while ensuring safety and stability. The structure should be designed for </t>
    </r>
    <r>
      <rPr>
        <b/>
        <sz val="11"/>
        <color theme="1"/>
        <rFont val="Calibri"/>
        <family val="2"/>
      </rPr>
      <t>bending, sliding and overturning</t>
    </r>
    <r>
      <rPr>
        <sz val="11"/>
        <color theme="1"/>
        <rFont val="Calibri"/>
        <family val="2"/>
      </rPr>
      <t>.</t>
    </r>
    <r>
      <rPr>
        <sz val="11"/>
        <color rgb="FFFF0000"/>
        <rFont val="Calibri"/>
        <family val="2"/>
      </rPr>
      <t xml:space="preserve"> </t>
    </r>
    <r>
      <rPr>
        <sz val="11"/>
        <rFont val="Calibri"/>
        <family val="2"/>
      </rPr>
      <t xml:space="preserve">The roof that will support the Solar system structure is also to be analyzed. </t>
    </r>
    <r>
      <rPr>
        <b/>
        <sz val="11"/>
        <color theme="1"/>
        <rFont val="Calibri"/>
        <family val="2"/>
      </rPr>
      <t xml:space="preserve">The structure  shall be installed on different type of roofs ( concrete, roof tile, or any other type of roofs) based on the existing roof at each school. 
The work include Sealing and waterproofing of solar frame anchor bolts on concrete slab roof using high-grade epoxy system: Supply and apply a high-grade, two-component epoxy resin system for sealing anchor bolts fixed into the concrete roof slab. The epoxy shall be non-shrink, chemical- and UV-resistant, with high adhesion to both concrete and metal surfaces. The application shall include:
- Cleaning and preparation of bolt holes and surrounding surface, including removal of dust, grease, etc.
- Injection or trowel application of high-grade structural epoxy adhesive (e.g., Sikadur®-31 CF, or equivalent) around anchor bolts.
- Shaping and smoothing to ensure a watertight finish that prevents water ingress around all penetrations.
-Topcoat of the high-grade structural epoxy around bolt zones to ensure long-term protection.
Notes:
</t>
    </r>
    <r>
      <rPr>
        <sz val="11"/>
        <color theme="1"/>
        <rFont val="Calibri"/>
        <family val="2"/>
      </rPr>
      <t>Contractors are referred to the Terms of Reference (ToR) for detailed specifications, structural analysis requirements, wind resistance considerations, material specifications, and installation guidelines.</t>
    </r>
    <r>
      <rPr>
        <b/>
        <sz val="11"/>
        <color theme="1"/>
        <rFont val="Calibri"/>
        <family val="2"/>
      </rPr>
      <t xml:space="preserve">
</t>
    </r>
    <r>
      <rPr>
        <sz val="11"/>
        <color theme="1"/>
        <rFont val="Calibri"/>
        <family val="2"/>
      </rPr>
      <t>The contractor is responsible for adhering to all specifications and standards as detailed in the ToR, ensuring the structure meets or exceeds all performance and safety criteria</t>
    </r>
    <r>
      <rPr>
        <b/>
        <sz val="11"/>
        <color theme="1"/>
        <rFont val="Calibri"/>
        <family val="2"/>
      </rPr>
      <t>.</t>
    </r>
  </si>
  <si>
    <r>
      <t xml:space="preserve">Supply and Installation: </t>
    </r>
    <r>
      <rPr>
        <sz val="11"/>
        <rFont val="Calibri"/>
        <family val="2"/>
      </rPr>
      <t xml:space="preserve">High-efficiency, durable solar panels with advanced features for optimal performance. Required technologies include,MONO crystalline, N-Type silicon, and Half-Cut-Cell design. The photovoltaic (PV) modules should </t>
    </r>
    <r>
      <rPr>
        <sz val="11"/>
        <color rgb="FFFF0000"/>
        <rFont val="Calibri"/>
        <family val="2"/>
      </rPr>
      <t>have a minimum production capacity of 600 Wp</t>
    </r>
    <r>
      <rPr>
        <sz val="11"/>
        <rFont val="Calibri"/>
        <family val="2"/>
      </rPr>
      <t xml:space="preserve">, Bifacial High-Cut-Cell (HCC), efficiency not less than 23%, temp coefficient range (-0.2% to -0.3%), multiple buss bars (not less than 9),  Must meet IEC 61215, be TUV Rhineland certified, and comply with ISO, BS, and UV standards. at least 12 years product warranty, at least 25 year power warranty, not more than 2% first year performance decline, not more than 0.45% annual attenuation. Operational temperature -40~+85ºC. </t>
    </r>
  </si>
  <si>
    <t>Governorate</t>
  </si>
  <si>
    <t>District</t>
  </si>
  <si>
    <t xml:space="preserve">School name </t>
  </si>
  <si>
    <t xml:space="preserve">Location </t>
  </si>
  <si>
    <t>Solar power system</t>
  </si>
  <si>
    <t>Ninawa</t>
  </si>
  <si>
    <t>Duhok</t>
  </si>
  <si>
    <t>Erbil</t>
  </si>
  <si>
    <t>Sinjar- Snoni</t>
  </si>
  <si>
    <t>Duhok-Sumel</t>
  </si>
  <si>
    <t>Koya</t>
  </si>
  <si>
    <t>Dashti Hawler-Bnaslawa</t>
  </si>
  <si>
    <t>Belan Basic</t>
  </si>
  <si>
    <t>Wan Basic</t>
  </si>
  <si>
    <t>Dr.Omar Basic</t>
  </si>
  <si>
    <t>Kurdistan Basic</t>
  </si>
  <si>
    <t>Alyawamardan Basic</t>
  </si>
  <si>
    <t>Avand Basic</t>
  </si>
  <si>
    <t>Hafid Basic</t>
  </si>
  <si>
    <t>Ataa Al-Rahman Primary</t>
  </si>
  <si>
    <t>Tamim Primary</t>
  </si>
  <si>
    <t>Al-Andalus Primary</t>
  </si>
  <si>
    <t>Roof rainwater harvesting</t>
  </si>
  <si>
    <t>2- Wastewater Treatment</t>
  </si>
  <si>
    <t>Pipelines General Installation Notes</t>
  </si>
  <si>
    <t>M.l</t>
  </si>
  <si>
    <t>Supply and install HDPE pipes, PN 10, diameter 4" for the wastewater treatment system. General pipeline installation notes apply</t>
  </si>
  <si>
    <t>Soil Excavation- Sufficient excavation of all types of soils for the installation of wastewater treatment systems/ tanks. Includes: Temporary Soil Support: Implementation of shoring or temporary support systems to secure the excavation site, preventing collapse and ensuring safety. - Dewatering: Application of dewatering techniques to control groundwater or surface water, maintaining a dry installation environment. - Material Disposal: Environmentally responsible removal and disposal of excavated material off-site, in compliance with local regulations. The work also includes backfilling with suitable materials/ soils and thorough compaction.</t>
  </si>
  <si>
    <t>M3</t>
  </si>
  <si>
    <t>Sub-Base Class C Material Supply and Installation - Provision and installation of Class C sub-base material, involving: - Material Supply: Delivery of high-quality, specified Class C sub-base materials suitable for supporting sewage treatment system installations. - Layered Installation: Placement of sub-base materials in layers not exceeding 0.25m in thickness, ensuring uniform coverage and optimal foundation properties. - Compaction: Mechanical compaction of each sub-base layer to achieve the required density and stability, not less than 95% compaction proctor test - Leveling and Grading: Precise leveling and grading of the sub-base to meet design elevations and slopes</t>
  </si>
  <si>
    <t>Supply materials, equipment, and labor for the construction of a 10cm lean concrete layer with a target compressive strength of 15 MPa beneath the raft foundation.</t>
  </si>
  <si>
    <t>M2</t>
  </si>
  <si>
    <t>Supply materials, equipment, and labor for applying non-toxic, epoxy-based interior coatings designed to protect concrete structures against moisture and ensure durability. This solution protects concrete in all environments, preventing deterioration and supporting biological treatment processes.</t>
  </si>
  <si>
    <t>Supply materials, equipment, and labor for applying bituminous waterproofing coatings for exterior concrete surfaces, such as foundations and walls, to protect against moisture and environmental wear. Selected coatings must offer durability, flexibility, and be suitable for direct soil contact.</t>
  </si>
  <si>
    <t xml:space="preserve">Total for wastewater treatmnet </t>
  </si>
  <si>
    <t>Supply and installation of ventilation pipe for greywater treatment tank.
Specifications: Durable PVC or stainless steel ventilation pipe, diameter approximately 100 mm, extending 4 meters above ground level to ensure effective natural ventilation. Suitable for integration with either underground concrete tanks or above-ground HDPE tanks. Includes fittings, supports, and protective features for secure operation</t>
  </si>
  <si>
    <t>Supply and install HDPE pipes, PN 10, diameter 2" for the wastewater treatment system. General pipeline installation notes apply</t>
  </si>
  <si>
    <t>Supply and install HDPE pipes, PN 10, diameter 1" for the wastewater treatment system. General pipeline installation notes apply.</t>
  </si>
  <si>
    <t xml:space="preserve">Supply and install of submersible greywater effluent pump.
Specifications: Capacity - 2 m³/hr, Total Dynamic Head - 50 meters, suitable for continuous operation in a greywater environment. The pump should be corrosion-resistant and compatible with greywater characteristics.
Notes: The work Includes all associated electrical work and fittings for a complete installation. Manufacturer’s warranty and operational manuals to be provided.
</t>
  </si>
  <si>
    <r>
      <t>Supply and install of above-</t>
    </r>
    <r>
      <rPr>
        <b/>
        <sz val="11"/>
        <color rgb="FF000000"/>
        <rFont val="Calibri"/>
        <family val="2"/>
      </rPr>
      <t>ground sand filte</t>
    </r>
    <r>
      <rPr>
        <sz val="11"/>
        <color rgb="FF000000"/>
        <rFont val="Calibri"/>
        <family val="2"/>
      </rPr>
      <t xml:space="preserve">r for greywater treatment.
Specifications: Sand filter rated for a flow rate of 2 m³/hr, with an appropriate tank diameter to ensure adequate filtration and backwash capabilities, recommended at least 18 inches. The unit must include necessary backwash valves and pipework.                                                                                               
  </t>
    </r>
    <r>
      <rPr>
        <b/>
        <sz val="11"/>
        <color rgb="FF000000"/>
        <rFont val="Calibri"/>
        <family val="2"/>
      </rPr>
      <t>Note:</t>
    </r>
    <r>
      <rPr>
        <sz val="11"/>
        <color rgb="FF000000"/>
        <rFont val="Calibri"/>
        <family val="2"/>
      </rPr>
      <t>The sand filter media must be suitable for greywater treatment and designed for easy maintenance and durability. The supplier is to provide data sheets, installation guides, and warranties for the filter unit.</t>
    </r>
  </si>
  <si>
    <r>
      <t>Supply and install of above-ground</t>
    </r>
    <r>
      <rPr>
        <b/>
        <sz val="11"/>
        <color rgb="FF000000"/>
        <rFont val="Calibri"/>
        <family val="2"/>
      </rPr>
      <t xml:space="preserve"> activated carbon filte</t>
    </r>
    <r>
      <rPr>
        <sz val="11"/>
        <color rgb="FF000000"/>
        <rFont val="Calibri"/>
        <family val="2"/>
      </rPr>
      <t xml:space="preserve">r for greywater treatment.
Specifications: Activated carbon filter designed for a flow rate of up to 2m³/hr, with a minimum tank diameter of 18 inches to provide adequate contact time for absorption. The unit should include all necessary valves, gauges, and connection points.     
  </t>
    </r>
    <r>
      <rPr>
        <b/>
        <sz val="11"/>
        <color rgb="FF000000"/>
        <rFont val="Calibri"/>
        <family val="2"/>
      </rPr>
      <t>Note:</t>
    </r>
    <r>
      <rPr>
        <sz val="11"/>
        <color rgb="FF000000"/>
        <rFont val="Calibri"/>
        <family val="2"/>
      </rPr>
      <t xml:space="preserve"> Activated carbon must be of high quality, suitable for the targeted removal of contaminants found in greywater. The supplier is to provide data sheets, installation guides, and warranties for the filter unit. </t>
    </r>
  </si>
  <si>
    <r>
      <t xml:space="preserve">Supply materials, equipment, and labor for the construction of reinforced concrete raft foundation, walls, and slab with the minimum cube compressive strength of 30 MPa. The reinforcement for each element and all directions shall be in accordance with the ACI (American Concrete Institute) code. Each element shall be designed for thickness and reinforcement in compliance with ACI standards/ equations. The contractor must engage a certified and licensed designer to perform the design calculations and analysis, with documentation provided by the contractor. 
</t>
    </r>
    <r>
      <rPr>
        <b/>
        <sz val="11"/>
        <color rgb="FF000000"/>
        <rFont val="Calibri"/>
        <family val="2"/>
      </rPr>
      <t>Note:</t>
    </r>
    <r>
      <rPr>
        <sz val="11"/>
        <color rgb="FF000000"/>
        <rFont val="Calibri"/>
        <family val="2"/>
      </rPr>
      <t xml:space="preserve"> All concrete structures, components for the project will be constructed under this line item including manholes in all different sizes according to the project need.</t>
    </r>
  </si>
  <si>
    <t>RC Manhole: Supply materials  and construct a 100x100x100 cm reinforced concrete manhole (each dimension of the manhole should have a thickness of not less than 15cm), with using C30 concrete for the structure and C15 for blinding. Includes excavation with soil support, dewatering, and compacted backfill. Equip with a heavy-duty cast iron cover and frame. 
Protection: Apply an epoxy coating inside for corrosion resistance and waterproof the exterior with asphalt tar to ensure durability and prevent water ingress.</t>
  </si>
  <si>
    <t>Supply and installation of electrical cable for submersible pump.
Specifications: Waterproof, submersible electrical cable of 2.5 mm² suitable for 240V. The cable is outdoor-rated, resistant to chemicals and abrasion. The cable must meet or exceed all applicable local and national electrical standards and codes.
Include all necessary connectors, protective conduit, and accessories for a secure and compliant installation. Ensure that the cable is sourced from a reputable European manufacturer.</t>
  </si>
  <si>
    <t>Steel Framework Installation for Shading Cover - Construction and installation of a steel framework to provide shading for the compact treatment plant or any other purposes based on the site requirement. This includes comprehensive steelwork according to general technical specifications, including: All necessary welding/ bolting and finishing of steel components. - Support Columns: Supply and installation of steel support columns, designed for structural stability. - Anchoring: Secure anchoring of the framework to concrete foundations, ensuring durability and resistance to environmental stressors. - Corrugated Sheet Roofing: Installation of 0.7 mm thick corrugated steel sheets for effective shading. - Surface Preparation and Coating: Application of three layers of anti-rust primer followed by three layers of oil-based paint on all steel parts for long-lasting protection against corrosion.Also, provison and installtion of wire mesh to protect the entire system and  also 1MX3M door for accesing the system</t>
  </si>
  <si>
    <r>
      <rPr>
        <b/>
        <sz val="11"/>
        <color theme="1"/>
        <rFont val="Calibri"/>
        <family val="2"/>
      </rPr>
      <t xml:space="preserve"> Tubular Battery Storage</t>
    </r>
    <r>
      <rPr>
        <sz val="11"/>
        <color theme="1"/>
        <rFont val="Calibri"/>
        <family val="2"/>
      </rPr>
      <t xml:space="preserve">
Provide and install Tubular  battery storage system with a total capacity sufficient to support the storage needs listed above.  The system should be configured for a 48V setup and designed to offer enough storage capacity, measured in kilowatt-hours (kWh), to ensure a reliable power supply that matches the project’s energy storage demands for daily operation and usage patterns.</t>
    </r>
    <r>
      <rPr>
        <b/>
        <sz val="11"/>
        <color theme="1"/>
        <rFont val="Calibri"/>
        <family val="2"/>
      </rPr>
      <t xml:space="preserve"> The battery should have a 5-year guarantee. Number of cycles &gt; 5000</t>
    </r>
    <r>
      <rPr>
        <sz val="11"/>
        <color theme="1"/>
        <rFont val="Calibri"/>
        <family val="2"/>
      </rPr>
      <t xml:space="preserve">
</t>
    </r>
    <r>
      <rPr>
        <u/>
        <sz val="11"/>
        <color theme="1"/>
        <rFont val="Calibri"/>
        <family val="2"/>
      </rPr>
      <t xml:space="preserve">For stacking rack and ambient protection, the contractor shall provide the design including fan and all the detiles and the materials for UNICEF and supervision committee approval and clearance prior to implementation. </t>
    </r>
  </si>
  <si>
    <r>
      <rPr>
        <b/>
        <sz val="11"/>
        <color theme="1"/>
        <rFont val="Calibri"/>
        <family val="2"/>
      </rPr>
      <t xml:space="preserve"> Tubular Battery Storage</t>
    </r>
    <r>
      <rPr>
        <sz val="11"/>
        <color theme="1"/>
        <rFont val="Calibri"/>
        <family val="2"/>
      </rPr>
      <t xml:space="preserve">
Provide and install Tubular  battery storage system with a total capacity sufficient to support the storage needs listed above.  The system should be configured for a 48V setup and designed to offer enough storage capacity, measured in kilowatt-hours (kWh), to ensure a reliable power supply that matches the project’s energy storage demands for daily operation and usage patterns.</t>
    </r>
    <r>
      <rPr>
        <b/>
        <sz val="11"/>
        <color theme="1"/>
        <rFont val="Calibri"/>
        <family val="2"/>
      </rPr>
      <t xml:space="preserve"> The battery should have a 5-year guarantee. Number of cycles &gt; 5000</t>
    </r>
    <r>
      <rPr>
        <sz val="11"/>
        <color theme="1"/>
        <rFont val="Calibri"/>
        <family val="2"/>
      </rPr>
      <t xml:space="preserve">
</t>
    </r>
    <r>
      <rPr>
        <u/>
        <sz val="11"/>
        <color theme="1"/>
        <rFont val="Calibri"/>
        <family val="2"/>
      </rPr>
      <t xml:space="preserve">For stacking rack and ambient protection, the contractor shall provide the design including fan and the details and the materials for UNICEF and supervision committee approval and clearance prior to implementation. </t>
    </r>
  </si>
  <si>
    <r>
      <rPr>
        <b/>
        <sz val="11"/>
        <color theme="1"/>
        <rFont val="Calibri"/>
        <family val="2"/>
      </rPr>
      <t xml:space="preserve"> Tubular Battery Storage</t>
    </r>
    <r>
      <rPr>
        <sz val="11"/>
        <color theme="1"/>
        <rFont val="Calibri"/>
        <family val="2"/>
      </rPr>
      <t xml:space="preserve">
Provide and install Tubular  battery storage system with a total capacity sufficient to support the storage needs listed above.  The system should be configured for a 48V setup and designed to offer enough storage capacity, measured in kilowatt-hours (kWh), to ensure a reliable power supply that matches the project’s energy storage demands for daily operation and usage patterns.</t>
    </r>
    <r>
      <rPr>
        <b/>
        <sz val="11"/>
        <color theme="1"/>
        <rFont val="Calibri"/>
        <family val="2"/>
      </rPr>
      <t xml:space="preserve"> The battery should have a 5-year guarantee. Number of cycles &gt; 5000</t>
    </r>
    <r>
      <rPr>
        <sz val="11"/>
        <color theme="1"/>
        <rFont val="Calibri"/>
        <family val="2"/>
      </rPr>
      <t xml:space="preserve">
</t>
    </r>
    <r>
      <rPr>
        <u/>
        <sz val="11"/>
        <color theme="1"/>
        <rFont val="Calibri"/>
        <family val="2"/>
      </rPr>
      <t xml:space="preserve">For stacking rack and ambient protection, the contractor shall provide the design including fans and all the details and the materials for UNICEF and supervision committee approval and clearance prior to implementation. </t>
    </r>
  </si>
  <si>
    <r>
      <rPr>
        <b/>
        <sz val="11"/>
        <color theme="1"/>
        <rFont val="Calibri"/>
        <family val="2"/>
      </rPr>
      <t xml:space="preserve"> Tubular Battery Storage</t>
    </r>
    <r>
      <rPr>
        <sz val="11"/>
        <color theme="1"/>
        <rFont val="Calibri"/>
        <family val="2"/>
      </rPr>
      <t xml:space="preserve">
Provide and install Tubular  battery storage system with a total capacity sufficient to support the storage needs listed above.  The system should be configured for a 48V setup and designed to offer enough storage capacity, measured in kilowatt-hours (kWh), to ensure a reliable power supply that matches the project’s energy storage demands for daily operation and usage patterns.</t>
    </r>
    <r>
      <rPr>
        <b/>
        <sz val="11"/>
        <color theme="1"/>
        <rFont val="Calibri"/>
        <family val="2"/>
      </rPr>
      <t xml:space="preserve"> The battery should have a 5-year guarantee. Number of cycles &gt; 5000</t>
    </r>
    <r>
      <rPr>
        <sz val="11"/>
        <color theme="1"/>
        <rFont val="Calibri"/>
        <family val="2"/>
      </rPr>
      <t xml:space="preserve">
</t>
    </r>
    <r>
      <rPr>
        <u/>
        <sz val="11"/>
        <color theme="1"/>
        <rFont val="Calibri"/>
        <family val="2"/>
      </rPr>
      <t xml:space="preserve">For stacking rack and ambient protection, the contractor shall provide the design including fan and all the details and the materials for UNICEF and supervision committee approval and clearance prior to implementation. </t>
    </r>
  </si>
  <si>
    <r>
      <rPr>
        <b/>
        <sz val="11"/>
        <color theme="1"/>
        <rFont val="Calibri"/>
        <family val="2"/>
      </rPr>
      <t xml:space="preserve"> Tubular Battery Storage</t>
    </r>
    <r>
      <rPr>
        <sz val="11"/>
        <color theme="1"/>
        <rFont val="Calibri"/>
        <family val="2"/>
      </rPr>
      <t xml:space="preserve">
Provide and install Tubular  battery storage system with a total capacity sufficient to support the storage needs listed above.  The system should be configured for a 48V setup and designed to offer enough storage capacity, measured in kilowatt-hours (kWh), to ensure a reliable power supply that matches the project’s energy storage demands for daily operation and usage patterns.</t>
    </r>
    <r>
      <rPr>
        <b/>
        <sz val="11"/>
        <color theme="1"/>
        <rFont val="Calibri"/>
        <family val="2"/>
      </rPr>
      <t xml:space="preserve"> The battery should have a 5-year guarantee. Number of cycles &gt; 5000</t>
    </r>
    <r>
      <rPr>
        <sz val="11"/>
        <color theme="1"/>
        <rFont val="Calibri"/>
        <family val="2"/>
      </rPr>
      <t xml:space="preserve">
</t>
    </r>
    <r>
      <rPr>
        <u/>
        <sz val="11"/>
        <color theme="1"/>
        <rFont val="Calibri"/>
        <family val="2"/>
      </rPr>
      <t xml:space="preserve">For stacking rack and ambient protection, the contractor shall provide the design including fan and all the detils  and the materials for UNICEF and supervision committee approval and clearance prior to implementation. </t>
    </r>
  </si>
  <si>
    <r>
      <rPr>
        <b/>
        <sz val="11"/>
        <color theme="1"/>
        <rFont val="Calibri"/>
        <family val="2"/>
      </rPr>
      <t xml:space="preserve"> Tubular Battery Storage</t>
    </r>
    <r>
      <rPr>
        <sz val="11"/>
        <color theme="1"/>
        <rFont val="Calibri"/>
        <family val="2"/>
      </rPr>
      <t xml:space="preserve">
Provide and install Tubular  battery storage system with a total capacity sufficient to support the storage needs listed above.  The system should be configured for a 48V setup and designed to offer enough storage capacity, measured in kilowatt-hours (kWh), to ensure a reliable power supply that matches the project’s energy storage demands for daily operation and usage patterns.</t>
    </r>
    <r>
      <rPr>
        <b/>
        <sz val="11"/>
        <color theme="1"/>
        <rFont val="Calibri"/>
        <family val="2"/>
      </rPr>
      <t xml:space="preserve"> The battery should have a 5-year guarantee. Number of cycles &gt; 5000</t>
    </r>
    <r>
      <rPr>
        <sz val="11"/>
        <color theme="1"/>
        <rFont val="Calibri"/>
        <family val="2"/>
      </rPr>
      <t xml:space="preserve">
</t>
    </r>
    <r>
      <rPr>
        <u/>
        <sz val="11"/>
        <color theme="1"/>
        <rFont val="Calibri"/>
        <family val="2"/>
      </rPr>
      <t xml:space="preserve">For stacking rack and ambient protection, the contractor shall provide the design including fan and all the details  and the materials for UNICEF and supervision committee approval and clearance prior to implementation. </t>
    </r>
  </si>
  <si>
    <t>Item</t>
  </si>
  <si>
    <t>Description</t>
  </si>
  <si>
    <t xml:space="preserve">Quantity </t>
  </si>
  <si>
    <t xml:space="preserve">Screed: Clean and prepare the surface of existing concrete roof to Supply and cast screed, including application of one layer SBR(weber) with the indicated ration in the Datasheet, and create slope of 1.5% finished to the required level in all the directions to ensure smooth water flow to the different water gutters( roof drain system). Expansion joints (every 4 m interval in two directions )shall be created with width (10-15mm), with the depth of the screed to be filled with comprisable foam and sealed with water proof tape/material. The work include all the required tools, equipment's, materials, labors. the work shall be perfumed and approved by the supervision committee. </t>
  </si>
  <si>
    <t xml:space="preserve">water proofing:  3 coat of acrylic based aterproofing with Elongation  ≥ 150% (ASTM D412), Tensile strength ≥ 1.0 MP (ASTM D412), high UV resistance,  service temprture -5C t0 +70C and strong adhession to be placed over thescreed.The work include all the required tools, equipment's, materials, labors. the work shall be perfumed and approved by the supervision committee. </t>
  </si>
  <si>
    <t xml:space="preserve">Supply, installation, and testing of a complete above-ground uPVC rainwater collection  system, including all pipes, fittings, supports, accessories, and connections to the first flush diverter and storage tank,. the pipes shall conforming to ISO standards for quality and durability. The process includes provision, installtion, connection, materials, fittings, and leakage testing to verify the integrity of the system. ensuring a seamless restoration of the site post-installation.
All pipeline installations will comply with ISO standards, reflecting our commitment to delivering a secure, leak-proof system. This project mandates the use of pipes with a minimum nominal pressure rating of PN 10 to meet the system's demands, and adherence to specific SDR 17 classifications  to guarantee appropriate wall thickness. 
The required sople for the system shall be considered and  sloped toward a single tank inlet point. sharp bends 90° shall be avoided during the  connections and  45° bends  or combination of two bends shall be sued to ensure smooth flow at each direction change. 
The pipes may be used for down pipes, header pipes based on the conetxt at each location, uPVC pipe clips, heavy-duty, corrosion-resistant screws/anchors for fixing. Support spacing: DN110 every 1.2 m; DN160 every 1.5–2.0 m.
Provide cleanouts at Each junction between downpipe and header and Every 20–25 m run without junctions.
all the joint  work include all the required tools, equipment's, materials, labors. the work shall be perfumed and approved by the supervision committee. </t>
  </si>
  <si>
    <t xml:space="preserve">Supply and install uPVC pipes, PN 10, diameter 2"  for the system. The above descrption shall be applied. </t>
  </si>
  <si>
    <t>ML</t>
  </si>
  <si>
    <t xml:space="preserve">Supply and install uPVC pipes, PN 10, diameter 4" (110mm)  for the system. The above descrption shall be applied. </t>
  </si>
  <si>
    <t xml:space="preserve">Supply and install uPVC pipes, PN 10, diameter 6" (160mm)  for the system. The above descrption shall be applied. </t>
  </si>
  <si>
    <t xml:space="preserve">Supply and install uPVC pipes, PN 10, diameter 8" (200mm)  for the system. The above descrption shall be applied. </t>
  </si>
  <si>
    <t>Screens fitted at tops of downpipes to prevent leaves and insects entering pipes. Supply and installation of stainless steel downspout screens for roof drainage outlets, Grade 304 stainless steel, dome or basket shape with rigid rim, 3–6 mm mesh aperture, minimum wire diameter 0.8 mm, polished/electropolished finish, designed for removable fit into downpipe inlet for maintenance, including all fixings, materials, accessories, and labor.</t>
  </si>
  <si>
    <t>NO</t>
  </si>
  <si>
    <t>No</t>
  </si>
  <si>
    <t xml:space="preserve">Supply and install triple-layered HDPE (High-Density Polyethylene) water storage tanks on ground , with a capacity of 5,000 liters, complete with inlet, outlet, overflow, and drain connections, and all necessary installation accessories of fittings and valves. The tank base/foundation shall be designed by aothorized designers, all design callcoulation (thikness, reniforcemnt, spacing, ..etc) shall be provided. </t>
  </si>
  <si>
    <t xml:space="preserve">1- Roof management </t>
  </si>
  <si>
    <t>2- Piping and connection</t>
  </si>
  <si>
    <t>3- Downspout screens</t>
  </si>
  <si>
    <t>4- On ground Plastic storage tank and its foundation.</t>
  </si>
  <si>
    <t>6- Flow meter</t>
  </si>
  <si>
    <t>5-  water Pump</t>
  </si>
  <si>
    <t>providion and installtion of a flow meter to calculate the amount of the treated water, the flow meter shall be smart and adabtive to the system.</t>
  </si>
  <si>
    <t xml:space="preserve">provison and installation of 1 hp centrifugal or submersible pump to distribute water and use. This shall be integrated to the solar power system. </t>
  </si>
  <si>
    <t>Solar panel system requirement: the solar panel system is required to be installed for a school, the bidders are required to provide a technical solution that will provide the required performance listed below along with the exact design calculations and verifications.
the below performance is required as an average per day throughout the year:
20 Amp continuous supply for daytime hours (8 hours from 8:00am to 4:00pm)
5 Amp continuous supply for nighttime hours (16 hours from 5:00pm to 7:00 am)</t>
  </si>
  <si>
    <t xml:space="preserve">Total for RRWH work </t>
  </si>
  <si>
    <t xml:space="preserve">Total for solar work </t>
  </si>
  <si>
    <t xml:space="preserve">Grand total </t>
  </si>
  <si>
    <t>Supply and install triple-layered HDPE (High-Density Polyethylene) water storage tanks including the foundation work which shall be calculated and designed by a certified design firm or certified individuls (set of design calculation, concrte thickness, reinforecemnt detiles,..etc) shall be submitted and approved by UNICEF and supervison team,  with a capacity of 5,000 liters, complete with inlet, outlet, overflow, and drain connections, and all necessary installation accessories of fittings and valves. Note: The function of the above HDPE tanks could be used for collecting the grey wastewater and/ or to receive and collect the clean treated water.</t>
  </si>
  <si>
    <t>Grand total</t>
  </si>
  <si>
    <t>Total for Solar work</t>
  </si>
  <si>
    <r>
      <t xml:space="preserve">Solar panel system requirement: the solar panel system is required to be installed for a school, the bidders are required to provide a technical solution that will provide the required performance listed below along with the exact design calculations and verifications.
the below performance is required as an average per day throughout the year:
</t>
    </r>
    <r>
      <rPr>
        <b/>
        <sz val="11"/>
        <color rgb="FFFF0000"/>
        <rFont val="Calibri"/>
        <family val="2"/>
      </rPr>
      <t>40 Amp</t>
    </r>
    <r>
      <rPr>
        <b/>
        <sz val="11"/>
        <color rgb="FF000000"/>
        <rFont val="Calibri"/>
        <family val="2"/>
      </rPr>
      <t xml:space="preserve"> continuous supply for daytime hours (8 hours from 8:00am to 4:00pm)
 </t>
    </r>
    <r>
      <rPr>
        <b/>
        <sz val="11"/>
        <color rgb="FFFF0000"/>
        <rFont val="Calibri"/>
        <family val="2"/>
      </rPr>
      <t>7 Amp</t>
    </r>
    <r>
      <rPr>
        <b/>
        <sz val="11"/>
        <color rgb="FF000000"/>
        <rFont val="Calibri"/>
        <family val="2"/>
      </rPr>
      <t xml:space="preserve"> continuous supply for nighttime hours (16 hours from 5:00pm to 7:00 am)</t>
    </r>
  </si>
  <si>
    <r>
      <t xml:space="preserve">Solar panel system requirement: the solar panel system is required to be installed for a school, the bidders are required to provide a technical solution that will provide the required performance listed below along with the exact design calculations and verifications.
the below performance is required as an average per day throughout the year:
</t>
    </r>
    <r>
      <rPr>
        <b/>
        <sz val="11"/>
        <color rgb="FFFF0000"/>
        <rFont val="Calibri"/>
        <family val="2"/>
      </rPr>
      <t>40 Amp</t>
    </r>
    <r>
      <rPr>
        <b/>
        <sz val="11"/>
        <color rgb="FF000000"/>
        <rFont val="Calibri"/>
        <family val="2"/>
      </rPr>
      <t xml:space="preserve"> continuous supply for daytime hours (8 hours from 8:00am to 4:00pm)
</t>
    </r>
    <r>
      <rPr>
        <b/>
        <sz val="11"/>
        <color rgb="FFFF0000"/>
        <rFont val="Calibri"/>
        <family val="2"/>
      </rPr>
      <t>7 Amp</t>
    </r>
    <r>
      <rPr>
        <b/>
        <sz val="11"/>
        <color rgb="FF000000"/>
        <rFont val="Calibri"/>
        <family val="2"/>
      </rPr>
      <t xml:space="preserve"> continuous supply for nighttime hours (16 hours from 5:00pm to 7:00 am)</t>
    </r>
  </si>
  <si>
    <t>Solar panel system requirement: the solar panel system is required to be installed for a school, the bidders are required to provide a technical solution that will provide the required performance listed below along with the exact design calculations and verifications.
the below performance is required as an average per day throughout the year:
 20 Amp continuous supply for daytime hours (8 hours from 8:00am to 4:00pm)
5 Amp continuous supply for nighttime hours (16 hours from 5:00pm to 7:00 am)</t>
  </si>
  <si>
    <t>Total Solar work</t>
  </si>
  <si>
    <t>Remarks</t>
  </si>
  <si>
    <t>Graywater recycling system</t>
  </si>
  <si>
    <r>
      <t>Supply and installation of pipelines for wastewater treatment systems will involve the use of PVC, uPVC, HDPE, and PPR pipes, conforming to ISO standards for quality and durability. The process includes excavation in diverse soil types, precise backfilling with selected materials for optimal pipe protection, and thorough leakage testing to verify the integrity of the system. Advanced techniques, such as under-road drilling, will be employed as necessary, ensuring a seamless restoration of the site post-installation. 
All pipeline installations will comply with ISO standards, reflecting our commitment to delivering a secure, leak-proof system. This project mandates the use of pipes with a minimum nominal pressure rating of PN 10 to meet the system's demands, and adherence to specific SDR classifications to guarantee appropriate wall thickness. The work includes all required accessories, like fittings and valves, and emphasizes thorough compaction and site restoration to pre-construction conditions, overseen by experienced engineers to ensure compliance with technical specifications. 
provide workers, tools, materials, manpower and</t>
    </r>
    <r>
      <rPr>
        <b/>
        <sz val="11"/>
        <color rgb="FF000000"/>
        <rFont val="Calibri"/>
        <family val="2"/>
      </rPr>
      <t xml:space="preserve"> perform excavation works in all soil types (soft, hard, concrete, asphalt .... etc.)</t>
    </r>
    <r>
      <rPr>
        <sz val="11"/>
        <color rgb="FF000000"/>
        <rFont val="Calibri"/>
        <family val="2"/>
      </rPr>
      <t xml:space="preserve">, depth  (1.0m above the pipe top level) and width (70 cm), then lay and connect the pipes (2''and 4''),  then filling under the pipe  (10cm) thickness and (10cm) above the pipe with approved clean fine sand . </t>
    </r>
    <r>
      <rPr>
        <b/>
        <sz val="11"/>
        <color rgb="FF000000"/>
        <rFont val="Calibri"/>
        <family val="2"/>
      </rPr>
      <t xml:space="preserve">Then backfill with layers of  25 cm thickness </t>
    </r>
    <r>
      <rPr>
        <sz val="11"/>
        <color rgb="FF000000"/>
        <rFont val="Calibri"/>
        <family val="2"/>
      </rPr>
      <t>of clean fine soil  from the approved excavated materials and compacting each layer. the work  and cost includes  cleaning the site and levelling the ground and dumping the rubble out of site according to the Supervising engineer instructions and details. The contractor shall perform the leakage and presurre test to make sure all the joints are properly fixed and there is no leakage.
Contractor will be responsible to repair all the leakages (if any) on his own expenses, The price includes all required materials, fittings, pipe support..etc.  and according to directed by supervisor engineer.</t>
    </r>
  </si>
  <si>
    <t>Tamim School -Sinoni</t>
  </si>
  <si>
    <t>Al- Andalus school- Sinoni</t>
  </si>
  <si>
    <t>Avand School-Sumel</t>
  </si>
  <si>
    <t>Hafid School- Sumel</t>
  </si>
  <si>
    <t>Belan school-Koya</t>
  </si>
  <si>
    <t>Wan School-Koya</t>
  </si>
  <si>
    <t>Dr.Omar School-Koya</t>
  </si>
  <si>
    <t>Kurdistan School-Koya</t>
  </si>
  <si>
    <t>Alyawa Mardan school-Erbil</t>
  </si>
  <si>
    <t>Solar panel system requirement: the solar panel system is required to be installed for a school, the bidders are required to provide a technical solution that will provide the required performance listed below along with the exact design calculations and verifications.
the below performance is required as an average per day throughout the year:
20 Amp continuous supply for daytime hours (8 hours from 8:00am to 4:00pm)
5 Amp continuous supply for nighttime hours (10 hours from 5:00pm to 3:00 am)</t>
  </si>
  <si>
    <r>
      <t xml:space="preserve">Supply and Installation: 12 solar panels </t>
    </r>
    <r>
      <rPr>
        <sz val="11"/>
        <rFont val="Calibri"/>
        <family val="2"/>
      </rPr>
      <t xml:space="preserve">High-efficiency, durable solar panels with advanced features for optimal performance. Required technologies include,MONO crystalline, N-Type silicon, and Half-Cut-Cell design. The photovoltaic (PV) modules should </t>
    </r>
    <r>
      <rPr>
        <sz val="11"/>
        <color rgb="FFFF0000"/>
        <rFont val="Calibri"/>
        <family val="2"/>
      </rPr>
      <t>have a minimum production capacity of 610 W</t>
    </r>
    <r>
      <rPr>
        <sz val="11"/>
        <rFont val="Calibri"/>
        <family val="2"/>
      </rPr>
      <t xml:space="preserve">, Bifacial High-Cut-Cell (HCC), efficiency not less than 23%, temp coefficient range (-0.2% to -0.3%), multiple buss bars (not less than 9),  Must meet IEC 61215, be TUV Rhineland certified, and comply with ISO, BS, and UV standards. at least 12 years product warranty, at least 25 year power warranty, not more than 2% first year performance decline, not more than 0.45% annual attenuation. Operational temperature -40~+85ºC. </t>
    </r>
  </si>
  <si>
    <r>
      <rPr>
        <sz val="11"/>
        <color theme="1"/>
        <rFont val="Calibri"/>
        <family val="2"/>
      </rPr>
      <t xml:space="preserve"> Supply and install a suitable</t>
    </r>
    <r>
      <rPr>
        <b/>
        <sz val="11"/>
        <color theme="1"/>
        <rFont val="Calibri"/>
        <family val="2"/>
      </rPr>
      <t xml:space="preserve"> inverter (single phase) Hybird  not less than 10Kwp,  IP65-1Φ</t>
    </r>
    <r>
      <rPr>
        <sz val="11"/>
        <color theme="1"/>
        <rFont val="Calibri"/>
        <family val="2"/>
      </rPr>
      <t xml:space="preserve">  matching the system's output with the grid. The work includes provision and installation of ATS change over circuit (siemens or schneider or ABB or Mitsubishi). </t>
    </r>
    <r>
      <rPr>
        <b/>
        <sz val="11"/>
        <color theme="1"/>
        <rFont val="Calibri"/>
        <family val="2"/>
      </rPr>
      <t>The inverter should have a 7-year guarantee, the supplier should provide evidence on local workshp location for inverter maintenance. operation temperature</t>
    </r>
    <r>
      <rPr>
        <sz val="11"/>
        <color theme="1"/>
        <rFont val="Calibri"/>
        <family val="2"/>
      </rPr>
      <t xml:space="preserve"> -25 ~ +60°C, compatable with the batteries, multilple MPPT. The inverter brand must be acceptable by MoElec.  </t>
    </r>
  </si>
  <si>
    <r>
      <t xml:space="preserve"> Supply and install a suitable</t>
    </r>
    <r>
      <rPr>
        <b/>
        <sz val="11"/>
        <color theme="1"/>
        <rFont val="Calibri"/>
        <family val="2"/>
      </rPr>
      <t xml:space="preserve"> inverter (single phase) Hybird  not less than 10Kwp,  IP65-1Φ</t>
    </r>
    <r>
      <rPr>
        <sz val="11"/>
        <color theme="1"/>
        <rFont val="Calibri"/>
        <family val="2"/>
      </rPr>
      <t xml:space="preserve">  matching the system's output with the grid. The work includes provision and installation of ATS change over circuit (siemens or schneider or ABB or Mitsubishi). T</t>
    </r>
    <r>
      <rPr>
        <b/>
        <sz val="11"/>
        <color theme="1"/>
        <rFont val="Calibri"/>
        <family val="2"/>
      </rPr>
      <t>he inverter should have a 7-year guarantee, the supplier should provide evidence on local workshp location for inverter maintenance</t>
    </r>
    <r>
      <rPr>
        <sz val="11"/>
        <color theme="1"/>
        <rFont val="Calibri"/>
        <family val="2"/>
      </rPr>
      <t xml:space="preserve">. operation temperature -25 ~ +60°C, compatable with the batteries, multilple MPPT. The inverter brand must be acceptable by MoElec.  </t>
    </r>
  </si>
  <si>
    <r>
      <t xml:space="preserve"> Supply and install a suitable</t>
    </r>
    <r>
      <rPr>
        <b/>
        <sz val="11"/>
        <color theme="1"/>
        <rFont val="Calibri"/>
        <family val="2"/>
      </rPr>
      <t xml:space="preserve"> inverter (single phase) Hybird  not less than 10Kwp,  IP65-1Φ</t>
    </r>
    <r>
      <rPr>
        <sz val="11"/>
        <color theme="1"/>
        <rFont val="Calibri"/>
        <family val="2"/>
      </rPr>
      <t xml:space="preserve">  matching the system's output with the grid. The work includes provision and installation of ATS change over circuit (siemens or schneider or ABB or Mitsubishi). </t>
    </r>
    <r>
      <rPr>
        <b/>
        <sz val="11"/>
        <color theme="1"/>
        <rFont val="Calibri"/>
        <family val="2"/>
      </rPr>
      <t xml:space="preserve">The inverter should have a 7-year guarantee, the supplier should provide evidence on local workshp location for inverter maintenance. </t>
    </r>
    <r>
      <rPr>
        <sz val="11"/>
        <color theme="1"/>
        <rFont val="Calibri"/>
        <family val="2"/>
      </rPr>
      <t xml:space="preserve">operation temperature -25 ~ +60°C, compatable with the batteries, multilple MPPT. The inverter brand must be acceptable by MoElec.  </t>
    </r>
  </si>
  <si>
    <r>
      <rPr>
        <b/>
        <sz val="11"/>
        <color theme="1"/>
        <rFont val="Calibri"/>
        <family val="2"/>
      </rPr>
      <t>Lithium-ion  Battery Storage</t>
    </r>
    <r>
      <rPr>
        <sz val="11"/>
        <color theme="1"/>
        <rFont val="Calibri"/>
        <family val="2"/>
      </rPr>
      <t xml:space="preserve">
Provide and install Lithium-ion </t>
    </r>
    <r>
      <rPr>
        <b/>
        <sz val="11"/>
        <color theme="1"/>
        <rFont val="Calibri"/>
        <family val="2"/>
      </rPr>
      <t xml:space="preserve"> Battery storage system with a total capacity  not less than 15 KW.</t>
    </r>
    <r>
      <rPr>
        <sz val="11"/>
        <color theme="1"/>
        <rFont val="Calibri"/>
        <family val="2"/>
      </rPr>
      <t xml:space="preserve">  The system should be configured for a 48V setup and designed to offer enough storage capacity, measured in kilowatt-hours (kWh), to ensure a reliable power supply that matches the project’s energy storage demands for daily operation and usage patterns. </t>
    </r>
    <r>
      <rPr>
        <b/>
        <sz val="11"/>
        <color theme="1"/>
        <rFont val="Calibri"/>
        <family val="2"/>
      </rPr>
      <t>The battery should have a 5-year guarantee. Number of cycles &gt; 6000, DOD 80%</t>
    </r>
    <r>
      <rPr>
        <sz val="11"/>
        <color theme="1"/>
        <rFont val="Calibri"/>
        <family val="2"/>
      </rPr>
      <t xml:space="preserve">
</t>
    </r>
    <r>
      <rPr>
        <u/>
        <sz val="11"/>
        <color theme="1"/>
        <rFont val="Calibri"/>
        <family val="2"/>
      </rPr>
      <t xml:space="preserve">For stacking rack and ambient protection, the contractor shall provide the design including fans and all the detils and the materials for UNICEF and supervision committee approval and clearance prior to implementation. </t>
    </r>
  </si>
  <si>
    <r>
      <t xml:space="preserve">Supply and Installation: 12 solar panles </t>
    </r>
    <r>
      <rPr>
        <sz val="11"/>
        <rFont val="Calibri"/>
        <family val="2"/>
      </rPr>
      <t xml:space="preserve">High-efficiency, durable solar panels with advanced features for optimal performance. Required technologies include,MONO crystalline, N-Type silicon, and Half-Cut-Cell design. The photovoltaic (PV) modules should </t>
    </r>
    <r>
      <rPr>
        <sz val="11"/>
        <color rgb="FFFF0000"/>
        <rFont val="Calibri"/>
        <family val="2"/>
      </rPr>
      <t>have a minimum production capacity of 610 W</t>
    </r>
    <r>
      <rPr>
        <sz val="11"/>
        <rFont val="Calibri"/>
        <family val="2"/>
      </rPr>
      <t xml:space="preserve">, Bifacial High-Cut-Cell (HCC), efficiency not less than 23%, temp coefficient range (-0.2% to -0.3%), multiple buss bars (not less than 9),  Must meet IEC 61215, be TUV Rhineland certified, and comply with ISO, BS, and UV standards. at least 12 years product warranty, at least 25 year power warranty, not more than 2% first year performance decline, not more than 0.45% annual attenuation. Operational temperature -40~+85ºC. </t>
    </r>
  </si>
  <si>
    <r>
      <rPr>
        <b/>
        <sz val="11"/>
        <color theme="1"/>
        <rFont val="Calibri"/>
        <family val="2"/>
      </rPr>
      <t xml:space="preserve"> Lithium-ion  Battery Storage</t>
    </r>
    <r>
      <rPr>
        <sz val="11"/>
        <color theme="1"/>
        <rFont val="Calibri"/>
        <family val="2"/>
      </rPr>
      <t xml:space="preserve">
Provide and install Lithium-ion  </t>
    </r>
    <r>
      <rPr>
        <b/>
        <sz val="11"/>
        <color theme="1"/>
        <rFont val="Calibri"/>
        <family val="2"/>
      </rPr>
      <t>Battery storage system with a total capacity  not less than 15 KW</t>
    </r>
    <r>
      <rPr>
        <sz val="11"/>
        <color theme="1"/>
        <rFont val="Calibri"/>
        <family val="2"/>
      </rPr>
      <t xml:space="preserve">.  The system should be configured for a 48V setup and designed to offer enough storage capacity, measured in kilowatt-hours (kWh), to ensure a reliable power supply that matches the project’s energy storage demands for daily operation and usage patterns. </t>
    </r>
    <r>
      <rPr>
        <b/>
        <sz val="11"/>
        <color theme="1"/>
        <rFont val="Calibri"/>
        <family val="2"/>
      </rPr>
      <t>The battery should have a 5-year guarantee. Number of cycles &gt; 6000, DOD 80%</t>
    </r>
    <r>
      <rPr>
        <sz val="11"/>
        <color theme="1"/>
        <rFont val="Calibri"/>
        <family val="2"/>
      </rPr>
      <t xml:space="preserve">
</t>
    </r>
    <r>
      <rPr>
        <u/>
        <sz val="11"/>
        <color theme="1"/>
        <rFont val="Calibri"/>
        <family val="2"/>
      </rPr>
      <t xml:space="preserve">For stacking rack and ambient protection, the contractor shall provide the design including fans and all the detils and the materials for UNICEF and supervision committee approval and clearance prior to implementation. </t>
    </r>
  </si>
  <si>
    <t xml:space="preserve">Ataa Al-Rahman Primary School- Aen Hisan village </t>
  </si>
  <si>
    <r>
      <rPr>
        <b/>
        <sz val="11"/>
        <color theme="1"/>
        <rFont val="Calibri"/>
        <family val="2"/>
      </rPr>
      <t xml:space="preserve"> Lithium-ion  Battery Storage</t>
    </r>
    <r>
      <rPr>
        <sz val="11"/>
        <color theme="1"/>
        <rFont val="Calibri"/>
        <family val="2"/>
      </rPr>
      <t xml:space="preserve">
Provide and install</t>
    </r>
    <r>
      <rPr>
        <b/>
        <sz val="11"/>
        <color theme="1"/>
        <rFont val="Calibri"/>
        <family val="2"/>
      </rPr>
      <t xml:space="preserve"> Lithium-ion  Battery storage system with a total capacity  not less than 15 KW</t>
    </r>
    <r>
      <rPr>
        <sz val="11"/>
        <color theme="1"/>
        <rFont val="Calibri"/>
        <family val="2"/>
      </rPr>
      <t>.  The system should be configured for a 48V setup and designed to offer enough storage capacity, measured in kilowatt-hours (kWh), to ensure a reliable power supply that matches the project’s energy storage demands for daily operation and usage patterns.</t>
    </r>
    <r>
      <rPr>
        <b/>
        <sz val="11"/>
        <color theme="1"/>
        <rFont val="Calibri"/>
        <family val="2"/>
      </rPr>
      <t xml:space="preserve"> The battery should have a 5-year guarantee. Number of cycles &gt; 6000, DOD 80%</t>
    </r>
    <r>
      <rPr>
        <sz val="11"/>
        <color theme="1"/>
        <rFont val="Calibri"/>
        <family val="2"/>
      </rPr>
      <t xml:space="preserve">
</t>
    </r>
    <r>
      <rPr>
        <u/>
        <sz val="11"/>
        <color theme="1"/>
        <rFont val="Calibri"/>
        <family val="2"/>
      </rPr>
      <t xml:space="preserve">For stacking rack and ambient protection, the contractor shall provide the design including fans and all the detils and the materials for UNICEF and supervision committee approval and clearance prior to implementation. </t>
    </r>
  </si>
  <si>
    <r>
      <t xml:space="preserve"> </t>
    </r>
    <r>
      <rPr>
        <sz val="11"/>
        <color theme="1"/>
        <rFont val="Calibri"/>
        <family val="2"/>
      </rPr>
      <t>Supply and install a suitable inverter</t>
    </r>
    <r>
      <rPr>
        <b/>
        <sz val="11"/>
        <color theme="1"/>
        <rFont val="Calibri"/>
        <family val="2"/>
      </rPr>
      <t xml:space="preserve"> (single phase) Hybird</t>
    </r>
    <r>
      <rPr>
        <sz val="11"/>
        <color theme="1"/>
        <rFont val="Calibri"/>
        <family val="2"/>
      </rPr>
      <t xml:space="preserve">  </t>
    </r>
    <r>
      <rPr>
        <sz val="11"/>
        <color theme="4" tint="-0.249977111117893"/>
        <rFont val="Calibri"/>
        <family val="2"/>
      </rPr>
      <t>not less than 12 KWp</t>
    </r>
    <r>
      <rPr>
        <sz val="11"/>
        <color theme="1"/>
        <rFont val="Calibri"/>
        <family val="2"/>
      </rPr>
      <t xml:space="preserve"> , IP65 matching the system's output with the grid. The work includes provision and installation of ATS change over circuit</t>
    </r>
    <r>
      <rPr>
        <u/>
        <sz val="11"/>
        <color theme="1"/>
        <rFont val="Calibri"/>
        <family val="2"/>
      </rPr>
      <t xml:space="preserve"> (siemens or schneider or ABB or Mitsubishi)</t>
    </r>
    <r>
      <rPr>
        <sz val="11"/>
        <color theme="1"/>
        <rFont val="Calibri"/>
        <family val="2"/>
      </rPr>
      <t xml:space="preserve">. </t>
    </r>
    <r>
      <rPr>
        <b/>
        <sz val="11"/>
        <color theme="1"/>
        <rFont val="Calibri"/>
        <family val="2"/>
      </rPr>
      <t xml:space="preserve">The inverter should have a 7-year guarantee, the supplier should provide evidence on local workshp location for inverter maintenance. </t>
    </r>
    <r>
      <rPr>
        <sz val="11"/>
        <color theme="1"/>
        <rFont val="Calibri"/>
        <family val="2"/>
      </rPr>
      <t xml:space="preserve">operation temperature -25 ~ +60°C, compatable with the batteries, multilple MPPT. The inverter brand must be acceptable by MoElec.  </t>
    </r>
  </si>
  <si>
    <r>
      <t xml:space="preserve"> Supply and install a suitable inverter (</t>
    </r>
    <r>
      <rPr>
        <b/>
        <sz val="11"/>
        <color theme="1"/>
        <rFont val="Calibri"/>
        <family val="2"/>
      </rPr>
      <t>three phase</t>
    </r>
    <r>
      <rPr>
        <sz val="11"/>
        <color theme="1"/>
        <rFont val="Calibri"/>
        <family val="2"/>
      </rPr>
      <t xml:space="preserve">) </t>
    </r>
    <r>
      <rPr>
        <b/>
        <sz val="11"/>
        <color theme="1"/>
        <rFont val="Calibri"/>
        <family val="2"/>
      </rPr>
      <t>Hybrid not less than 12 KWp , IP65</t>
    </r>
    <r>
      <rPr>
        <sz val="11"/>
        <color theme="1"/>
        <rFont val="Calibri"/>
        <family val="2"/>
      </rPr>
      <t xml:space="preserve"> matching the system's output with the grid. The work includes provision and installation of ATS change over circuit (</t>
    </r>
    <r>
      <rPr>
        <u/>
        <sz val="11"/>
        <color theme="1"/>
        <rFont val="Calibri"/>
        <family val="2"/>
      </rPr>
      <t>siemens or schneider or ABB or Mitsubishi)</t>
    </r>
    <r>
      <rPr>
        <sz val="11"/>
        <color theme="1"/>
        <rFont val="Calibri"/>
        <family val="2"/>
      </rPr>
      <t xml:space="preserve">. </t>
    </r>
    <r>
      <rPr>
        <b/>
        <sz val="11"/>
        <color theme="1"/>
        <rFont val="Calibri"/>
        <family val="2"/>
      </rPr>
      <t>The inverter should have a 7-year guarantee, the supplier should provide evidence on local workshp location for inverter maintenance</t>
    </r>
    <r>
      <rPr>
        <sz val="11"/>
        <color theme="1"/>
        <rFont val="Calibri"/>
        <family val="2"/>
      </rPr>
      <t xml:space="preserve">. operation temperature -25 ~ +60°C, compatible with  batteries, multiple MPPT. The inverter brand must be acceptable by MoElec.  </t>
    </r>
  </si>
  <si>
    <r>
      <t xml:space="preserve"> </t>
    </r>
    <r>
      <rPr>
        <sz val="11"/>
        <color theme="1"/>
        <rFont val="Calibri"/>
        <family val="2"/>
      </rPr>
      <t>Supply and install a suitable inverter</t>
    </r>
    <r>
      <rPr>
        <b/>
        <sz val="11"/>
        <color theme="1"/>
        <rFont val="Calibri"/>
        <family val="2"/>
      </rPr>
      <t xml:space="preserve"> (single phase) Hybird</t>
    </r>
    <r>
      <rPr>
        <sz val="11"/>
        <color theme="1"/>
        <rFont val="Calibri"/>
        <family val="2"/>
      </rPr>
      <t xml:space="preserve"> not less than 12 KWp,IP65  matching the system's output with the grid. The work includes provision and installation of ATS change over circuit</t>
    </r>
    <r>
      <rPr>
        <u/>
        <sz val="11"/>
        <color theme="1"/>
        <rFont val="Calibri"/>
        <family val="2"/>
      </rPr>
      <t xml:space="preserve"> (siemens or schneider or ABB or Mitsubishi)</t>
    </r>
    <r>
      <rPr>
        <sz val="11"/>
        <color theme="1"/>
        <rFont val="Calibri"/>
        <family val="2"/>
      </rPr>
      <t xml:space="preserve">. </t>
    </r>
    <r>
      <rPr>
        <b/>
        <sz val="11"/>
        <color theme="1"/>
        <rFont val="Calibri"/>
        <family val="2"/>
      </rPr>
      <t xml:space="preserve">The inverter should have a 7-year guarantee, the supplier should provide evidence on local workshp location for inverter maintenance. </t>
    </r>
    <r>
      <rPr>
        <sz val="11"/>
        <color theme="1"/>
        <rFont val="Calibri"/>
        <family val="2"/>
      </rPr>
      <t xml:space="preserve">operation temperature -25 ~ +60°C, compatable with the batteries, multilple MPPT. The inverter brand must be acceptable by MoElec.  </t>
    </r>
  </si>
  <si>
    <r>
      <t xml:space="preserve"> Supply and install a suitable inverter (</t>
    </r>
    <r>
      <rPr>
        <b/>
        <sz val="11"/>
        <color theme="1"/>
        <rFont val="Calibri"/>
        <family val="2"/>
      </rPr>
      <t>three phase</t>
    </r>
    <r>
      <rPr>
        <sz val="11"/>
        <color theme="1"/>
        <rFont val="Calibri"/>
        <family val="2"/>
      </rPr>
      <t xml:space="preserve">) </t>
    </r>
    <r>
      <rPr>
        <b/>
        <sz val="11"/>
        <color theme="1"/>
        <rFont val="Calibri"/>
        <family val="2"/>
      </rPr>
      <t xml:space="preserve">Hybrid not less than 12 Kwp, IP65 </t>
    </r>
    <r>
      <rPr>
        <sz val="11"/>
        <color theme="1"/>
        <rFont val="Calibri"/>
        <family val="2"/>
      </rPr>
      <t xml:space="preserve"> matching the system's output with the grid. The work includes provision and installation of ATS change over circuit (</t>
    </r>
    <r>
      <rPr>
        <u/>
        <sz val="11"/>
        <color theme="1"/>
        <rFont val="Calibri"/>
        <family val="2"/>
      </rPr>
      <t>siemens or schneider or ABB or Mitsubishi)</t>
    </r>
    <r>
      <rPr>
        <sz val="11"/>
        <color theme="1"/>
        <rFont val="Calibri"/>
        <family val="2"/>
      </rPr>
      <t xml:space="preserve">. </t>
    </r>
    <r>
      <rPr>
        <b/>
        <sz val="11"/>
        <color theme="1"/>
        <rFont val="Calibri"/>
        <family val="2"/>
      </rPr>
      <t>The inverter should have a 7-year guarantee, the supplier should provide evidence on local workshp location for inverter maintenance</t>
    </r>
    <r>
      <rPr>
        <sz val="11"/>
        <color theme="1"/>
        <rFont val="Calibri"/>
        <family val="2"/>
      </rPr>
      <t xml:space="preserve">. operation temperature -25 ~ +60°C, compatible with  batteries, multiple MPPT.The inverter brand must be acceptable by MoElec.  </t>
    </r>
  </si>
  <si>
    <r>
      <t xml:space="preserve"> </t>
    </r>
    <r>
      <rPr>
        <sz val="11"/>
        <color theme="1"/>
        <rFont val="Calibri"/>
        <family val="2"/>
      </rPr>
      <t>Supply and install a suitable inverter</t>
    </r>
    <r>
      <rPr>
        <b/>
        <sz val="11"/>
        <color theme="1"/>
        <rFont val="Calibri"/>
        <family val="2"/>
      </rPr>
      <t xml:space="preserve"> (single phase) Hybird</t>
    </r>
    <r>
      <rPr>
        <sz val="11"/>
        <color theme="1"/>
        <rFont val="Calibri"/>
        <family val="2"/>
      </rPr>
      <t xml:space="preserve">  not less than 8 Kwp , IP65 matching the system's output with the grid. The work includes provision and installation of ATS change over circuit</t>
    </r>
    <r>
      <rPr>
        <u/>
        <sz val="11"/>
        <color theme="1"/>
        <rFont val="Calibri"/>
        <family val="2"/>
      </rPr>
      <t xml:space="preserve"> (siemens or schneider or ABB or Mitsubishi)</t>
    </r>
    <r>
      <rPr>
        <sz val="11"/>
        <color theme="1"/>
        <rFont val="Calibri"/>
        <family val="2"/>
      </rPr>
      <t xml:space="preserve">. </t>
    </r>
    <r>
      <rPr>
        <b/>
        <sz val="11"/>
        <color theme="1"/>
        <rFont val="Calibri"/>
        <family val="2"/>
      </rPr>
      <t xml:space="preserve">The inverter should have a 7-year guarantee, the supplier should provide evidence on local workshp location for inverter maintenance. </t>
    </r>
    <r>
      <rPr>
        <sz val="11"/>
        <color theme="1"/>
        <rFont val="Calibri"/>
        <family val="2"/>
      </rPr>
      <t xml:space="preserve">operation temperature -25 ~ +60°C, compatable with the batteries, multilple MPPT. The inverter brand must be acceptable by MoElec.  </t>
    </r>
  </si>
  <si>
    <r>
      <t xml:space="preserve"> Supply and install a suitable inverter (</t>
    </r>
    <r>
      <rPr>
        <b/>
        <sz val="11"/>
        <color theme="1"/>
        <rFont val="Calibri"/>
        <family val="2"/>
      </rPr>
      <t>three phase</t>
    </r>
    <r>
      <rPr>
        <sz val="11"/>
        <color theme="1"/>
        <rFont val="Calibri"/>
        <family val="2"/>
      </rPr>
      <t xml:space="preserve">) </t>
    </r>
    <r>
      <rPr>
        <b/>
        <sz val="11"/>
        <color theme="1"/>
        <rFont val="Calibri"/>
        <family val="2"/>
      </rPr>
      <t xml:space="preserve">Hybrid not less than 8 Kwp, IP65 </t>
    </r>
    <r>
      <rPr>
        <sz val="11"/>
        <color theme="1"/>
        <rFont val="Calibri"/>
        <family val="2"/>
      </rPr>
      <t xml:space="preserve"> matching the system's output with the grid. The work includes provision and installation of ATS change over circuit (</t>
    </r>
    <r>
      <rPr>
        <u/>
        <sz val="11"/>
        <color theme="1"/>
        <rFont val="Calibri"/>
        <family val="2"/>
      </rPr>
      <t>siemens or schneider or ABB or Mitsubishi)</t>
    </r>
    <r>
      <rPr>
        <sz val="11"/>
        <color theme="1"/>
        <rFont val="Calibri"/>
        <family val="2"/>
      </rPr>
      <t xml:space="preserve">. </t>
    </r>
    <r>
      <rPr>
        <b/>
        <sz val="11"/>
        <color theme="1"/>
        <rFont val="Calibri"/>
        <family val="2"/>
      </rPr>
      <t>The inverter should have a 7-year guarantee, the supplier should provide evidence on local workshp location for inverter maintenance</t>
    </r>
    <r>
      <rPr>
        <sz val="11"/>
        <color theme="1"/>
        <rFont val="Calibri"/>
        <family val="2"/>
      </rPr>
      <t xml:space="preserve">. operation temperature -25 ~ +60°C, compatible with  batteries, multiple MPPT. The inverter brand must be acceptable by MoElec.  </t>
    </r>
  </si>
  <si>
    <r>
      <t xml:space="preserve"> </t>
    </r>
    <r>
      <rPr>
        <sz val="11"/>
        <color theme="1"/>
        <rFont val="Calibri"/>
        <family val="2"/>
      </rPr>
      <t>Supply and install a suitable inverter</t>
    </r>
    <r>
      <rPr>
        <b/>
        <sz val="11"/>
        <color theme="1"/>
        <rFont val="Calibri"/>
        <family val="2"/>
      </rPr>
      <t xml:space="preserve"> (single phase) Hybird not less than 8 Kwp, IP65</t>
    </r>
    <r>
      <rPr>
        <sz val="11"/>
        <color theme="1"/>
        <rFont val="Calibri"/>
        <family val="2"/>
      </rPr>
      <t xml:space="preserve">  matching the system's output with the grid. The work includes provision and installation of ATS change over circuit</t>
    </r>
    <r>
      <rPr>
        <u/>
        <sz val="11"/>
        <color theme="1"/>
        <rFont val="Calibri"/>
        <family val="2"/>
      </rPr>
      <t xml:space="preserve"> (siemens or schneider or ABB or Mitsubishi)</t>
    </r>
    <r>
      <rPr>
        <sz val="11"/>
        <color theme="1"/>
        <rFont val="Calibri"/>
        <family val="2"/>
      </rPr>
      <t xml:space="preserve">. </t>
    </r>
    <r>
      <rPr>
        <b/>
        <sz val="11"/>
        <color theme="1"/>
        <rFont val="Calibri"/>
        <family val="2"/>
      </rPr>
      <t xml:space="preserve">The inverter should have a 7-year guarantee, the supplier should provide evidence on local workshp location for inverter maintenance. </t>
    </r>
    <r>
      <rPr>
        <sz val="11"/>
        <color theme="1"/>
        <rFont val="Calibri"/>
        <family val="2"/>
      </rPr>
      <t xml:space="preserve">operation temperature -25 ~ +60°C, compatable with the batteries, multilple MPPT. The inverter brand must be acceptable by MoElec.  </t>
    </r>
  </si>
  <si>
    <r>
      <t xml:space="preserve"> Supply and install a suitable inverter (</t>
    </r>
    <r>
      <rPr>
        <b/>
        <sz val="11"/>
        <color theme="1"/>
        <rFont val="Calibri"/>
        <family val="2"/>
      </rPr>
      <t>three phase</t>
    </r>
    <r>
      <rPr>
        <sz val="11"/>
        <color theme="1"/>
        <rFont val="Calibri"/>
        <family val="2"/>
      </rPr>
      <t xml:space="preserve">) </t>
    </r>
    <r>
      <rPr>
        <b/>
        <sz val="11"/>
        <color theme="1"/>
        <rFont val="Calibri"/>
        <family val="2"/>
      </rPr>
      <t xml:space="preserve">Hybrid not less than 8 kwp, IP65 </t>
    </r>
    <r>
      <rPr>
        <sz val="11"/>
        <color theme="1"/>
        <rFont val="Calibri"/>
        <family val="2"/>
      </rPr>
      <t>matching the system's output with the grid and. The work includes provision and installation of ATS change over circuit (</t>
    </r>
    <r>
      <rPr>
        <u/>
        <sz val="11"/>
        <color theme="1"/>
        <rFont val="Calibri"/>
        <family val="2"/>
      </rPr>
      <t>siemens or schneider or ABB or Mitsubishi)</t>
    </r>
    <r>
      <rPr>
        <sz val="11"/>
        <color theme="1"/>
        <rFont val="Calibri"/>
        <family val="2"/>
      </rPr>
      <t xml:space="preserve">. </t>
    </r>
    <r>
      <rPr>
        <b/>
        <sz val="11"/>
        <color theme="1"/>
        <rFont val="Calibri"/>
        <family val="2"/>
      </rPr>
      <t>The inverter should have a 7-year guarantee, the supplier should provide evidence on local workshp location for inverter maintenance</t>
    </r>
    <r>
      <rPr>
        <sz val="11"/>
        <color theme="1"/>
        <rFont val="Calibri"/>
        <family val="2"/>
      </rPr>
      <t xml:space="preserve">. operation temperature -25 ~ +60°C, compatible with  batteries, multiple MPPT.The inverter brand must be acceptable by MoElec.  </t>
    </r>
  </si>
  <si>
    <r>
      <t xml:space="preserve"> </t>
    </r>
    <r>
      <rPr>
        <sz val="11"/>
        <color theme="1"/>
        <rFont val="Calibri"/>
        <family val="2"/>
      </rPr>
      <t>Supply and install a suitable inverter</t>
    </r>
    <r>
      <rPr>
        <b/>
        <sz val="11"/>
        <color theme="1"/>
        <rFont val="Calibri"/>
        <family val="2"/>
      </rPr>
      <t xml:space="preserve"> (single phase) Hybird</t>
    </r>
    <r>
      <rPr>
        <sz val="11"/>
        <color theme="1"/>
        <rFont val="Calibri"/>
        <family val="2"/>
      </rPr>
      <t xml:space="preserve"> not less than 8 Kwp, IP65 matching the system's output with the grid. The work includes provision and installation of ATS change over circuit</t>
    </r>
    <r>
      <rPr>
        <u/>
        <sz val="11"/>
        <color theme="1"/>
        <rFont val="Calibri"/>
        <family val="2"/>
      </rPr>
      <t xml:space="preserve"> (siemens or schneider or ABB or Mitsubishi)</t>
    </r>
    <r>
      <rPr>
        <sz val="11"/>
        <color theme="1"/>
        <rFont val="Calibri"/>
        <family val="2"/>
      </rPr>
      <t xml:space="preserve">. </t>
    </r>
    <r>
      <rPr>
        <b/>
        <sz val="11"/>
        <color theme="1"/>
        <rFont val="Calibri"/>
        <family val="2"/>
      </rPr>
      <t xml:space="preserve">The inverter should have a 7-year guarantee, the supplier should provide evidence on local workshp location for inverter maintenance. </t>
    </r>
    <r>
      <rPr>
        <sz val="11"/>
        <color theme="1"/>
        <rFont val="Calibri"/>
        <family val="2"/>
      </rPr>
      <t xml:space="preserve">operation temperature -25 ~ +60°C, compatable with the batteries, multilple MPPT. The inverter brand must be acceptable by MoElec.  </t>
    </r>
  </si>
  <si>
    <r>
      <t xml:space="preserve"> Supply and install a suitable inverter (</t>
    </r>
    <r>
      <rPr>
        <b/>
        <sz val="11"/>
        <color theme="1"/>
        <rFont val="Calibri"/>
        <family val="2"/>
      </rPr>
      <t>three phase</t>
    </r>
    <r>
      <rPr>
        <sz val="11"/>
        <color theme="1"/>
        <rFont val="Calibri"/>
        <family val="2"/>
      </rPr>
      <t xml:space="preserve">) </t>
    </r>
    <r>
      <rPr>
        <b/>
        <sz val="11"/>
        <color theme="1"/>
        <rFont val="Calibri"/>
        <family val="2"/>
      </rPr>
      <t xml:space="preserve">Hybrid </t>
    </r>
    <r>
      <rPr>
        <sz val="11"/>
        <color theme="1"/>
        <rFont val="Calibri"/>
        <family val="2"/>
      </rPr>
      <t xml:space="preserve"> not less than 8 Kwp, IP65 matching the system's output with the grid. The work includes provision and installation of ATS change over circuit (</t>
    </r>
    <r>
      <rPr>
        <u/>
        <sz val="11"/>
        <color theme="1"/>
        <rFont val="Calibri"/>
        <family val="2"/>
      </rPr>
      <t>siemens or schneider or ABB or Mitsubishi)</t>
    </r>
    <r>
      <rPr>
        <sz val="11"/>
        <color theme="1"/>
        <rFont val="Calibri"/>
        <family val="2"/>
      </rPr>
      <t xml:space="preserve">. </t>
    </r>
    <r>
      <rPr>
        <b/>
        <sz val="11"/>
        <color theme="1"/>
        <rFont val="Calibri"/>
        <family val="2"/>
      </rPr>
      <t>The inverter should have a 7-year guarantee, the supplier should provide evidence on local workshp location for inverter maintenance</t>
    </r>
    <r>
      <rPr>
        <sz val="11"/>
        <color theme="1"/>
        <rFont val="Calibri"/>
        <family val="2"/>
      </rPr>
      <t xml:space="preserve">. operation temperature -25 ~ +60°C, compatible with  batteries, multiple MPPT. The inverter brand must be acceptable by MoElec.  </t>
    </r>
  </si>
  <si>
    <r>
      <t xml:space="preserve"> Supply and install a suitable inverter (</t>
    </r>
    <r>
      <rPr>
        <b/>
        <sz val="11"/>
        <color theme="1"/>
        <rFont val="Calibri"/>
        <family val="2"/>
      </rPr>
      <t>three phase</t>
    </r>
    <r>
      <rPr>
        <sz val="11"/>
        <color theme="1"/>
        <rFont val="Calibri"/>
        <family val="2"/>
      </rPr>
      <t xml:space="preserve">) </t>
    </r>
    <r>
      <rPr>
        <b/>
        <sz val="11"/>
        <color theme="1"/>
        <rFont val="Calibri"/>
        <family val="2"/>
      </rPr>
      <t xml:space="preserve">Hybrid not less than 8 Kwp, IP65 </t>
    </r>
    <r>
      <rPr>
        <sz val="11"/>
        <color theme="1"/>
        <rFont val="Calibri"/>
        <family val="2"/>
      </rPr>
      <t xml:space="preserve"> matching the system's output with the grid and. The work includes provision and installation of ATS change over circuit (</t>
    </r>
    <r>
      <rPr>
        <u/>
        <sz val="11"/>
        <color theme="1"/>
        <rFont val="Calibri"/>
        <family val="2"/>
      </rPr>
      <t>siemens or schneider or ABB or Mitsubishi)</t>
    </r>
    <r>
      <rPr>
        <sz val="11"/>
        <color theme="1"/>
        <rFont val="Calibri"/>
        <family val="2"/>
      </rPr>
      <t xml:space="preserve">. </t>
    </r>
    <r>
      <rPr>
        <b/>
        <sz val="11"/>
        <color theme="1"/>
        <rFont val="Calibri"/>
        <family val="2"/>
      </rPr>
      <t>The inverter should have a 7-year guarantee, the supplier should provide evidence on local workshp location for inverter maintenance</t>
    </r>
    <r>
      <rPr>
        <sz val="11"/>
        <color theme="1"/>
        <rFont val="Calibri"/>
        <family val="2"/>
      </rPr>
      <t xml:space="preserve">. operation temperature -25 ~ +60°C, compatible with  batteries, multiple MPPT. The inverter brand must be acceptable by MoElec.  </t>
    </r>
  </si>
  <si>
    <r>
      <t xml:space="preserve"> </t>
    </r>
    <r>
      <rPr>
        <sz val="11"/>
        <color theme="1"/>
        <rFont val="Calibri"/>
        <family val="2"/>
      </rPr>
      <t>Supply and install a suitable inverter</t>
    </r>
    <r>
      <rPr>
        <b/>
        <sz val="11"/>
        <color theme="1"/>
        <rFont val="Calibri"/>
        <family val="2"/>
      </rPr>
      <t xml:space="preserve"> (single phase) Hybird not less thank 8 Kwp, IP65</t>
    </r>
    <r>
      <rPr>
        <sz val="11"/>
        <color theme="1"/>
        <rFont val="Calibri"/>
        <family val="2"/>
      </rPr>
      <t xml:space="preserve"> matching the system's output with the grid. The work includes provision and installation of ATS change over circuit</t>
    </r>
    <r>
      <rPr>
        <u/>
        <sz val="11"/>
        <color theme="1"/>
        <rFont val="Calibri"/>
        <family val="2"/>
      </rPr>
      <t xml:space="preserve"> (siemens or schneider or ABB or Mitsubishi)</t>
    </r>
    <r>
      <rPr>
        <sz val="11"/>
        <color theme="1"/>
        <rFont val="Calibri"/>
        <family val="2"/>
      </rPr>
      <t xml:space="preserve">. </t>
    </r>
    <r>
      <rPr>
        <b/>
        <sz val="11"/>
        <color theme="1"/>
        <rFont val="Calibri"/>
        <family val="2"/>
      </rPr>
      <t xml:space="preserve">The inverter should have a 7-year guarantee, the supplier should provide evidence on local workshp location for inverter maintenance. </t>
    </r>
    <r>
      <rPr>
        <sz val="11"/>
        <color theme="1"/>
        <rFont val="Calibri"/>
        <family val="2"/>
      </rPr>
      <t xml:space="preserve">operation temperature -25 ~ +60°C, compatable with the batteries, multilple MPPT. The inverter brand must be acceptable by MoElec.  </t>
    </r>
  </si>
  <si>
    <r>
      <t xml:space="preserve"> Supply and install a suitable inverter (</t>
    </r>
    <r>
      <rPr>
        <b/>
        <sz val="11"/>
        <color theme="1"/>
        <rFont val="Calibri"/>
        <family val="2"/>
      </rPr>
      <t>three phase</t>
    </r>
    <r>
      <rPr>
        <sz val="11"/>
        <color theme="1"/>
        <rFont val="Calibri"/>
        <family val="2"/>
      </rPr>
      <t xml:space="preserve">) </t>
    </r>
    <r>
      <rPr>
        <b/>
        <sz val="11"/>
        <color theme="1"/>
        <rFont val="Calibri"/>
        <family val="2"/>
      </rPr>
      <t xml:space="preserve">Hybrid not less than 8 kwp, IP65 </t>
    </r>
    <r>
      <rPr>
        <sz val="11"/>
        <color theme="1"/>
        <rFont val="Calibri"/>
        <family val="2"/>
      </rPr>
      <t>matching the system's output with the grid. The work includes provision and installation of ATS change over circuit (</t>
    </r>
    <r>
      <rPr>
        <u/>
        <sz val="11"/>
        <color theme="1"/>
        <rFont val="Calibri"/>
        <family val="2"/>
      </rPr>
      <t>siemens or schneider or ABB or Mitsubishi)</t>
    </r>
    <r>
      <rPr>
        <sz val="11"/>
        <color theme="1"/>
        <rFont val="Calibri"/>
        <family val="2"/>
      </rPr>
      <t xml:space="preserve">. </t>
    </r>
    <r>
      <rPr>
        <b/>
        <sz val="11"/>
        <color theme="1"/>
        <rFont val="Calibri"/>
        <family val="2"/>
      </rPr>
      <t>The inverter should have a 7-year guarantee, the supplier should provide evidence on local workshp location for inverter maintenance</t>
    </r>
    <r>
      <rPr>
        <sz val="11"/>
        <color theme="1"/>
        <rFont val="Calibri"/>
        <family val="2"/>
      </rPr>
      <t xml:space="preserve">. operation temperature -25 ~ +60°C, compatible with  batteries, multiple MPPT. The inverter brand must be acceptable by MoElec.  </t>
    </r>
  </si>
  <si>
    <r>
      <t xml:space="preserve">Notes on Bill of Quantities (BoQ)
</t>
    </r>
    <r>
      <rPr>
        <sz val="11"/>
        <color rgb="FF000000"/>
        <rFont val="Calibri"/>
        <family val="2"/>
      </rPr>
      <t>In the BoQ, several items are listed with different types, sizes, and specifications. The application of these items will be determined based on the actual needs of each school, the type and size of the school, and decisions made by UNICEF. The following clarifications apply:
•Cabling and Electrical load separation: The load separation and providing cables,circuit, any other accessories shall be included and implemented when needed.
•Other items in the BoQ may also differ and change from school to school based on the school size and requirements. The listed items are estimates, and the final selection will be made according to the actual needs of each school and UNICEF's decisions.
• All the provided components shall be compatible to each other and work effectively to achieve the required results</t>
    </r>
    <r>
      <rPr>
        <b/>
        <sz val="11"/>
        <color rgb="FF000000"/>
        <rFont val="Calibri"/>
        <family val="2"/>
      </rPr>
      <t xml:space="preserve">
</t>
    </r>
  </si>
  <si>
    <r>
      <t xml:space="preserve">Notes on Bill of Quantities (BoQ)
</t>
    </r>
    <r>
      <rPr>
        <sz val="11"/>
        <color rgb="FF000000"/>
        <rFont val="Calibri"/>
        <family val="2"/>
      </rPr>
      <t>In the BoQ, several items are listed with different types, sizes, and specifications. The application of these items will be determined based on the actual needs of each school, the type and size of the school, and decisions made by UNICEF. The following clarifications apply:
•Cabling and Electrical load separation: The load separation and providing cables,circuit, any other accessories shall be included and implemented when needed.
•Other items in the BoQ may also differ and change from school to school based on the school size and requirements. The listed items are estimates, and the final selection will be made according to the actual needs of each school and UNICEF's decisions.
• All the provided components shall be compatible to each other and work effectively to achieve the required results</t>
    </r>
    <r>
      <rPr>
        <b/>
        <sz val="11"/>
        <color rgb="FF000000"/>
        <rFont val="Calibri"/>
        <family val="2"/>
      </rPr>
      <t xml:space="preserve">
</t>
    </r>
  </si>
  <si>
    <r>
      <t xml:space="preserve">Notes on Bill of Quantities (BoQ)
</t>
    </r>
    <r>
      <rPr>
        <sz val="11"/>
        <color rgb="FF000000"/>
        <rFont val="Calibri"/>
        <family val="2"/>
      </rPr>
      <t xml:space="preserve">In the BoQ, several items are listed with different types, sizes, and specifications. The application of these items will be determined based on the actual needs of each school, the type and size of the school, and decisions made by UNICEF. The following clarifications apply:
</t>
    </r>
    <r>
      <rPr>
        <b/>
        <sz val="11"/>
        <color theme="4" tint="-0.249977111117893"/>
        <rFont val="Calibri"/>
        <family val="2"/>
      </rPr>
      <t xml:space="preserve">•Inverter type: Both Single phase and three phase inverter are listed. However, only one type of inverter  will be applied at each school.
</t>
    </r>
    <r>
      <rPr>
        <sz val="11"/>
        <color rgb="FF000000"/>
        <rFont val="Calibri"/>
        <family val="2"/>
      </rPr>
      <t>•Cabling and Electrical load separation: The load separation and providing cables,circuit, any other accessories shall be included and implemented when needed.
•</t>
    </r>
    <r>
      <rPr>
        <b/>
        <sz val="11"/>
        <color rgb="FF000000"/>
        <rFont val="Calibri"/>
        <family val="2"/>
      </rPr>
      <t>Other items in the BoQ may also differ and change from school to school based on the school size and requirements. The listed items are estimates, and the final selection will be made according to the actual needs of each school and UNICEF's decisions.</t>
    </r>
    <r>
      <rPr>
        <sz val="11"/>
        <color rgb="FF000000"/>
        <rFont val="Calibri"/>
        <family val="2"/>
      </rPr>
      <t xml:space="preserve">
• All the provided components shall be compatible to each other and work effectively to achieve the required results</t>
    </r>
    <r>
      <rPr>
        <b/>
        <sz val="11"/>
        <color rgb="FF000000"/>
        <rFont val="Calibri"/>
        <family val="2"/>
      </rPr>
      <t xml:space="preserve">
</t>
    </r>
  </si>
  <si>
    <r>
      <t xml:space="preserve">Notes on Bill of Quantities (BoQ)
</t>
    </r>
    <r>
      <rPr>
        <sz val="11"/>
        <color rgb="FF000000"/>
        <rFont val="Calibri"/>
        <family val="2"/>
      </rPr>
      <t>In the BoQ, several items are listed with different types, sizes, and specifications. The application of these items will be determined based on the actual needs of each school, the type and size of the school, and decisions made by UNICEF. The following clarifications apply:
•</t>
    </r>
    <r>
      <rPr>
        <b/>
        <sz val="14"/>
        <color theme="4" tint="-0.249977111117893"/>
        <rFont val="Calibri"/>
        <family val="2"/>
      </rPr>
      <t>Inverter type: Both Single phase and three phase inverter are listed. However, only one type of inverter  will be applied at each school.</t>
    </r>
    <r>
      <rPr>
        <sz val="11"/>
        <color rgb="FF000000"/>
        <rFont val="Calibri"/>
        <family val="2"/>
      </rPr>
      <t xml:space="preserve">
•Cabling and Electrical load separation: The load separation and providing cables,circuit, any other accessories shall be included and implemented when needed.
•Other items in the BoQ may also differ and change from school to school based on the school size and requirements. The listed items are estimates, and the final selection will be made according to the actual needs of each school and UNICEF's decisions.
• All the provided components shall be compatible to each other and work effectively to achieve the required results</t>
    </r>
    <r>
      <rPr>
        <b/>
        <sz val="11"/>
        <color rgb="FF000000"/>
        <rFont val="Calibri"/>
        <family val="2"/>
      </rPr>
      <t xml:space="preserve">
</t>
    </r>
  </si>
  <si>
    <r>
      <t xml:space="preserve">Notes on Bill of Quantities (BoQ)
</t>
    </r>
    <r>
      <rPr>
        <sz val="11"/>
        <color rgb="FF000000"/>
        <rFont val="Calibri"/>
        <family val="2"/>
      </rPr>
      <t xml:space="preserve">In the BoQ, several items are listed with different types, sizes, and specifications. The application of these items will be determined based on the actual needs of each school, the type and size of the school, and decisions made by UNICEF. The following clarifications apply:
</t>
    </r>
    <r>
      <rPr>
        <b/>
        <sz val="14"/>
        <color theme="4" tint="-0.249977111117893"/>
        <rFont val="Calibri"/>
        <family val="2"/>
      </rPr>
      <t>•Inverter type: Both Single phase and three phase inverter are listed. However, only one type of inverter  will be applied at each school.</t>
    </r>
    <r>
      <rPr>
        <sz val="11"/>
        <color rgb="FF000000"/>
        <rFont val="Calibri"/>
        <family val="2"/>
      </rPr>
      <t xml:space="preserve">
•Cabling and Electrical load separation: The load separation and providing cables,circuit, any other accessories shall be included and implemented when needed.
•Other items in the BoQ may also differ and change from school to school based on the school size and requirements. The listed items are estimates, and the final selection will be made according to the actual needs of each school and UNICEF's decisions.
• All the provided components shall be compatible to each other and work effectively to achieve the required results</t>
    </r>
    <r>
      <rPr>
        <b/>
        <sz val="11"/>
        <color rgb="FF000000"/>
        <rFont val="Calibri"/>
        <family val="2"/>
      </rPr>
      <t xml:space="preserve">
</t>
    </r>
  </si>
  <si>
    <r>
      <t xml:space="preserve">Notes on Bill of Quantities (BoQ)
</t>
    </r>
    <r>
      <rPr>
        <sz val="11"/>
        <color rgb="FF000000"/>
        <rFont val="Calibri"/>
        <family val="2"/>
      </rPr>
      <t xml:space="preserve">In the BoQ, several items are listed with different types, sizes, and specifications. The application of these items will be determined based on the actual needs of each school, the type and size of the school, and decisions made by UNICEF. The following clarifications apply:
</t>
    </r>
    <r>
      <rPr>
        <b/>
        <sz val="14"/>
        <color theme="4" tint="-0.249977111117893"/>
        <rFont val="Calibri"/>
        <family val="2"/>
      </rPr>
      <t xml:space="preserve">•Inverter type: Both Single phase and three phase inverter are listed. However, only one type of inverter  will be applied at each school.
</t>
    </r>
    <r>
      <rPr>
        <sz val="11"/>
        <color rgb="FF000000"/>
        <rFont val="Calibri"/>
        <family val="2"/>
      </rPr>
      <t>•Cabling and Electrical load separation: The load separation and providing cables,circuit, any other accessories shall be included and implemented when needed.
•Other items in the BoQ may also differ and change from school to school based on the school size and requirements. The listed items are estimates, and the final selection will be made according to the actual needs of each school and UNICEF's decisions.
• All the provided components shall be compatible to each other and work effectively to achieve the required results</t>
    </r>
    <r>
      <rPr>
        <b/>
        <sz val="11"/>
        <color rgb="FF000000"/>
        <rFont val="Calibri"/>
        <family val="2"/>
      </rPr>
      <t xml:space="preserve">
</t>
    </r>
  </si>
  <si>
    <r>
      <t xml:space="preserve">Notes on Bill of Quantities (BoQ)
</t>
    </r>
    <r>
      <rPr>
        <sz val="11"/>
        <color rgb="FF000000"/>
        <rFont val="Calibri"/>
        <family val="2"/>
      </rPr>
      <t xml:space="preserve">In the BoQ, several items are listed with different types, sizes, and specifications. The application of these items will be determined based on the actual needs of each school, the type and size of the school, and decisions made by UNICEF. The following clarifications apply:
</t>
    </r>
    <r>
      <rPr>
        <b/>
        <sz val="12"/>
        <color theme="4" tint="-0.249977111117893"/>
        <rFont val="Calibri"/>
        <family val="2"/>
      </rPr>
      <t>•Inverter type: Both Single phase and three phase inverter are listed. However, only one type of inverter  will be applied at each school.</t>
    </r>
    <r>
      <rPr>
        <sz val="11"/>
        <color rgb="FF000000"/>
        <rFont val="Calibri"/>
        <family val="2"/>
      </rPr>
      <t xml:space="preserve">
•Cabling and Electrical load separation: The load separation and providing cables,circuit, any other accessories shall be included and implemented when needed.
•Other items in the BoQ may also differ and change from school to school based on the school size and requirements. The listed items are estimates, and the final selection will be made according to the actual needs of each school and UNICEF's decisions.
• All the provided components shall be compatible to each other and work effectively to achieve the required results</t>
    </r>
    <r>
      <rPr>
        <b/>
        <sz val="11"/>
        <color rgb="FF000000"/>
        <rFont val="Calibri"/>
        <family val="2"/>
      </rPr>
      <t xml:space="preserve">
</t>
    </r>
  </si>
  <si>
    <t>Total project cost USD</t>
  </si>
  <si>
    <r>
      <t xml:space="preserve">Unit Price in </t>
    </r>
    <r>
      <rPr>
        <b/>
        <sz val="11"/>
        <color rgb="FFFF0000"/>
        <rFont val="Calibri"/>
        <family val="2"/>
      </rPr>
      <t>USD</t>
    </r>
  </si>
  <si>
    <r>
      <t xml:space="preserve">Total Price in </t>
    </r>
    <r>
      <rPr>
        <b/>
        <sz val="11"/>
        <color rgb="FFFF0000"/>
        <rFont val="Calibri"/>
        <family val="2"/>
      </rPr>
      <t>USD</t>
    </r>
  </si>
  <si>
    <r>
      <t xml:space="preserve">Total price  </t>
    </r>
    <r>
      <rPr>
        <b/>
        <sz val="14"/>
        <color rgb="FFFF0000"/>
        <rFont val="Arial"/>
        <family val="2"/>
        <scheme val="minor"/>
      </rPr>
      <t>USD</t>
    </r>
  </si>
  <si>
    <r>
      <t xml:space="preserve">Unit price </t>
    </r>
    <r>
      <rPr>
        <b/>
        <sz val="14"/>
        <color rgb="FFFF0000"/>
        <rFont val="Arial"/>
        <family val="2"/>
        <scheme val="minor"/>
      </rPr>
      <t>USD</t>
    </r>
  </si>
  <si>
    <r>
      <t>Unit Price in</t>
    </r>
    <r>
      <rPr>
        <b/>
        <sz val="11"/>
        <color rgb="FFFF0000"/>
        <rFont val="Calibri"/>
        <family val="2"/>
      </rPr>
      <t xml:space="preserve"> USD</t>
    </r>
  </si>
  <si>
    <r>
      <t>Total Price in</t>
    </r>
    <r>
      <rPr>
        <b/>
        <sz val="11"/>
        <color rgb="FFFF0000"/>
        <rFont val="Calibri"/>
        <family val="2"/>
      </rPr>
      <t xml:space="preserve"> USD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</si>
</sst>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_);_(* \(#,##0\);_(* &quot;-&quot;??_);_(@_)"/>
    <numFmt numFmtId="166" formatCode="[$-F800]dddd\,\ mmmm\ dd\,\ yyyy"/>
  </numFmts>
  <fonts count="30" x14ac:knownFonts="1">
    <font>
      <sz val="10"/>
      <color rgb="FF000000"/>
      <name val="Arial"/>
    </font>
    <font>
      <sz val="10"/>
      <color rgb="FF000000"/>
      <name val="Arial"/>
      <family val="2"/>
    </font>
    <font>
      <sz val="11"/>
      <color rgb="FF000000"/>
      <name val="Calibri"/>
      <family val="2"/>
    </font>
    <font>
      <b/>
      <sz val="11"/>
      <color theme="1"/>
      <name val="Calibri"/>
      <family val="2"/>
    </font>
    <font>
      <sz val="11"/>
      <color theme="1"/>
      <name val="Calibri"/>
      <family val="2"/>
    </font>
    <font>
      <b/>
      <sz val="11"/>
      <color rgb="FF000000"/>
      <name val="Calibri"/>
      <family val="2"/>
    </font>
    <font>
      <b/>
      <sz val="11"/>
      <name val="Calibri"/>
      <family val="2"/>
    </font>
    <font>
      <sz val="11"/>
      <name val="Calibri"/>
      <family val="2"/>
    </font>
    <font>
      <sz val="11"/>
      <name val="Arial"/>
      <family val="2"/>
      <scheme val="minor"/>
    </font>
    <font>
      <b/>
      <sz val="14"/>
      <name val="Times New Roman"/>
      <family val="1"/>
    </font>
    <font>
      <b/>
      <sz val="14"/>
      <color rgb="FF000000"/>
      <name val="Calibri"/>
      <family val="2"/>
    </font>
    <font>
      <b/>
      <sz val="11"/>
      <color rgb="FF000000"/>
      <name val="Calibri"/>
      <family val="2"/>
      <charset val="204"/>
    </font>
    <font>
      <b/>
      <sz val="16"/>
      <name val="Times New Roman"/>
      <family val="1"/>
    </font>
    <font>
      <b/>
      <sz val="18"/>
      <color rgb="FF000000"/>
      <name val="Calibri"/>
      <family val="2"/>
    </font>
    <font>
      <sz val="11"/>
      <color rgb="FFFF0000"/>
      <name val="Calibri"/>
      <family val="2"/>
    </font>
    <font>
      <sz val="10"/>
      <color rgb="FF000000"/>
      <name val="Arial"/>
    </font>
    <font>
      <u/>
      <sz val="11"/>
      <color theme="1"/>
      <name val="Calibri"/>
      <family val="2"/>
    </font>
    <font>
      <b/>
      <u/>
      <sz val="11"/>
      <color theme="1"/>
      <name val="Calibri"/>
      <family val="2"/>
    </font>
    <font>
      <b/>
      <sz val="11"/>
      <color rgb="FFFF0000"/>
      <name val="Calibri"/>
      <family val="2"/>
    </font>
    <font>
      <b/>
      <sz val="10"/>
      <color rgb="FF000000"/>
      <name val="Arial"/>
      <family val="2"/>
    </font>
    <font>
      <sz val="11"/>
      <color theme="4" tint="-0.249977111117893"/>
      <name val="Calibri"/>
      <family val="2"/>
    </font>
    <font>
      <b/>
      <sz val="14"/>
      <color theme="1"/>
      <name val="Arial"/>
      <family val="2"/>
      <scheme val="minor"/>
    </font>
    <font>
      <b/>
      <sz val="12"/>
      <color theme="1"/>
      <name val="Arial"/>
      <family val="2"/>
      <scheme val="minor"/>
    </font>
    <font>
      <sz val="12"/>
      <color theme="1"/>
      <name val="Arial"/>
      <family val="2"/>
      <scheme val="minor"/>
    </font>
    <font>
      <b/>
      <sz val="12"/>
      <color rgb="FF000000"/>
      <name val="Calibri"/>
      <family val="2"/>
    </font>
    <font>
      <b/>
      <sz val="11"/>
      <color rgb="FF000000"/>
      <name val="Arial"/>
      <family val="2"/>
    </font>
    <font>
      <b/>
      <sz val="14"/>
      <color rgb="FFFF0000"/>
      <name val="Arial"/>
      <family val="2"/>
      <scheme val="minor"/>
    </font>
    <font>
      <b/>
      <sz val="11"/>
      <color theme="4" tint="-0.249977111117893"/>
      <name val="Calibri"/>
      <family val="2"/>
    </font>
    <font>
      <b/>
      <sz val="12"/>
      <color theme="4" tint="-0.249977111117893"/>
      <name val="Calibri"/>
      <family val="2"/>
    </font>
    <font>
      <b/>
      <sz val="14"/>
      <color theme="4" tint="-0.249977111117893"/>
      <name val="Calibri"/>
      <family val="2"/>
    </font>
  </fonts>
  <fills count="9">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rgb="FF9BC2E6"/>
        <bgColor rgb="FF000000"/>
      </patternFill>
    </fill>
    <fill>
      <patternFill patternType="solid">
        <fgColor theme="6"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5">
    <xf numFmtId="0" fontId="0" fillId="0" borderId="0"/>
    <xf numFmtId="0" fontId="1" fillId="0" borderId="0"/>
    <xf numFmtId="0" fontId="8" fillId="0" borderId="0"/>
    <xf numFmtId="43" fontId="15" fillId="0" borderId="0" applyFont="0" applyFill="0" applyBorder="0" applyAlignment="0" applyProtection="0"/>
    <xf numFmtId="9" fontId="15" fillId="0" borderId="0" applyFont="0" applyFill="0" applyBorder="0" applyAlignment="0" applyProtection="0"/>
  </cellStyleXfs>
  <cellXfs count="134">
    <xf numFmtId="0" fontId="0" fillId="0" borderId="0" xfId="0"/>
    <xf numFmtId="0" fontId="3" fillId="0" borderId="2" xfId="0" applyFont="1" applyBorder="1" applyAlignment="1">
      <alignment horizontal="center" vertical="center" wrapText="1"/>
    </xf>
    <xf numFmtId="0" fontId="5" fillId="0" borderId="0" xfId="0" applyFont="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vertical="center"/>
    </xf>
    <xf numFmtId="164" fontId="3" fillId="0" borderId="1" xfId="0" applyNumberFormat="1" applyFont="1" applyBorder="1" applyAlignment="1">
      <alignment horizontal="center" vertical="center" wrapText="1"/>
    </xf>
    <xf numFmtId="164" fontId="5" fillId="0" borderId="0" xfId="0" applyNumberFormat="1" applyFont="1" applyAlignment="1">
      <alignment horizontal="center" vertical="center"/>
    </xf>
    <xf numFmtId="0" fontId="3" fillId="0" borderId="1" xfId="0" applyFont="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vertical="top" wrapText="1"/>
    </xf>
    <xf numFmtId="4" fontId="12" fillId="3" borderId="1" xfId="0" applyNumberFormat="1"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4" fontId="9" fillId="3" borderId="0" xfId="0" applyNumberFormat="1" applyFont="1" applyFill="1" applyAlignment="1">
      <alignment horizontal="center" vertical="center" wrapText="1"/>
    </xf>
    <xf numFmtId="0" fontId="3" fillId="2" borderId="1" xfId="0" applyFont="1" applyFill="1" applyBorder="1" applyAlignment="1">
      <alignment horizontal="left" vertical="center" wrapText="1"/>
    </xf>
    <xf numFmtId="4" fontId="0" fillId="0" borderId="0" xfId="0" applyNumberFormat="1"/>
    <xf numFmtId="4" fontId="2" fillId="0" borderId="0" xfId="0" applyNumberFormat="1" applyFont="1"/>
    <xf numFmtId="0" fontId="3" fillId="0" borderId="2" xfId="0" applyFont="1" applyBorder="1" applyAlignment="1">
      <alignment vertical="center" wrapText="1"/>
    </xf>
    <xf numFmtId="4" fontId="12" fillId="3" borderId="7" xfId="0" applyNumberFormat="1" applyFont="1" applyFill="1" applyBorder="1" applyAlignment="1">
      <alignment horizontal="center" vertical="center" wrapText="1"/>
    </xf>
    <xf numFmtId="0" fontId="0" fillId="0" borderId="1" xfId="0" applyBorder="1"/>
    <xf numFmtId="0" fontId="1" fillId="0" borderId="1" xfId="0" applyFont="1" applyBorder="1"/>
    <xf numFmtId="4" fontId="0" fillId="0" borderId="1" xfId="0" applyNumberFormat="1" applyBorder="1"/>
    <xf numFmtId="0" fontId="0" fillId="5" borderId="1" xfId="0" applyFill="1" applyBorder="1"/>
    <xf numFmtId="0" fontId="1" fillId="5" borderId="1" xfId="0" applyFont="1" applyFill="1" applyBorder="1"/>
    <xf numFmtId="0" fontId="0" fillId="6" borderId="1" xfId="0" applyFill="1" applyBorder="1"/>
    <xf numFmtId="0" fontId="0" fillId="0" borderId="1" xfId="0" applyBorder="1" applyAlignment="1">
      <alignment horizontal="center"/>
    </xf>
    <xf numFmtId="0" fontId="0" fillId="5" borderId="1" xfId="0" applyFill="1" applyBorder="1" applyAlignment="1">
      <alignment horizontal="center"/>
    </xf>
    <xf numFmtId="0" fontId="1" fillId="0" borderId="1" xfId="0" applyFont="1" applyBorder="1" applyAlignment="1">
      <alignment horizontal="center"/>
    </xf>
    <xf numFmtId="4" fontId="19" fillId="5" borderId="1" xfId="0" applyNumberFormat="1" applyFont="1" applyFill="1" applyBorder="1"/>
    <xf numFmtId="4" fontId="19" fillId="6" borderId="1" xfId="0" applyNumberFormat="1" applyFont="1" applyFill="1" applyBorder="1"/>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1" xfId="0" applyFont="1" applyBorder="1" applyAlignment="1">
      <alignment horizontal="center" vertical="center" wrapText="1"/>
    </xf>
    <xf numFmtId="4" fontId="5" fillId="0" borderId="1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22" xfId="0" applyFont="1" applyBorder="1" applyAlignment="1">
      <alignment horizontal="left" vertical="center" wrapText="1"/>
    </xf>
    <xf numFmtId="4" fontId="5" fillId="7" borderId="1" xfId="0" applyNumberFormat="1" applyFont="1" applyFill="1" applyBorder="1" applyAlignment="1">
      <alignment horizontal="center" vertical="center"/>
    </xf>
    <xf numFmtId="0" fontId="2" fillId="0" borderId="18" xfId="0" applyFont="1" applyBorder="1" applyAlignment="1">
      <alignment horizontal="left" vertical="center" wrapText="1"/>
    </xf>
    <xf numFmtId="0" fontId="2" fillId="0" borderId="24" xfId="0" applyFont="1" applyBorder="1" applyAlignment="1">
      <alignment vertical="top" wrapText="1"/>
    </xf>
    <xf numFmtId="43" fontId="0" fillId="0" borderId="0" xfId="3" applyFont="1"/>
    <xf numFmtId="0" fontId="2" fillId="0" borderId="20" xfId="0" applyFont="1" applyBorder="1" applyAlignment="1">
      <alignment horizontal="left" vertical="center" wrapText="1"/>
    </xf>
    <xf numFmtId="0" fontId="2" fillId="0" borderId="25" xfId="0" applyFont="1" applyBorder="1" applyAlignment="1">
      <alignment horizontal="left" vertical="center" wrapText="1"/>
    </xf>
    <xf numFmtId="0" fontId="2" fillId="0" borderId="19" xfId="0" applyFont="1" applyBorder="1" applyAlignment="1">
      <alignment horizontal="left" vertical="center" wrapText="1"/>
    </xf>
    <xf numFmtId="0" fontId="2" fillId="0" borderId="24" xfId="0" applyFont="1" applyBorder="1" applyAlignment="1">
      <alignment horizontal="left" vertical="center" wrapText="1"/>
    </xf>
    <xf numFmtId="0" fontId="2" fillId="0" borderId="26" xfId="0" applyFont="1" applyBorder="1" applyAlignment="1">
      <alignment vertical="center" wrapText="1"/>
    </xf>
    <xf numFmtId="0" fontId="2" fillId="0" borderId="22" xfId="0" applyFont="1" applyBorder="1" applyAlignment="1">
      <alignment vertical="top" wrapText="1"/>
    </xf>
    <xf numFmtId="0" fontId="5" fillId="7" borderId="22" xfId="0" applyFont="1" applyFill="1" applyBorder="1" applyAlignment="1">
      <alignment horizontal="center" vertical="center"/>
    </xf>
    <xf numFmtId="0" fontId="21" fillId="2" borderId="1" xfId="0" applyFont="1" applyFill="1" applyBorder="1" applyAlignment="1">
      <alignment horizontal="center" vertical="center" wrapText="1"/>
    </xf>
    <xf numFmtId="0" fontId="23" fillId="0" borderId="1" xfId="0" applyFont="1" applyBorder="1" applyAlignment="1">
      <alignment horizontal="left" vertical="top" wrapText="1"/>
    </xf>
    <xf numFmtId="0" fontId="23" fillId="0" borderId="1" xfId="0" applyFont="1" applyBorder="1" applyAlignment="1">
      <alignment horizontal="center" vertical="center" wrapText="1"/>
    </xf>
    <xf numFmtId="0" fontId="23" fillId="0" borderId="1" xfId="0" applyFont="1" applyBorder="1" applyAlignment="1">
      <alignment vertical="center" wrapText="1"/>
    </xf>
    <xf numFmtId="0" fontId="22" fillId="0" borderId="1" xfId="0" applyFont="1" applyBorder="1" applyAlignment="1">
      <alignment vertical="center" wrapText="1"/>
    </xf>
    <xf numFmtId="43" fontId="0" fillId="0" borderId="1" xfId="0" applyNumberFormat="1" applyBorder="1"/>
    <xf numFmtId="0" fontId="21" fillId="3" borderId="11" xfId="0" applyFont="1" applyFill="1" applyBorder="1" applyAlignment="1">
      <alignment vertical="center" wrapText="1"/>
    </xf>
    <xf numFmtId="43" fontId="21" fillId="3" borderId="11" xfId="3" applyFont="1" applyFill="1" applyBorder="1" applyAlignment="1">
      <alignment vertical="center" wrapText="1"/>
    </xf>
    <xf numFmtId="0" fontId="13" fillId="8" borderId="1" xfId="0" applyFont="1" applyFill="1" applyBorder="1" applyAlignment="1">
      <alignment horizontal="center" vertical="center"/>
    </xf>
    <xf numFmtId="164" fontId="13" fillId="8" borderId="1" xfId="0" applyNumberFormat="1" applyFont="1" applyFill="1" applyBorder="1" applyAlignment="1">
      <alignment horizontal="center" vertical="center"/>
    </xf>
    <xf numFmtId="43" fontId="13" fillId="8" borderId="1" xfId="0" applyNumberFormat="1" applyFont="1" applyFill="1" applyBorder="1" applyAlignment="1">
      <alignment horizontal="center" vertical="center"/>
    </xf>
    <xf numFmtId="0" fontId="5" fillId="8" borderId="0" xfId="0" applyFont="1" applyFill="1" applyAlignment="1">
      <alignment horizontal="center" vertical="center"/>
    </xf>
    <xf numFmtId="164" fontId="5" fillId="8" borderId="0" xfId="0" applyNumberFormat="1" applyFont="1" applyFill="1" applyAlignment="1">
      <alignment horizontal="center" vertical="center"/>
    </xf>
    <xf numFmtId="0" fontId="2" fillId="8" borderId="0" xfId="0" applyFont="1" applyFill="1" applyAlignment="1">
      <alignment horizontal="center" vertical="center"/>
    </xf>
    <xf numFmtId="0" fontId="10" fillId="8" borderId="0" xfId="0" applyFont="1" applyFill="1" applyAlignment="1">
      <alignment horizontal="center" vertical="center"/>
    </xf>
    <xf numFmtId="43" fontId="0" fillId="0" borderId="0" xfId="0" applyNumberFormat="1"/>
    <xf numFmtId="4" fontId="25" fillId="8" borderId="1" xfId="0" applyNumberFormat="1" applyFont="1" applyFill="1" applyBorder="1"/>
    <xf numFmtId="165" fontId="2" fillId="0" borderId="0" xfId="3" applyNumberFormat="1" applyFont="1"/>
    <xf numFmtId="3" fontId="5" fillId="7" borderId="1" xfId="0" applyNumberFormat="1" applyFont="1" applyFill="1" applyBorder="1" applyAlignment="1">
      <alignment horizontal="center" vertical="center"/>
    </xf>
    <xf numFmtId="3" fontId="24" fillId="8" borderId="0" xfId="0" applyNumberFormat="1" applyFont="1" applyFill="1" applyAlignment="1">
      <alignment horizontal="center" vertical="center"/>
    </xf>
    <xf numFmtId="166" fontId="0" fillId="0" borderId="0" xfId="0" applyNumberFormat="1"/>
    <xf numFmtId="165" fontId="2" fillId="0" borderId="0" xfId="0" applyNumberFormat="1" applyFont="1" applyAlignment="1">
      <alignment horizontal="center"/>
    </xf>
    <xf numFmtId="43" fontId="2" fillId="0" borderId="0" xfId="3" applyFont="1" applyAlignment="1">
      <alignment horizontal="center"/>
    </xf>
    <xf numFmtId="43" fontId="2" fillId="0" borderId="0" xfId="0" applyNumberFormat="1" applyFont="1" applyAlignment="1">
      <alignment horizontal="center"/>
    </xf>
    <xf numFmtId="9" fontId="0" fillId="0" borderId="0" xfId="4" applyFont="1"/>
    <xf numFmtId="43" fontId="2" fillId="0" borderId="0" xfId="3" applyFont="1"/>
    <xf numFmtId="43" fontId="2" fillId="0" borderId="0" xfId="0" applyNumberFormat="1" applyFont="1"/>
    <xf numFmtId="43" fontId="2" fillId="0" borderId="0" xfId="0" applyNumberFormat="1" applyFont="1" applyAlignment="1">
      <alignment horizontal="center" vertical="center"/>
    </xf>
    <xf numFmtId="165" fontId="2" fillId="0" borderId="0" xfId="0" applyNumberFormat="1" applyFont="1"/>
    <xf numFmtId="0" fontId="25" fillId="8" borderId="23" xfId="0" applyFont="1" applyFill="1" applyBorder="1" applyAlignment="1">
      <alignment horizontal="center"/>
    </xf>
    <xf numFmtId="0" fontId="25" fillId="8" borderId="28" xfId="0" applyFont="1" applyFill="1" applyBorder="1" applyAlignment="1">
      <alignment horizontal="center"/>
    </xf>
    <xf numFmtId="0" fontId="25" fillId="8" borderId="22" xfId="0" applyFont="1" applyFill="1" applyBorder="1" applyAlignment="1">
      <alignment horizontal="center"/>
    </xf>
    <xf numFmtId="0" fontId="11" fillId="0" borderId="6" xfId="0" applyFont="1" applyBorder="1" applyAlignment="1">
      <alignment horizontal="center" vertical="center"/>
    </xf>
    <xf numFmtId="0" fontId="13" fillId="0" borderId="4" xfId="0" applyFont="1" applyBorder="1" applyAlignment="1">
      <alignment horizontal="center" vertical="center" wrapText="1"/>
    </xf>
    <xf numFmtId="0" fontId="13" fillId="0" borderId="0" xfId="0" applyFont="1" applyAlignment="1">
      <alignment horizontal="center" vertical="center" wrapText="1"/>
    </xf>
    <xf numFmtId="0" fontId="5" fillId="0" borderId="0" xfId="0" applyFont="1" applyAlignment="1">
      <alignment horizontal="left" vertical="center" wrapText="1"/>
    </xf>
    <xf numFmtId="0" fontId="5" fillId="4" borderId="0" xfId="0" applyFont="1" applyFill="1" applyAlignment="1">
      <alignment horizontal="left" vertical="top" wrapText="1"/>
    </xf>
    <xf numFmtId="0" fontId="5" fillId="4" borderId="5" xfId="0" applyFont="1" applyFill="1" applyBorder="1" applyAlignment="1">
      <alignment horizontal="left" vertical="top" wrapText="1"/>
    </xf>
    <xf numFmtId="0" fontId="10"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22" fillId="0" borderId="11"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7" xfId="0" applyFont="1" applyBorder="1" applyAlignment="1">
      <alignment horizontal="center" vertical="center" wrapText="1"/>
    </xf>
    <xf numFmtId="4" fontId="9" fillId="3" borderId="12" xfId="0" applyNumberFormat="1" applyFont="1" applyFill="1" applyBorder="1" applyAlignment="1">
      <alignment horizontal="center" vertical="center" wrapText="1"/>
    </xf>
    <xf numFmtId="4" fontId="9" fillId="3" borderId="6" xfId="0" applyNumberFormat="1" applyFont="1" applyFill="1" applyBorder="1" applyAlignment="1">
      <alignment horizontal="center" vertical="center" wrapText="1"/>
    </xf>
    <xf numFmtId="4" fontId="9" fillId="3" borderId="24" xfId="0" applyNumberFormat="1" applyFont="1" applyFill="1" applyBorder="1" applyAlignment="1">
      <alignment horizontal="center" vertical="center" wrapText="1"/>
    </xf>
    <xf numFmtId="0" fontId="1" fillId="0" borderId="1" xfId="0" applyFont="1" applyBorder="1" applyProtection="1">
      <protection locked="0"/>
    </xf>
    <xf numFmtId="0" fontId="0" fillId="0" borderId="1" xfId="0" applyBorder="1" applyProtection="1">
      <protection locked="0"/>
    </xf>
    <xf numFmtId="0" fontId="0" fillId="5" borderId="1" xfId="0" applyFill="1" applyBorder="1" applyProtection="1">
      <protection locked="0"/>
    </xf>
    <xf numFmtId="0" fontId="0" fillId="6" borderId="1" xfId="0" applyFill="1" applyBorder="1" applyProtection="1">
      <protection locked="0"/>
    </xf>
    <xf numFmtId="164" fontId="3" fillId="4" borderId="1" xfId="0" applyNumberFormat="1"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165" fontId="0" fillId="0" borderId="1" xfId="3" applyNumberFormat="1" applyFont="1" applyBorder="1" applyAlignment="1" applyProtection="1">
      <alignment horizontal="center" vertical="center"/>
      <protection locked="0"/>
    </xf>
    <xf numFmtId="165" fontId="0" fillId="0" borderId="3" xfId="3" applyNumberFormat="1" applyFont="1" applyFill="1" applyBorder="1" applyAlignment="1" applyProtection="1">
      <alignment horizontal="center" vertical="center"/>
      <protection locked="0"/>
    </xf>
    <xf numFmtId="165" fontId="2" fillId="0" borderId="1" xfId="3" applyNumberFormat="1" applyFont="1" applyBorder="1" applyAlignment="1" applyProtection="1">
      <alignment horizontal="center" vertical="center"/>
      <protection locked="0"/>
    </xf>
    <xf numFmtId="4" fontId="12" fillId="3" borderId="7" xfId="0" applyNumberFormat="1" applyFont="1" applyFill="1" applyBorder="1" applyAlignment="1" applyProtection="1">
      <alignment horizontal="center" vertical="center" wrapText="1"/>
      <protection locked="0"/>
    </xf>
    <xf numFmtId="4" fontId="12" fillId="3" borderId="1" xfId="0" applyNumberFormat="1" applyFont="1" applyFill="1" applyBorder="1" applyAlignment="1" applyProtection="1">
      <alignment horizontal="center" vertical="center" wrapText="1"/>
      <protection locked="0"/>
    </xf>
    <xf numFmtId="0" fontId="21" fillId="2" borderId="1" xfId="0" applyFont="1" applyFill="1" applyBorder="1" applyAlignment="1" applyProtection="1">
      <alignment horizontal="center" vertical="center" wrapText="1"/>
      <protection locked="0"/>
    </xf>
    <xf numFmtId="165" fontId="23" fillId="0" borderId="1" xfId="3" applyNumberFormat="1"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165" fontId="23" fillId="0" borderId="1" xfId="3" applyNumberFormat="1" applyFont="1" applyBorder="1" applyAlignment="1" applyProtection="1">
      <alignment vertical="center" wrapText="1"/>
      <protection locked="0"/>
    </xf>
    <xf numFmtId="3" fontId="12" fillId="3" borderId="1" xfId="0" applyNumberFormat="1" applyFont="1" applyFill="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165" fontId="5" fillId="0" borderId="23" xfId="3" applyNumberFormat="1" applyFont="1" applyBorder="1" applyAlignment="1" applyProtection="1">
      <alignment horizontal="center" vertical="center" wrapText="1"/>
      <protection locked="0"/>
    </xf>
    <xf numFmtId="165" fontId="5" fillId="0" borderId="1" xfId="3" applyNumberFormat="1" applyFont="1" applyBorder="1" applyAlignment="1" applyProtection="1">
      <alignment horizontal="center" vertical="center" wrapText="1"/>
      <protection locked="0"/>
    </xf>
    <xf numFmtId="165" fontId="5" fillId="0" borderId="1" xfId="3" applyNumberFormat="1" applyFont="1" applyBorder="1" applyAlignment="1" applyProtection="1">
      <alignment vertical="center" wrapText="1"/>
      <protection locked="0"/>
    </xf>
    <xf numFmtId="165" fontId="5" fillId="0" borderId="8" xfId="3" applyNumberFormat="1" applyFont="1" applyBorder="1" applyAlignment="1" applyProtection="1">
      <alignment horizontal="center" vertical="center" wrapText="1"/>
      <protection locked="0"/>
    </xf>
    <xf numFmtId="165" fontId="5" fillId="0" borderId="11" xfId="3" applyNumberFormat="1" applyFont="1" applyBorder="1" applyAlignment="1" applyProtection="1">
      <alignment vertical="center" wrapText="1"/>
      <protection locked="0"/>
    </xf>
    <xf numFmtId="165" fontId="5" fillId="0" borderId="12" xfId="3" applyNumberFormat="1" applyFont="1" applyBorder="1" applyAlignment="1" applyProtection="1">
      <alignment horizontal="center" vertical="center" wrapText="1"/>
      <protection locked="0"/>
    </xf>
    <xf numFmtId="165" fontId="5" fillId="0" borderId="15" xfId="3" applyNumberFormat="1" applyFont="1" applyBorder="1" applyAlignment="1" applyProtection="1">
      <alignment vertical="center" wrapText="1"/>
      <protection locked="0"/>
    </xf>
  </cellXfs>
  <cellStyles count="5">
    <cellStyle name="Comma" xfId="3" builtinId="3"/>
    <cellStyle name="Normal" xfId="0" builtinId="0"/>
    <cellStyle name="Normal 2" xfId="1" xr:uid="{AE0F469D-6907-43F4-B2A1-2350FEB166D2}"/>
    <cellStyle name="Normal 3" xfId="2" xr:uid="{56E89442-929B-43D5-AD34-D905AC0BD4C5}"/>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customXml" Target="../customXml/item6.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96D3-E44B-4AC7-979A-3D35D159EB5A}">
  <dimension ref="A3:O30"/>
  <sheetViews>
    <sheetView zoomScale="81" zoomScaleNormal="115" workbookViewId="0">
      <selection activeCell="H3" sqref="A3:H19"/>
    </sheetView>
  </sheetViews>
  <sheetFormatPr defaultRowHeight="12.5" x14ac:dyDescent="0.25"/>
  <cols>
    <col min="2" max="2" width="12" bestFit="1" customWidth="1"/>
    <col min="3" max="3" width="23" bestFit="1" customWidth="1"/>
    <col min="4" max="4" width="22.453125" bestFit="1" customWidth="1"/>
    <col min="6" max="6" width="18.81640625" bestFit="1" customWidth="1"/>
    <col min="7" max="7" width="24.1796875" bestFit="1" customWidth="1"/>
    <col min="8" max="8" width="26" bestFit="1" customWidth="1"/>
    <col min="9" max="9" width="45.1796875" customWidth="1"/>
    <col min="10" max="10" width="14.7265625" bestFit="1" customWidth="1"/>
    <col min="11" max="11" width="16.54296875" customWidth="1"/>
    <col min="15" max="15" width="16" bestFit="1" customWidth="1"/>
  </cols>
  <sheetData>
    <row r="3" spans="1:11" x14ac:dyDescent="0.25">
      <c r="A3" s="27" t="s">
        <v>1</v>
      </c>
      <c r="B3" s="27" t="s">
        <v>27</v>
      </c>
      <c r="C3" s="27" t="s">
        <v>28</v>
      </c>
      <c r="D3" s="27" t="s">
        <v>29</v>
      </c>
      <c r="E3" s="27" t="s">
        <v>30</v>
      </c>
      <c r="F3" s="27" t="s">
        <v>31</v>
      </c>
      <c r="G3" s="27" t="s">
        <v>49</v>
      </c>
      <c r="H3" s="27" t="s">
        <v>113</v>
      </c>
      <c r="I3" s="107" t="s">
        <v>112</v>
      </c>
    </row>
    <row r="4" spans="1:11" x14ac:dyDescent="0.25">
      <c r="A4" s="32">
        <v>1</v>
      </c>
      <c r="B4" s="34" t="s">
        <v>32</v>
      </c>
      <c r="C4" s="27" t="s">
        <v>35</v>
      </c>
      <c r="D4" s="27" t="s">
        <v>46</v>
      </c>
      <c r="E4" s="26"/>
      <c r="F4" s="28">
        <f>'Ataa Al-Rahman school- Sinonii'!F17</f>
        <v>0</v>
      </c>
      <c r="G4" s="26">
        <v>0</v>
      </c>
      <c r="H4" s="26">
        <v>0</v>
      </c>
      <c r="I4" s="108"/>
    </row>
    <row r="5" spans="1:11" x14ac:dyDescent="0.25">
      <c r="A5" s="32">
        <v>2</v>
      </c>
      <c r="B5" s="34" t="s">
        <v>32</v>
      </c>
      <c r="C5" s="27" t="s">
        <v>35</v>
      </c>
      <c r="D5" s="27" t="s">
        <v>47</v>
      </c>
      <c r="E5" s="26"/>
      <c r="F5" s="28">
        <f>'Tamim school-Sinoni'!F17</f>
        <v>0</v>
      </c>
      <c r="G5" s="26">
        <v>0</v>
      </c>
      <c r="H5" s="26">
        <v>0</v>
      </c>
      <c r="I5" s="108"/>
    </row>
    <row r="6" spans="1:11" x14ac:dyDescent="0.25">
      <c r="A6" s="32">
        <v>3</v>
      </c>
      <c r="B6" s="34" t="s">
        <v>32</v>
      </c>
      <c r="C6" s="27" t="s">
        <v>35</v>
      </c>
      <c r="D6" s="27" t="s">
        <v>48</v>
      </c>
      <c r="E6" s="26"/>
      <c r="F6" s="28">
        <f>'Al-Andalus school-Sinoni '!F17</f>
        <v>0</v>
      </c>
      <c r="G6" s="66">
        <f>'Al-Andalus school-Sinoni '!F30</f>
        <v>0</v>
      </c>
      <c r="H6" s="26">
        <v>0</v>
      </c>
      <c r="I6" s="108"/>
    </row>
    <row r="7" spans="1:11" ht="13" x14ac:dyDescent="0.3">
      <c r="A7" s="33"/>
      <c r="B7" s="33"/>
      <c r="C7" s="29"/>
      <c r="D7" s="29"/>
      <c r="E7" s="29"/>
      <c r="F7" s="35">
        <f>SUM(F4:F6)</f>
        <v>0</v>
      </c>
      <c r="G7" s="35">
        <f t="shared" ref="G7:H7" si="0">SUM(G4:G6)</f>
        <v>0</v>
      </c>
      <c r="H7" s="35">
        <f t="shared" si="0"/>
        <v>0</v>
      </c>
      <c r="I7" s="109"/>
      <c r="K7" s="22"/>
    </row>
    <row r="8" spans="1:11" x14ac:dyDescent="0.25">
      <c r="A8" s="32">
        <v>4</v>
      </c>
      <c r="B8" s="34" t="s">
        <v>33</v>
      </c>
      <c r="C8" s="27" t="s">
        <v>36</v>
      </c>
      <c r="D8" s="27" t="s">
        <v>44</v>
      </c>
      <c r="E8" s="26"/>
      <c r="F8" s="28">
        <f>'Avand School-Sumel'!F18</f>
        <v>0</v>
      </c>
      <c r="G8" s="26">
        <v>0</v>
      </c>
      <c r="H8" s="28">
        <f>'Avand School-Sumel'!F39</f>
        <v>0</v>
      </c>
      <c r="I8" s="108"/>
    </row>
    <row r="9" spans="1:11" x14ac:dyDescent="0.25">
      <c r="A9" s="32">
        <v>5</v>
      </c>
      <c r="B9" s="34" t="s">
        <v>33</v>
      </c>
      <c r="C9" s="27" t="s">
        <v>36</v>
      </c>
      <c r="D9" s="27" t="s">
        <v>45</v>
      </c>
      <c r="E9" s="26"/>
      <c r="F9" s="28">
        <f>'Hafid School-Sumel'!F18</f>
        <v>0</v>
      </c>
      <c r="G9" s="26">
        <v>0</v>
      </c>
      <c r="H9" s="26">
        <v>0</v>
      </c>
      <c r="I9" s="108"/>
    </row>
    <row r="10" spans="1:11" ht="13" x14ac:dyDescent="0.3">
      <c r="A10" s="33"/>
      <c r="B10" s="33"/>
      <c r="C10" s="30"/>
      <c r="D10" s="29"/>
      <c r="E10" s="29"/>
      <c r="F10" s="35">
        <f>SUM(F8:F9)</f>
        <v>0</v>
      </c>
      <c r="G10" s="35">
        <f t="shared" ref="G10:H10" si="1">SUM(G8:G9)</f>
        <v>0</v>
      </c>
      <c r="H10" s="35">
        <f t="shared" si="1"/>
        <v>0</v>
      </c>
      <c r="I10" s="109"/>
      <c r="K10" s="22"/>
    </row>
    <row r="11" spans="1:11" x14ac:dyDescent="0.25">
      <c r="A11" s="32">
        <v>6</v>
      </c>
      <c r="B11" s="34" t="s">
        <v>34</v>
      </c>
      <c r="C11" s="27" t="s">
        <v>37</v>
      </c>
      <c r="D11" s="27" t="s">
        <v>39</v>
      </c>
      <c r="E11" s="26"/>
      <c r="F11" s="28">
        <f>'Belan school-Koya'!F18</f>
        <v>0</v>
      </c>
      <c r="G11" s="26">
        <v>0</v>
      </c>
      <c r="H11" s="26">
        <v>0</v>
      </c>
      <c r="I11" s="108"/>
    </row>
    <row r="12" spans="1:11" x14ac:dyDescent="0.25">
      <c r="A12" s="32">
        <v>7</v>
      </c>
      <c r="B12" s="34" t="s">
        <v>34</v>
      </c>
      <c r="C12" s="27" t="s">
        <v>37</v>
      </c>
      <c r="D12" s="27" t="s">
        <v>40</v>
      </c>
      <c r="E12" s="26"/>
      <c r="F12" s="28">
        <f>'Wan school-Koya'!F18</f>
        <v>0</v>
      </c>
      <c r="G12" s="26">
        <v>0</v>
      </c>
      <c r="H12" s="26">
        <v>0</v>
      </c>
      <c r="I12" s="108"/>
    </row>
    <row r="13" spans="1:11" x14ac:dyDescent="0.25">
      <c r="A13" s="32">
        <v>8</v>
      </c>
      <c r="B13" s="34" t="s">
        <v>34</v>
      </c>
      <c r="C13" s="27" t="s">
        <v>37</v>
      </c>
      <c r="D13" s="27" t="s">
        <v>41</v>
      </c>
      <c r="E13" s="26"/>
      <c r="F13" s="28">
        <f>'Dr.Omar school- Koya'!F18</f>
        <v>0</v>
      </c>
      <c r="G13" s="26">
        <v>0</v>
      </c>
      <c r="H13" s="26">
        <v>0</v>
      </c>
      <c r="I13" s="108"/>
    </row>
    <row r="14" spans="1:11" x14ac:dyDescent="0.25">
      <c r="A14" s="32">
        <v>9</v>
      </c>
      <c r="B14" s="34" t="s">
        <v>34</v>
      </c>
      <c r="C14" s="27" t="s">
        <v>37</v>
      </c>
      <c r="D14" s="27" t="s">
        <v>42</v>
      </c>
      <c r="E14" s="26"/>
      <c r="F14" s="28">
        <f>'Kurdistan school-Koya'!F18</f>
        <v>0</v>
      </c>
      <c r="G14" s="26">
        <v>0</v>
      </c>
      <c r="H14" s="26">
        <v>0</v>
      </c>
      <c r="I14" s="108"/>
    </row>
    <row r="15" spans="1:11" x14ac:dyDescent="0.25">
      <c r="A15" s="32">
        <v>10</v>
      </c>
      <c r="B15" s="34" t="s">
        <v>34</v>
      </c>
      <c r="C15" s="27" t="s">
        <v>38</v>
      </c>
      <c r="D15" s="27" t="s">
        <v>43</v>
      </c>
      <c r="E15" s="26"/>
      <c r="F15" s="28">
        <f>'Alyawa Mardan school- Erbil'!F18</f>
        <v>0</v>
      </c>
      <c r="G15" s="26">
        <v>0</v>
      </c>
      <c r="H15" s="26">
        <v>0</v>
      </c>
      <c r="I15" s="108"/>
    </row>
    <row r="16" spans="1:11" ht="13" x14ac:dyDescent="0.3">
      <c r="A16" s="29"/>
      <c r="B16" s="29"/>
      <c r="C16" s="29"/>
      <c r="D16" s="29"/>
      <c r="E16" s="29"/>
      <c r="F16" s="35">
        <f>SUM(F11:F15)</f>
        <v>0</v>
      </c>
      <c r="G16" s="35">
        <f t="shared" ref="G16:H16" si="2">SUM(G11:G15)</f>
        <v>0</v>
      </c>
      <c r="H16" s="35">
        <f t="shared" si="2"/>
        <v>0</v>
      </c>
      <c r="I16" s="109"/>
    </row>
    <row r="17" spans="1:15" ht="13" x14ac:dyDescent="0.3">
      <c r="A17" s="31"/>
      <c r="B17" s="31"/>
      <c r="C17" s="31"/>
      <c r="D17" s="31"/>
      <c r="E17" s="31"/>
      <c r="F17" s="36">
        <f>F16+F10+F7</f>
        <v>0</v>
      </c>
      <c r="G17" s="36">
        <f t="shared" ref="G17:H17" si="3">G16+G10+G7</f>
        <v>0</v>
      </c>
      <c r="H17" s="36">
        <f t="shared" si="3"/>
        <v>0</v>
      </c>
      <c r="I17" s="110"/>
    </row>
    <row r="19" spans="1:15" ht="14" x14ac:dyDescent="0.3">
      <c r="D19" s="90" t="s">
        <v>154</v>
      </c>
      <c r="E19" s="91"/>
      <c r="F19" s="91"/>
      <c r="G19" s="92"/>
      <c r="H19" s="77">
        <f>F17+G17+H17</f>
        <v>0</v>
      </c>
      <c r="J19" s="53"/>
      <c r="K19" s="53"/>
      <c r="O19" s="76"/>
    </row>
    <row r="20" spans="1:15" x14ac:dyDescent="0.25">
      <c r="F20" s="22"/>
      <c r="G20" s="22"/>
      <c r="H20" s="53"/>
    </row>
    <row r="22" spans="1:15" x14ac:dyDescent="0.25">
      <c r="G22" s="53"/>
      <c r="H22" s="76"/>
    </row>
    <row r="23" spans="1:15" x14ac:dyDescent="0.25">
      <c r="H23" s="76"/>
    </row>
    <row r="24" spans="1:15" x14ac:dyDescent="0.25">
      <c r="H24" s="53"/>
      <c r="K24" s="76"/>
    </row>
    <row r="26" spans="1:15" x14ac:dyDescent="0.25">
      <c r="H26" s="81"/>
    </row>
    <row r="27" spans="1:15" x14ac:dyDescent="0.25">
      <c r="H27" s="81"/>
    </row>
    <row r="28" spans="1:15" x14ac:dyDescent="0.25">
      <c r="H28" s="81"/>
      <c r="J28" s="85"/>
    </row>
    <row r="29" spans="1:15" x14ac:dyDescent="0.25">
      <c r="H29" s="81"/>
    </row>
    <row r="30" spans="1:15" x14ac:dyDescent="0.25">
      <c r="H30" s="81"/>
    </row>
  </sheetData>
  <sheetProtection algorithmName="SHA-512" hashValue="4n4UE83Ub486VKKr2tyic/D29wrL7rd0HsIDwlyvxubgXepvH4sE6BCjLxG2lmmBIzA2I58dAikfA2LEODuK4g==" saltValue="DkpcWnNgIbU1hmT1/GOGsQ==" spinCount="100000" sheet="1" objects="1" scenarios="1"/>
  <mergeCells count="1">
    <mergeCell ref="D19:G1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0D839-53D0-4A62-9219-5D0E6151FAFE}">
  <dimension ref="A1:J21"/>
  <sheetViews>
    <sheetView topLeftCell="A17" zoomScale="80" zoomScaleNormal="80" workbookViewId="0">
      <selection activeCell="D5" sqref="A5:D17"/>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3.1796875" style="5" customWidth="1"/>
    <col min="6" max="6" width="20.1796875" style="5" bestFit="1" customWidth="1"/>
    <col min="7" max="7" width="8.81640625" style="3"/>
    <col min="8" max="8" width="10.81640625" style="3" bestFit="1" customWidth="1"/>
    <col min="9" max="16384" width="8.81640625" style="3"/>
  </cols>
  <sheetData>
    <row r="1" spans="1:6" ht="49.4" customHeight="1" x14ac:dyDescent="0.35">
      <c r="A1" s="94" t="s">
        <v>122</v>
      </c>
      <c r="B1" s="95"/>
      <c r="C1" s="95"/>
      <c r="D1" s="95"/>
      <c r="E1" s="95"/>
      <c r="F1" s="95"/>
    </row>
    <row r="2" spans="1:6" ht="143.25" customHeight="1" x14ac:dyDescent="0.35">
      <c r="A2" s="15"/>
      <c r="B2" s="96" t="s">
        <v>151</v>
      </c>
      <c r="C2" s="96"/>
      <c r="D2" s="96"/>
      <c r="E2" s="96"/>
      <c r="F2" s="96"/>
    </row>
    <row r="3" spans="1:6" ht="49.4" customHeight="1" x14ac:dyDescent="0.35">
      <c r="A3" s="15"/>
      <c r="B3" s="97" t="s">
        <v>101</v>
      </c>
      <c r="C3" s="16"/>
      <c r="D3" s="16"/>
    </row>
    <row r="4" spans="1:6" ht="49.4" customHeight="1" x14ac:dyDescent="0.35">
      <c r="A4" s="17"/>
      <c r="B4" s="98"/>
      <c r="C4" s="17"/>
      <c r="D4" s="17"/>
      <c r="E4" s="99"/>
      <c r="F4" s="99"/>
    </row>
    <row r="5" spans="1:6" s="4" customFormat="1" ht="34.75" customHeight="1" x14ac:dyDescent="0.35">
      <c r="A5" s="18" t="s">
        <v>1</v>
      </c>
      <c r="B5" s="18" t="s">
        <v>0</v>
      </c>
      <c r="C5" s="18" t="s">
        <v>2</v>
      </c>
      <c r="D5" s="19" t="s">
        <v>4</v>
      </c>
      <c r="E5" s="111" t="s">
        <v>159</v>
      </c>
      <c r="F5" s="111" t="s">
        <v>160</v>
      </c>
    </row>
    <row r="6" spans="1:6" s="4" customFormat="1" ht="32.5" customHeight="1" x14ac:dyDescent="0.35">
      <c r="A6" s="9" t="s">
        <v>21</v>
      </c>
      <c r="B6" s="11" t="s">
        <v>19</v>
      </c>
      <c r="C6" s="9"/>
      <c r="D6" s="7"/>
      <c r="E6" s="112"/>
      <c r="F6" s="112"/>
    </row>
    <row r="7" spans="1:6" s="4" customFormat="1" ht="115.5" customHeight="1" x14ac:dyDescent="0.35">
      <c r="A7" s="24" t="s">
        <v>22</v>
      </c>
      <c r="B7" s="10" t="s">
        <v>26</v>
      </c>
      <c r="C7" s="9" t="s">
        <v>3</v>
      </c>
      <c r="D7" s="7">
        <v>1</v>
      </c>
      <c r="E7" s="113"/>
      <c r="F7" s="114">
        <f t="shared" ref="F7:F17" si="0">E7*D7</f>
        <v>0</v>
      </c>
    </row>
    <row r="8" spans="1:6" s="4" customFormat="1" ht="29" x14ac:dyDescent="0.35">
      <c r="A8" s="24" t="s">
        <v>7</v>
      </c>
      <c r="B8" s="11" t="s">
        <v>10</v>
      </c>
      <c r="C8" s="9"/>
      <c r="D8" s="7"/>
      <c r="E8" s="115"/>
      <c r="F8" s="114"/>
    </row>
    <row r="9" spans="1:6" s="4" customFormat="1" ht="81" customHeight="1" x14ac:dyDescent="0.35">
      <c r="A9" s="24" t="s">
        <v>11</v>
      </c>
      <c r="B9" s="11" t="s">
        <v>140</v>
      </c>
      <c r="C9" s="9" t="s">
        <v>3</v>
      </c>
      <c r="D9" s="7">
        <v>1</v>
      </c>
      <c r="E9" s="115"/>
      <c r="F9" s="114"/>
    </row>
    <row r="10" spans="1:6" s="4" customFormat="1" ht="87" customHeight="1" x14ac:dyDescent="0.35">
      <c r="A10" s="24" t="s">
        <v>12</v>
      </c>
      <c r="B10" s="12" t="s">
        <v>144</v>
      </c>
      <c r="C10" s="9" t="s">
        <v>3</v>
      </c>
      <c r="D10" s="7">
        <v>1</v>
      </c>
      <c r="E10" s="115"/>
      <c r="F10" s="114">
        <f>E10*D10</f>
        <v>0</v>
      </c>
    </row>
    <row r="11" spans="1:6" s="4" customFormat="1" ht="30.65" customHeight="1" x14ac:dyDescent="0.35">
      <c r="A11" s="24" t="s">
        <v>9</v>
      </c>
      <c r="B11" s="11" t="s">
        <v>8</v>
      </c>
      <c r="C11" s="9"/>
      <c r="D11" s="7"/>
      <c r="E11" s="115"/>
      <c r="F11" s="114"/>
    </row>
    <row r="12" spans="1:6" s="4" customFormat="1" ht="119.15" customHeight="1" x14ac:dyDescent="0.35">
      <c r="A12" s="24" t="s">
        <v>13</v>
      </c>
      <c r="B12" s="12" t="s">
        <v>75</v>
      </c>
      <c r="C12" s="9" t="s">
        <v>3</v>
      </c>
      <c r="D12" s="7">
        <v>1</v>
      </c>
      <c r="E12" s="115"/>
      <c r="F12" s="114">
        <f t="shared" si="0"/>
        <v>0</v>
      </c>
    </row>
    <row r="13" spans="1:6" s="4" customFormat="1" ht="253" customHeight="1" x14ac:dyDescent="0.35">
      <c r="A13" s="24" t="s">
        <v>14</v>
      </c>
      <c r="B13" s="13" t="s">
        <v>23</v>
      </c>
      <c r="C13" s="9" t="s">
        <v>3</v>
      </c>
      <c r="D13" s="7">
        <v>1</v>
      </c>
      <c r="E13" s="115"/>
      <c r="F13" s="114">
        <f t="shared" si="0"/>
        <v>0</v>
      </c>
    </row>
    <row r="14" spans="1:6" s="4" customFormat="1" ht="203.15" customHeight="1" x14ac:dyDescent="0.35">
      <c r="A14" s="24" t="s">
        <v>15</v>
      </c>
      <c r="B14" s="11" t="s">
        <v>20</v>
      </c>
      <c r="C14" s="9" t="s">
        <v>2</v>
      </c>
      <c r="D14" s="7">
        <v>1</v>
      </c>
      <c r="E14" s="115"/>
      <c r="F14" s="114">
        <f t="shared" si="0"/>
        <v>0</v>
      </c>
    </row>
    <row r="15" spans="1:6" s="4" customFormat="1" ht="74.900000000000006" customHeight="1" x14ac:dyDescent="0.35">
      <c r="A15" s="24" t="s">
        <v>16</v>
      </c>
      <c r="B15" s="11" t="s">
        <v>17</v>
      </c>
      <c r="C15" s="9" t="s">
        <v>3</v>
      </c>
      <c r="D15" s="7">
        <v>1</v>
      </c>
      <c r="E15" s="115"/>
      <c r="F15" s="114">
        <f t="shared" si="0"/>
        <v>0</v>
      </c>
    </row>
    <row r="16" spans="1:6" s="4" customFormat="1" ht="98.5" customHeight="1" x14ac:dyDescent="0.35">
      <c r="A16" s="24"/>
      <c r="B16" s="21" t="s">
        <v>24</v>
      </c>
      <c r="C16" s="9"/>
      <c r="D16" s="7"/>
      <c r="E16" s="115"/>
      <c r="F16" s="114"/>
    </row>
    <row r="17" spans="1:10" s="4" customFormat="1" ht="307.5" customHeight="1" x14ac:dyDescent="0.35">
      <c r="A17" s="1" t="s">
        <v>5</v>
      </c>
      <c r="B17" s="11" t="s">
        <v>25</v>
      </c>
      <c r="C17" s="9" t="s">
        <v>3</v>
      </c>
      <c r="D17" s="7">
        <v>1</v>
      </c>
      <c r="E17" s="115"/>
      <c r="F17" s="114">
        <f t="shared" si="0"/>
        <v>0</v>
      </c>
    </row>
    <row r="18" spans="1:10" ht="23.15" customHeight="1" x14ac:dyDescent="0.35">
      <c r="A18" s="100" t="s">
        <v>111</v>
      </c>
      <c r="B18" s="100"/>
      <c r="C18" s="100"/>
      <c r="D18" s="20"/>
      <c r="E18" s="25"/>
      <c r="F18" s="14">
        <f>SUM(F7:F17)</f>
        <v>0</v>
      </c>
      <c r="G18"/>
      <c r="H18" s="22"/>
      <c r="J18" s="23"/>
    </row>
    <row r="19" spans="1:10" ht="101.15" customHeight="1" x14ac:dyDescent="0.35">
      <c r="A19" s="93"/>
      <c r="B19" s="93"/>
      <c r="C19" s="93"/>
      <c r="D19" s="93"/>
      <c r="E19" s="93"/>
      <c r="F19" s="93"/>
      <c r="G19"/>
      <c r="H19" s="22"/>
    </row>
    <row r="21" spans="1:10" x14ac:dyDescent="0.35">
      <c r="H21" s="23"/>
    </row>
  </sheetData>
  <sheetProtection algorithmName="SHA-512" hashValue="UYn36wUTwt7pV+GbwbpQl1XQh0VCj7zoZg0dy/rSGo9i3FYEqHaKNk84KgeQLydNEdXe5kYCepW0b2d0tKTvAw==" saltValue="Lv9h5SdUrCetYRYrQClhdw==" spinCount="100000" sheet="1" objects="1" scenarios="1"/>
  <mergeCells count="6">
    <mergeCell ref="A19:F19"/>
    <mergeCell ref="A1:F1"/>
    <mergeCell ref="B2:F2"/>
    <mergeCell ref="B3:B4"/>
    <mergeCell ref="E4:F4"/>
    <mergeCell ref="A18:C18"/>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ACA0F-4696-4859-B4D5-B99A511730D8}">
  <dimension ref="A1:J21"/>
  <sheetViews>
    <sheetView tabSelected="1" topLeftCell="A15" zoomScale="80" zoomScaleNormal="80" workbookViewId="0">
      <selection activeCell="D5" sqref="A5:D17"/>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3.1796875" style="5" customWidth="1"/>
    <col min="6" max="6" width="27.26953125" style="5" customWidth="1"/>
    <col min="7" max="7" width="8.81640625" style="3"/>
    <col min="8" max="8" width="10.81640625" style="3" bestFit="1" customWidth="1"/>
    <col min="9" max="9" width="13.81640625" style="3" bestFit="1" customWidth="1"/>
    <col min="10" max="16384" width="8.81640625" style="3"/>
  </cols>
  <sheetData>
    <row r="1" spans="1:9" ht="49.4" customHeight="1" x14ac:dyDescent="0.35">
      <c r="A1" s="94" t="s">
        <v>123</v>
      </c>
      <c r="B1" s="95"/>
      <c r="C1" s="95"/>
      <c r="D1" s="95"/>
      <c r="E1" s="95"/>
      <c r="F1" s="95"/>
    </row>
    <row r="2" spans="1:9" ht="143.25" customHeight="1" x14ac:dyDescent="0.35">
      <c r="A2" s="15"/>
      <c r="B2" s="96" t="s">
        <v>153</v>
      </c>
      <c r="C2" s="96"/>
      <c r="D2" s="96"/>
      <c r="E2" s="96"/>
      <c r="F2" s="96"/>
    </row>
    <row r="3" spans="1:9" ht="49.4" customHeight="1" x14ac:dyDescent="0.35">
      <c r="A3" s="15"/>
      <c r="B3" s="97" t="s">
        <v>101</v>
      </c>
      <c r="C3" s="16"/>
      <c r="D3" s="16"/>
    </row>
    <row r="4" spans="1:9" ht="49.4" customHeight="1" x14ac:dyDescent="0.35">
      <c r="A4" s="17"/>
      <c r="B4" s="98"/>
      <c r="C4" s="17"/>
      <c r="D4" s="17"/>
      <c r="E4" s="99"/>
      <c r="F4" s="99"/>
    </row>
    <row r="5" spans="1:9" s="4" customFormat="1" ht="34.75" customHeight="1" x14ac:dyDescent="0.35">
      <c r="A5" s="18" t="s">
        <v>1</v>
      </c>
      <c r="B5" s="18" t="s">
        <v>0</v>
      </c>
      <c r="C5" s="18" t="s">
        <v>2</v>
      </c>
      <c r="D5" s="19" t="s">
        <v>4</v>
      </c>
      <c r="E5" s="111" t="s">
        <v>155</v>
      </c>
      <c r="F5" s="111" t="s">
        <v>160</v>
      </c>
    </row>
    <row r="6" spans="1:9" s="4" customFormat="1" ht="32.5" customHeight="1" x14ac:dyDescent="0.35">
      <c r="A6" s="9" t="s">
        <v>21</v>
      </c>
      <c r="B6" s="11" t="s">
        <v>19</v>
      </c>
      <c r="C6" s="9"/>
      <c r="D6" s="7"/>
      <c r="E6" s="112"/>
      <c r="F6" s="112"/>
    </row>
    <row r="7" spans="1:9" s="4" customFormat="1" ht="115.5" customHeight="1" x14ac:dyDescent="0.35">
      <c r="A7" s="24" t="s">
        <v>22</v>
      </c>
      <c r="B7" s="10" t="s">
        <v>26</v>
      </c>
      <c r="C7" s="9" t="s">
        <v>3</v>
      </c>
      <c r="D7" s="7">
        <v>1</v>
      </c>
      <c r="E7" s="113"/>
      <c r="F7" s="114">
        <f t="shared" ref="F7:F17" si="0">E7*D7</f>
        <v>0</v>
      </c>
    </row>
    <row r="8" spans="1:9" s="4" customFormat="1" ht="29" x14ac:dyDescent="0.35">
      <c r="A8" s="24" t="s">
        <v>7</v>
      </c>
      <c r="B8" s="11" t="s">
        <v>10</v>
      </c>
      <c r="C8" s="9"/>
      <c r="D8" s="7"/>
      <c r="E8" s="115"/>
      <c r="F8" s="114"/>
    </row>
    <row r="9" spans="1:9" s="4" customFormat="1" ht="81" customHeight="1" x14ac:dyDescent="0.35">
      <c r="A9" s="24" t="s">
        <v>11</v>
      </c>
      <c r="B9" s="11" t="s">
        <v>145</v>
      </c>
      <c r="C9" s="9" t="s">
        <v>3</v>
      </c>
      <c r="D9" s="7">
        <v>1</v>
      </c>
      <c r="E9" s="115"/>
      <c r="F9" s="114"/>
      <c r="I9" s="84">
        <f>4900000</f>
        <v>4900000</v>
      </c>
    </row>
    <row r="10" spans="1:9" s="4" customFormat="1" ht="87" customHeight="1" x14ac:dyDescent="0.35">
      <c r="A10" s="24" t="s">
        <v>12</v>
      </c>
      <c r="B10" s="12" t="s">
        <v>146</v>
      </c>
      <c r="C10" s="9" t="s">
        <v>3</v>
      </c>
      <c r="D10" s="7">
        <v>1</v>
      </c>
      <c r="E10" s="115"/>
      <c r="F10" s="114">
        <f>E10*D10</f>
        <v>0</v>
      </c>
      <c r="H10" s="82"/>
      <c r="I10" s="83"/>
    </row>
    <row r="11" spans="1:9" s="4" customFormat="1" ht="30.65" customHeight="1" x14ac:dyDescent="0.35">
      <c r="A11" s="24" t="s">
        <v>9</v>
      </c>
      <c r="B11" s="11" t="s">
        <v>8</v>
      </c>
      <c r="C11" s="9"/>
      <c r="D11" s="7"/>
      <c r="E11" s="115"/>
      <c r="F11" s="114"/>
    </row>
    <row r="12" spans="1:9" s="4" customFormat="1" ht="119.15" customHeight="1" x14ac:dyDescent="0.35">
      <c r="A12" s="24" t="s">
        <v>13</v>
      </c>
      <c r="B12" s="12" t="s">
        <v>77</v>
      </c>
      <c r="C12" s="9" t="s">
        <v>3</v>
      </c>
      <c r="D12" s="7">
        <v>1</v>
      </c>
      <c r="E12" s="115"/>
      <c r="F12" s="114">
        <f t="shared" si="0"/>
        <v>0</v>
      </c>
    </row>
    <row r="13" spans="1:9" s="4" customFormat="1" ht="253" customHeight="1" x14ac:dyDescent="0.35">
      <c r="A13" s="24" t="s">
        <v>14</v>
      </c>
      <c r="B13" s="13" t="s">
        <v>23</v>
      </c>
      <c r="C13" s="9" t="s">
        <v>3</v>
      </c>
      <c r="D13" s="7">
        <v>1</v>
      </c>
      <c r="E13" s="115"/>
      <c r="F13" s="114">
        <f t="shared" si="0"/>
        <v>0</v>
      </c>
    </row>
    <row r="14" spans="1:9" s="4" customFormat="1" ht="203.15" customHeight="1" x14ac:dyDescent="0.35">
      <c r="A14" s="24" t="s">
        <v>15</v>
      </c>
      <c r="B14" s="11" t="s">
        <v>20</v>
      </c>
      <c r="C14" s="9" t="s">
        <v>2</v>
      </c>
      <c r="D14" s="7">
        <v>1</v>
      </c>
      <c r="E14" s="115"/>
      <c r="F14" s="114">
        <f t="shared" si="0"/>
        <v>0</v>
      </c>
    </row>
    <row r="15" spans="1:9" s="4" customFormat="1" ht="74.900000000000006" customHeight="1" x14ac:dyDescent="0.35">
      <c r="A15" s="24" t="s">
        <v>16</v>
      </c>
      <c r="B15" s="11" t="s">
        <v>17</v>
      </c>
      <c r="C15" s="9" t="s">
        <v>3</v>
      </c>
      <c r="D15" s="7">
        <v>1</v>
      </c>
      <c r="E15" s="115"/>
      <c r="F15" s="114">
        <f t="shared" si="0"/>
        <v>0</v>
      </c>
    </row>
    <row r="16" spans="1:9" s="4" customFormat="1" ht="98.5" customHeight="1" x14ac:dyDescent="0.35">
      <c r="A16" s="24"/>
      <c r="B16" s="21" t="s">
        <v>24</v>
      </c>
      <c r="C16" s="9"/>
      <c r="D16" s="7"/>
      <c r="E16" s="115"/>
      <c r="F16" s="114"/>
    </row>
    <row r="17" spans="1:10" s="4" customFormat="1" ht="307.5" customHeight="1" x14ac:dyDescent="0.35">
      <c r="A17" s="1" t="s">
        <v>5</v>
      </c>
      <c r="B17" s="11" t="s">
        <v>25</v>
      </c>
      <c r="C17" s="9" t="s">
        <v>3</v>
      </c>
      <c r="D17" s="7">
        <v>1</v>
      </c>
      <c r="E17" s="115"/>
      <c r="F17" s="114">
        <f t="shared" si="0"/>
        <v>0</v>
      </c>
    </row>
    <row r="18" spans="1:10" ht="23.15" customHeight="1" x14ac:dyDescent="0.35">
      <c r="A18" s="100" t="s">
        <v>6</v>
      </c>
      <c r="B18" s="100"/>
      <c r="C18" s="100"/>
      <c r="D18" s="20"/>
      <c r="E18" s="25"/>
      <c r="F18" s="14">
        <f>SUM(F7:F17)</f>
        <v>0</v>
      </c>
      <c r="G18"/>
      <c r="H18" s="22"/>
      <c r="J18" s="23"/>
    </row>
    <row r="19" spans="1:10" ht="101.15" customHeight="1" x14ac:dyDescent="0.35">
      <c r="A19" s="93"/>
      <c r="B19" s="93"/>
      <c r="C19" s="93"/>
      <c r="D19" s="93"/>
      <c r="E19" s="93"/>
      <c r="F19" s="93"/>
      <c r="G19"/>
      <c r="H19" s="22"/>
    </row>
    <row r="21" spans="1:10" x14ac:dyDescent="0.35">
      <c r="H21" s="23"/>
    </row>
  </sheetData>
  <sheetProtection algorithmName="SHA-512" hashValue="BMeBjdqV/4ki4WNGXi2WOdCmmR7uwWGPfU7ugr5RAocuCntyIAsk5U3Lk/RoZTS9hprCrcUt5r6x1C/iO+dEOA==" saltValue="+hh5BETG2JfSAUvW6NH7Fg==" spinCount="100000" sheet="1" objects="1" scenarios="1"/>
  <mergeCells count="6">
    <mergeCell ref="A19:F19"/>
    <mergeCell ref="A1:F1"/>
    <mergeCell ref="B2:F2"/>
    <mergeCell ref="B3:B4"/>
    <mergeCell ref="E4:F4"/>
    <mergeCell ref="A18:C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8BF6D-DAD5-434E-B061-13FFFFF8F8B4}">
  <dimension ref="A1:J20"/>
  <sheetViews>
    <sheetView topLeftCell="A3" zoomScale="70" zoomScaleNormal="70" workbookViewId="0">
      <selection activeCell="D5" sqref="A5:D16"/>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3.1796875" style="5" customWidth="1"/>
    <col min="6" max="6" width="20.54296875" style="5" bestFit="1" customWidth="1"/>
    <col min="7" max="7" width="8.81640625" style="3"/>
    <col min="8" max="8" width="10.81640625" style="3" bestFit="1" customWidth="1"/>
    <col min="9" max="16384" width="8.81640625" style="3"/>
  </cols>
  <sheetData>
    <row r="1" spans="1:6" ht="49.4" customHeight="1" x14ac:dyDescent="0.35">
      <c r="A1" s="94" t="s">
        <v>132</v>
      </c>
      <c r="B1" s="95"/>
      <c r="C1" s="95"/>
      <c r="D1" s="95"/>
      <c r="E1" s="95"/>
      <c r="F1" s="95"/>
    </row>
    <row r="2" spans="1:6" ht="143.25" customHeight="1" x14ac:dyDescent="0.35">
      <c r="A2" s="15"/>
      <c r="B2" s="96" t="s">
        <v>147</v>
      </c>
      <c r="C2" s="96"/>
      <c r="D2" s="96"/>
      <c r="E2" s="96"/>
      <c r="F2" s="96"/>
    </row>
    <row r="3" spans="1:6" ht="49.4" customHeight="1" x14ac:dyDescent="0.35">
      <c r="A3" s="15"/>
      <c r="B3" s="97" t="s">
        <v>124</v>
      </c>
      <c r="C3" s="16"/>
      <c r="D3" s="16"/>
    </row>
    <row r="4" spans="1:6" ht="97" customHeight="1" x14ac:dyDescent="0.35">
      <c r="A4" s="17"/>
      <c r="B4" s="98"/>
      <c r="C4" s="17"/>
      <c r="D4" s="17"/>
      <c r="E4" s="99"/>
      <c r="F4" s="99"/>
    </row>
    <row r="5" spans="1:6" s="4" customFormat="1" ht="44.25" customHeight="1" x14ac:dyDescent="0.35">
      <c r="A5" s="18" t="s">
        <v>1</v>
      </c>
      <c r="B5" s="18" t="s">
        <v>0</v>
      </c>
      <c r="C5" s="18" t="s">
        <v>2</v>
      </c>
      <c r="D5" s="19" t="s">
        <v>4</v>
      </c>
      <c r="E5" s="111" t="s">
        <v>155</v>
      </c>
      <c r="F5" s="111" t="s">
        <v>156</v>
      </c>
    </row>
    <row r="6" spans="1:6" s="4" customFormat="1" ht="32.5" customHeight="1" x14ac:dyDescent="0.35">
      <c r="A6" s="9" t="s">
        <v>21</v>
      </c>
      <c r="B6" s="11" t="s">
        <v>19</v>
      </c>
      <c r="C6" s="9"/>
      <c r="D6" s="7"/>
      <c r="E6" s="112"/>
      <c r="F6" s="112"/>
    </row>
    <row r="7" spans="1:6" s="4" customFormat="1" ht="115.5" customHeight="1" x14ac:dyDescent="0.35">
      <c r="A7" s="24" t="s">
        <v>22</v>
      </c>
      <c r="B7" s="10" t="s">
        <v>130</v>
      </c>
      <c r="C7" s="9" t="s">
        <v>3</v>
      </c>
      <c r="D7" s="7">
        <v>1</v>
      </c>
      <c r="E7" s="113"/>
      <c r="F7" s="114">
        <f t="shared" ref="F7:F16" si="0">E7*D7</f>
        <v>0</v>
      </c>
    </row>
    <row r="8" spans="1:6" s="4" customFormat="1" ht="29" x14ac:dyDescent="0.35">
      <c r="A8" s="24" t="s">
        <v>7</v>
      </c>
      <c r="B8" s="11" t="s">
        <v>10</v>
      </c>
      <c r="C8" s="9"/>
      <c r="D8" s="7"/>
      <c r="E8" s="115"/>
      <c r="F8" s="114"/>
    </row>
    <row r="9" spans="1:6" s="4" customFormat="1" ht="113.25" customHeight="1" x14ac:dyDescent="0.35">
      <c r="A9" s="24" t="s">
        <v>11</v>
      </c>
      <c r="B9" s="12" t="s">
        <v>128</v>
      </c>
      <c r="C9" s="9" t="s">
        <v>3</v>
      </c>
      <c r="D9" s="7">
        <v>1</v>
      </c>
      <c r="E9" s="115"/>
      <c r="F9" s="114">
        <f>E9*D9</f>
        <v>0</v>
      </c>
    </row>
    <row r="10" spans="1:6" s="4" customFormat="1" ht="30.65" customHeight="1" x14ac:dyDescent="0.35">
      <c r="A10" s="24" t="s">
        <v>9</v>
      </c>
      <c r="B10" s="11" t="s">
        <v>8</v>
      </c>
      <c r="C10" s="9"/>
      <c r="D10" s="7"/>
      <c r="E10" s="115"/>
      <c r="F10" s="114"/>
    </row>
    <row r="11" spans="1:6" s="4" customFormat="1" ht="119.15" customHeight="1" x14ac:dyDescent="0.35">
      <c r="A11" s="24" t="s">
        <v>13</v>
      </c>
      <c r="B11" s="12" t="s">
        <v>131</v>
      </c>
      <c r="C11" s="9" t="s">
        <v>3</v>
      </c>
      <c r="D11" s="7">
        <v>1</v>
      </c>
      <c r="E11" s="115"/>
      <c r="F11" s="114">
        <f t="shared" si="0"/>
        <v>0</v>
      </c>
    </row>
    <row r="12" spans="1:6" s="4" customFormat="1" ht="253" customHeight="1" x14ac:dyDescent="0.35">
      <c r="A12" s="24" t="s">
        <v>14</v>
      </c>
      <c r="B12" s="13" t="s">
        <v>23</v>
      </c>
      <c r="C12" s="9" t="s">
        <v>3</v>
      </c>
      <c r="D12" s="7">
        <v>1</v>
      </c>
      <c r="E12" s="115"/>
      <c r="F12" s="114">
        <f t="shared" si="0"/>
        <v>0</v>
      </c>
    </row>
    <row r="13" spans="1:6" s="4" customFormat="1" ht="203.15" customHeight="1" x14ac:dyDescent="0.35">
      <c r="A13" s="24" t="s">
        <v>15</v>
      </c>
      <c r="B13" s="11" t="s">
        <v>20</v>
      </c>
      <c r="C13" s="9" t="s">
        <v>2</v>
      </c>
      <c r="D13" s="7">
        <v>1</v>
      </c>
      <c r="E13" s="115"/>
      <c r="F13" s="114">
        <f t="shared" si="0"/>
        <v>0</v>
      </c>
    </row>
    <row r="14" spans="1:6" s="4" customFormat="1" ht="74.900000000000006" customHeight="1" x14ac:dyDescent="0.35">
      <c r="A14" s="24" t="s">
        <v>16</v>
      </c>
      <c r="B14" s="11" t="s">
        <v>17</v>
      </c>
      <c r="C14" s="9" t="s">
        <v>3</v>
      </c>
      <c r="D14" s="7">
        <v>1</v>
      </c>
      <c r="E14" s="115"/>
      <c r="F14" s="114">
        <f t="shared" si="0"/>
        <v>0</v>
      </c>
    </row>
    <row r="15" spans="1:6" s="4" customFormat="1" ht="98.5" customHeight="1" x14ac:dyDescent="0.35">
      <c r="A15" s="24"/>
      <c r="B15" s="21" t="s">
        <v>24</v>
      </c>
      <c r="C15" s="9"/>
      <c r="D15" s="7"/>
      <c r="E15" s="115"/>
      <c r="F15" s="114"/>
    </row>
    <row r="16" spans="1:6" s="4" customFormat="1" ht="362.5" customHeight="1" x14ac:dyDescent="0.35">
      <c r="A16" s="1" t="s">
        <v>5</v>
      </c>
      <c r="B16" s="11" t="s">
        <v>25</v>
      </c>
      <c r="C16" s="9" t="s">
        <v>3</v>
      </c>
      <c r="D16" s="7">
        <v>1</v>
      </c>
      <c r="E16" s="115"/>
      <c r="F16" s="114">
        <f t="shared" si="0"/>
        <v>0</v>
      </c>
    </row>
    <row r="17" spans="1:10" ht="23.15" customHeight="1" x14ac:dyDescent="0.35">
      <c r="A17" s="100" t="s">
        <v>6</v>
      </c>
      <c r="B17" s="100"/>
      <c r="C17" s="100"/>
      <c r="D17" s="20"/>
      <c r="E17" s="116"/>
      <c r="F17" s="117">
        <f>SUM(F7:F16)</f>
        <v>0</v>
      </c>
      <c r="G17"/>
      <c r="H17" s="22"/>
      <c r="J17" s="23"/>
    </row>
    <row r="18" spans="1:10" ht="101.15" customHeight="1" x14ac:dyDescent="0.35">
      <c r="A18" s="93"/>
      <c r="B18" s="93"/>
      <c r="C18" s="93"/>
      <c r="D18" s="93"/>
      <c r="E18" s="93"/>
      <c r="F18" s="93"/>
      <c r="G18"/>
      <c r="H18" s="22"/>
    </row>
    <row r="20" spans="1:10" x14ac:dyDescent="0.35">
      <c r="H20" s="23"/>
    </row>
  </sheetData>
  <sheetProtection algorithmName="SHA-512" hashValue="GrOdzrvLmFHYbDMd4ZWH6jcXvh44xozSftLWv58g4zkpuSjrOtqLRim4ir9fNl6xSs0gy8twnCOPZCjgexIKfA==" saltValue="jfJ3ZbSrkJE+suGwf8OB9A==" spinCount="100000" sheet="1" objects="1" scenarios="1"/>
  <mergeCells count="6">
    <mergeCell ref="A18:F18"/>
    <mergeCell ref="A1:F1"/>
    <mergeCell ref="B2:F2"/>
    <mergeCell ref="B3:B4"/>
    <mergeCell ref="E4:F4"/>
    <mergeCell ref="A17:C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4980D-D39E-4AB2-A1B6-3A701302C49A}">
  <dimension ref="A1:J20"/>
  <sheetViews>
    <sheetView topLeftCell="A16" zoomScale="70" zoomScaleNormal="70" workbookViewId="0">
      <selection activeCell="D5" sqref="A5:D16"/>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3.1796875" style="5" customWidth="1"/>
    <col min="6" max="6" width="20.54296875" style="5" bestFit="1" customWidth="1"/>
    <col min="7" max="7" width="8.81640625" style="3"/>
    <col min="8" max="8" width="10.81640625" style="3" bestFit="1" customWidth="1"/>
    <col min="9" max="16384" width="8.81640625" style="3"/>
  </cols>
  <sheetData>
    <row r="1" spans="1:6" ht="49.4" customHeight="1" x14ac:dyDescent="0.35">
      <c r="A1" s="94" t="s">
        <v>115</v>
      </c>
      <c r="B1" s="95"/>
      <c r="C1" s="95"/>
      <c r="D1" s="95"/>
      <c r="E1" s="95"/>
      <c r="F1" s="95"/>
    </row>
    <row r="2" spans="1:6" ht="143.25" customHeight="1" x14ac:dyDescent="0.35">
      <c r="A2" s="15"/>
      <c r="B2" s="96" t="s">
        <v>148</v>
      </c>
      <c r="C2" s="96"/>
      <c r="D2" s="96"/>
      <c r="E2" s="96"/>
      <c r="F2" s="96"/>
    </row>
    <row r="3" spans="1:6" ht="49.4" customHeight="1" x14ac:dyDescent="0.35">
      <c r="A3" s="15"/>
      <c r="B3" s="97" t="s">
        <v>124</v>
      </c>
      <c r="C3" s="16"/>
      <c r="D3" s="16"/>
    </row>
    <row r="4" spans="1:6" ht="118.5" customHeight="1" x14ac:dyDescent="0.35">
      <c r="A4" s="17"/>
      <c r="B4" s="98"/>
      <c r="C4" s="17"/>
      <c r="D4" s="17"/>
      <c r="E4" s="99"/>
      <c r="F4" s="99"/>
    </row>
    <row r="5" spans="1:6" s="4" customFormat="1" ht="34.75" customHeight="1" x14ac:dyDescent="0.35">
      <c r="A5" s="18" t="s">
        <v>1</v>
      </c>
      <c r="B5" s="18" t="s">
        <v>0</v>
      </c>
      <c r="C5" s="18" t="s">
        <v>2</v>
      </c>
      <c r="D5" s="19" t="s">
        <v>4</v>
      </c>
      <c r="E5" s="111" t="s">
        <v>155</v>
      </c>
      <c r="F5" s="111" t="s">
        <v>156</v>
      </c>
    </row>
    <row r="6" spans="1:6" s="4" customFormat="1" ht="32.5" customHeight="1" x14ac:dyDescent="0.35">
      <c r="A6" s="9" t="s">
        <v>21</v>
      </c>
      <c r="B6" s="11" t="s">
        <v>19</v>
      </c>
      <c r="C6" s="9"/>
      <c r="D6" s="7"/>
      <c r="E6" s="112"/>
      <c r="F6" s="112"/>
    </row>
    <row r="7" spans="1:6" s="4" customFormat="1" ht="115.5" customHeight="1" x14ac:dyDescent="0.35">
      <c r="A7" s="24" t="s">
        <v>22</v>
      </c>
      <c r="B7" s="10" t="s">
        <v>125</v>
      </c>
      <c r="C7" s="9" t="s">
        <v>3</v>
      </c>
      <c r="D7" s="7">
        <v>1</v>
      </c>
      <c r="E7" s="113"/>
      <c r="F7" s="114">
        <f t="shared" ref="F7:F16" si="0">E7*D7</f>
        <v>0</v>
      </c>
    </row>
    <row r="8" spans="1:6" s="4" customFormat="1" ht="29" x14ac:dyDescent="0.35">
      <c r="A8" s="24" t="s">
        <v>7</v>
      </c>
      <c r="B8" s="11" t="s">
        <v>10</v>
      </c>
      <c r="C8" s="9"/>
      <c r="D8" s="7"/>
      <c r="E8" s="115"/>
      <c r="F8" s="114"/>
    </row>
    <row r="9" spans="1:6" s="4" customFormat="1" ht="81" customHeight="1" x14ac:dyDescent="0.35">
      <c r="A9" s="24" t="s">
        <v>11</v>
      </c>
      <c r="B9" s="12" t="s">
        <v>127</v>
      </c>
      <c r="C9" s="9" t="s">
        <v>3</v>
      </c>
      <c r="D9" s="7">
        <v>1</v>
      </c>
      <c r="E9" s="115"/>
      <c r="F9" s="114">
        <f>E9*D9</f>
        <v>0</v>
      </c>
    </row>
    <row r="10" spans="1:6" s="4" customFormat="1" ht="30.65" customHeight="1" x14ac:dyDescent="0.35">
      <c r="A10" s="24" t="s">
        <v>9</v>
      </c>
      <c r="B10" s="11" t="s">
        <v>8</v>
      </c>
      <c r="C10" s="9"/>
      <c r="D10" s="7"/>
      <c r="E10" s="115"/>
      <c r="F10" s="114"/>
    </row>
    <row r="11" spans="1:6" s="4" customFormat="1" ht="148.5" customHeight="1" x14ac:dyDescent="0.35">
      <c r="A11" s="24" t="s">
        <v>13</v>
      </c>
      <c r="B11" s="12" t="s">
        <v>133</v>
      </c>
      <c r="C11" s="9" t="s">
        <v>3</v>
      </c>
      <c r="D11" s="7">
        <v>1</v>
      </c>
      <c r="E11" s="115"/>
      <c r="F11" s="114">
        <f t="shared" si="0"/>
        <v>0</v>
      </c>
    </row>
    <row r="12" spans="1:6" s="4" customFormat="1" ht="253" customHeight="1" x14ac:dyDescent="0.35">
      <c r="A12" s="24" t="s">
        <v>14</v>
      </c>
      <c r="B12" s="13" t="s">
        <v>23</v>
      </c>
      <c r="C12" s="9" t="s">
        <v>3</v>
      </c>
      <c r="D12" s="7">
        <v>1</v>
      </c>
      <c r="E12" s="115"/>
      <c r="F12" s="114">
        <f t="shared" si="0"/>
        <v>0</v>
      </c>
    </row>
    <row r="13" spans="1:6" s="4" customFormat="1" ht="203.15" customHeight="1" x14ac:dyDescent="0.35">
      <c r="A13" s="24" t="s">
        <v>15</v>
      </c>
      <c r="B13" s="11" t="s">
        <v>20</v>
      </c>
      <c r="C13" s="9" t="s">
        <v>2</v>
      </c>
      <c r="D13" s="7">
        <v>1</v>
      </c>
      <c r="E13" s="115"/>
      <c r="F13" s="114">
        <f t="shared" si="0"/>
        <v>0</v>
      </c>
    </row>
    <row r="14" spans="1:6" s="4" customFormat="1" ht="74.900000000000006" customHeight="1" x14ac:dyDescent="0.35">
      <c r="A14" s="24" t="s">
        <v>16</v>
      </c>
      <c r="B14" s="11" t="s">
        <v>17</v>
      </c>
      <c r="C14" s="9" t="s">
        <v>3</v>
      </c>
      <c r="D14" s="7">
        <v>1</v>
      </c>
      <c r="E14" s="115"/>
      <c r="F14" s="114">
        <f t="shared" si="0"/>
        <v>0</v>
      </c>
    </row>
    <row r="15" spans="1:6" s="4" customFormat="1" ht="98.5" customHeight="1" x14ac:dyDescent="0.35">
      <c r="A15" s="24"/>
      <c r="B15" s="21" t="s">
        <v>24</v>
      </c>
      <c r="C15" s="9"/>
      <c r="D15" s="7"/>
      <c r="E15" s="115"/>
      <c r="F15" s="114"/>
    </row>
    <row r="16" spans="1:6" s="4" customFormat="1" ht="340.5" customHeight="1" x14ac:dyDescent="0.35">
      <c r="A16" s="1" t="s">
        <v>5</v>
      </c>
      <c r="B16" s="11" t="s">
        <v>25</v>
      </c>
      <c r="C16" s="9" t="s">
        <v>3</v>
      </c>
      <c r="D16" s="7">
        <v>1</v>
      </c>
      <c r="E16" s="115"/>
      <c r="F16" s="114">
        <f t="shared" si="0"/>
        <v>0</v>
      </c>
    </row>
    <row r="17" spans="1:10" ht="23.15" customHeight="1" x14ac:dyDescent="0.35">
      <c r="A17" s="100" t="s">
        <v>6</v>
      </c>
      <c r="B17" s="100"/>
      <c r="C17" s="100"/>
      <c r="D17" s="20"/>
      <c r="E17" s="25"/>
      <c r="F17" s="14">
        <f>SUM(F7:F16)</f>
        <v>0</v>
      </c>
      <c r="G17"/>
      <c r="H17" s="22"/>
      <c r="J17" s="23"/>
    </row>
    <row r="18" spans="1:10" ht="101.15" customHeight="1" x14ac:dyDescent="0.35">
      <c r="A18" s="93"/>
      <c r="B18" s="93"/>
      <c r="C18" s="93"/>
      <c r="D18" s="93"/>
      <c r="E18" s="93"/>
      <c r="F18" s="93"/>
      <c r="G18"/>
      <c r="H18" s="22"/>
    </row>
    <row r="20" spans="1:10" x14ac:dyDescent="0.35">
      <c r="H20" s="23"/>
    </row>
  </sheetData>
  <sheetProtection algorithmName="SHA-512" hashValue="OIcLFttsErfzvXfs7JZf1vjjCznA6NXJtulbErMhfzf5kpwu8LxUKCcYtbkhaFcBX2cq2HVkLsCxcpOoda4/Jg==" saltValue="Hjpr8xAFz7jlu5ZScQJI3g==" spinCount="100000" sheet="1" objects="1" scenarios="1"/>
  <mergeCells count="6">
    <mergeCell ref="A18:F18"/>
    <mergeCell ref="A1:F1"/>
    <mergeCell ref="B2:F2"/>
    <mergeCell ref="B3:B4"/>
    <mergeCell ref="E4:F4"/>
    <mergeCell ref="A17:C1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E070F-46F6-40FB-8C1B-DA4DC5895A3C}">
  <dimension ref="A1:J34"/>
  <sheetViews>
    <sheetView topLeftCell="A22" zoomScale="66" zoomScaleNormal="66" workbookViewId="0">
      <selection activeCell="D5" sqref="A5:D29"/>
    </sheetView>
  </sheetViews>
  <sheetFormatPr defaultColWidth="8.81640625" defaultRowHeight="14.5" x14ac:dyDescent="0.35"/>
  <cols>
    <col min="1" max="1" width="14.54296875" style="5" customWidth="1"/>
    <col min="2" max="2" width="136.453125" style="6" customWidth="1"/>
    <col min="3" max="3" width="10.81640625" style="2" customWidth="1"/>
    <col min="4" max="4" width="12.1796875" style="8" customWidth="1"/>
    <col min="5" max="5" width="13.1796875" style="5" customWidth="1"/>
    <col min="6" max="6" width="23.26953125" style="5" bestFit="1" customWidth="1"/>
    <col min="7" max="7" width="8.81640625" style="3"/>
    <col min="8" max="8" width="14.26953125" style="3" bestFit="1" customWidth="1"/>
    <col min="9" max="9" width="9.453125" style="3" bestFit="1" customWidth="1"/>
    <col min="10" max="16384" width="8.81640625" style="3"/>
  </cols>
  <sheetData>
    <row r="1" spans="1:6" ht="49.4" customHeight="1" x14ac:dyDescent="0.35">
      <c r="A1" s="94" t="s">
        <v>116</v>
      </c>
      <c r="B1" s="95"/>
      <c r="C1" s="95"/>
      <c r="D1" s="95"/>
      <c r="E1" s="95"/>
      <c r="F1" s="95"/>
    </row>
    <row r="2" spans="1:6" ht="143.25" customHeight="1" x14ac:dyDescent="0.35">
      <c r="A2" s="15"/>
      <c r="B2" s="96" t="s">
        <v>148</v>
      </c>
      <c r="C2" s="96"/>
      <c r="D2" s="96"/>
      <c r="E2" s="96"/>
      <c r="F2" s="96"/>
    </row>
    <row r="3" spans="1:6" ht="49.4" customHeight="1" x14ac:dyDescent="0.35">
      <c r="A3" s="15"/>
      <c r="B3" s="97" t="s">
        <v>124</v>
      </c>
      <c r="C3" s="16"/>
      <c r="D3" s="16"/>
    </row>
    <row r="4" spans="1:6" ht="84" customHeight="1" x14ac:dyDescent="0.35">
      <c r="A4" s="17"/>
      <c r="B4" s="98"/>
      <c r="C4" s="17"/>
      <c r="D4" s="17"/>
      <c r="E4" s="99"/>
      <c r="F4" s="99"/>
    </row>
    <row r="5" spans="1:6" s="4" customFormat="1" ht="48" customHeight="1" x14ac:dyDescent="0.35">
      <c r="A5" s="18" t="s">
        <v>1</v>
      </c>
      <c r="B5" s="18" t="s">
        <v>0</v>
      </c>
      <c r="C5" s="18" t="s">
        <v>2</v>
      </c>
      <c r="D5" s="19" t="s">
        <v>4</v>
      </c>
      <c r="E5" s="111" t="s">
        <v>155</v>
      </c>
      <c r="F5" s="111" t="s">
        <v>156</v>
      </c>
    </row>
    <row r="6" spans="1:6" s="4" customFormat="1" ht="32.5" customHeight="1" x14ac:dyDescent="0.35">
      <c r="A6" s="9" t="s">
        <v>21</v>
      </c>
      <c r="B6" s="11" t="s">
        <v>19</v>
      </c>
      <c r="C6" s="9"/>
      <c r="D6" s="7"/>
      <c r="E6" s="112"/>
      <c r="F6" s="112"/>
    </row>
    <row r="7" spans="1:6" s="4" customFormat="1" ht="115.5" customHeight="1" x14ac:dyDescent="0.35">
      <c r="A7" s="24" t="s">
        <v>22</v>
      </c>
      <c r="B7" s="10" t="s">
        <v>125</v>
      </c>
      <c r="C7" s="9" t="s">
        <v>3</v>
      </c>
      <c r="D7" s="7">
        <v>1</v>
      </c>
      <c r="E7" s="113"/>
      <c r="F7" s="114">
        <f t="shared" ref="F7:F16" si="0">E7*D7</f>
        <v>0</v>
      </c>
    </row>
    <row r="8" spans="1:6" s="4" customFormat="1" ht="29" x14ac:dyDescent="0.35">
      <c r="A8" s="24" t="s">
        <v>7</v>
      </c>
      <c r="B8" s="11" t="s">
        <v>10</v>
      </c>
      <c r="C8" s="9"/>
      <c r="D8" s="7"/>
      <c r="E8" s="115"/>
      <c r="F8" s="114"/>
    </row>
    <row r="9" spans="1:6" s="4" customFormat="1" ht="81" customHeight="1" x14ac:dyDescent="0.35">
      <c r="A9" s="24" t="s">
        <v>11</v>
      </c>
      <c r="B9" s="11" t="s">
        <v>126</v>
      </c>
      <c r="C9" s="9" t="s">
        <v>3</v>
      </c>
      <c r="D9" s="7">
        <v>1</v>
      </c>
      <c r="E9" s="115"/>
      <c r="F9" s="114">
        <f>E9*D9</f>
        <v>0</v>
      </c>
    </row>
    <row r="10" spans="1:6" s="4" customFormat="1" ht="30.65" customHeight="1" x14ac:dyDescent="0.35">
      <c r="A10" s="24" t="s">
        <v>9</v>
      </c>
      <c r="B10" s="11" t="s">
        <v>8</v>
      </c>
      <c r="C10" s="9"/>
      <c r="D10" s="7"/>
      <c r="E10" s="115"/>
      <c r="F10" s="114"/>
    </row>
    <row r="11" spans="1:6" s="4" customFormat="1" ht="119.15" customHeight="1" x14ac:dyDescent="0.35">
      <c r="A11" s="24" t="s">
        <v>13</v>
      </c>
      <c r="B11" s="12" t="s">
        <v>129</v>
      </c>
      <c r="C11" s="9" t="s">
        <v>3</v>
      </c>
      <c r="D11" s="7">
        <v>1</v>
      </c>
      <c r="E11" s="115"/>
      <c r="F11" s="114">
        <f t="shared" si="0"/>
        <v>0</v>
      </c>
    </row>
    <row r="12" spans="1:6" s="4" customFormat="1" ht="237.75" customHeight="1" x14ac:dyDescent="0.35">
      <c r="A12" s="24" t="s">
        <v>14</v>
      </c>
      <c r="B12" s="13" t="s">
        <v>23</v>
      </c>
      <c r="C12" s="9" t="s">
        <v>3</v>
      </c>
      <c r="D12" s="7">
        <v>1</v>
      </c>
      <c r="E12" s="115"/>
      <c r="F12" s="114">
        <f t="shared" si="0"/>
        <v>0</v>
      </c>
    </row>
    <row r="13" spans="1:6" s="4" customFormat="1" ht="203.15" customHeight="1" x14ac:dyDescent="0.35">
      <c r="A13" s="24" t="s">
        <v>15</v>
      </c>
      <c r="B13" s="11" t="s">
        <v>20</v>
      </c>
      <c r="C13" s="9" t="s">
        <v>2</v>
      </c>
      <c r="D13" s="7">
        <v>1</v>
      </c>
      <c r="E13" s="115"/>
      <c r="F13" s="114">
        <f t="shared" si="0"/>
        <v>0</v>
      </c>
    </row>
    <row r="14" spans="1:6" s="4" customFormat="1" ht="74.900000000000006" customHeight="1" x14ac:dyDescent="0.35">
      <c r="A14" s="24" t="s">
        <v>16</v>
      </c>
      <c r="B14" s="11" t="s">
        <v>17</v>
      </c>
      <c r="C14" s="9" t="s">
        <v>3</v>
      </c>
      <c r="D14" s="7">
        <v>1</v>
      </c>
      <c r="E14" s="115"/>
      <c r="F14" s="114">
        <f t="shared" si="0"/>
        <v>0</v>
      </c>
    </row>
    <row r="15" spans="1:6" s="4" customFormat="1" ht="98.5" customHeight="1" x14ac:dyDescent="0.35">
      <c r="A15" s="24"/>
      <c r="B15" s="21" t="s">
        <v>24</v>
      </c>
      <c r="C15" s="9"/>
      <c r="D15" s="7"/>
      <c r="E15" s="115"/>
      <c r="F15" s="114"/>
    </row>
    <row r="16" spans="1:6" s="4" customFormat="1" ht="357.75" customHeight="1" x14ac:dyDescent="0.35">
      <c r="A16" s="1" t="s">
        <v>5</v>
      </c>
      <c r="B16" s="11" t="s">
        <v>25</v>
      </c>
      <c r="C16" s="9" t="s">
        <v>3</v>
      </c>
      <c r="D16" s="7">
        <v>1</v>
      </c>
      <c r="E16" s="115"/>
      <c r="F16" s="114">
        <f t="shared" si="0"/>
        <v>0</v>
      </c>
    </row>
    <row r="17" spans="1:10" ht="23.15" customHeight="1" x14ac:dyDescent="0.35">
      <c r="A17" s="100" t="s">
        <v>103</v>
      </c>
      <c r="B17" s="100"/>
      <c r="C17" s="100"/>
      <c r="D17" s="20"/>
      <c r="E17" s="116"/>
      <c r="F17" s="117">
        <f>SUM(F7:F16)</f>
        <v>0</v>
      </c>
      <c r="G17"/>
      <c r="H17" s="22"/>
      <c r="J17" s="23"/>
    </row>
    <row r="18" spans="1:10" ht="101.15" customHeight="1" x14ac:dyDescent="0.35">
      <c r="A18" s="61" t="s">
        <v>78</v>
      </c>
      <c r="B18" s="61" t="s">
        <v>79</v>
      </c>
      <c r="C18" s="61" t="s">
        <v>2</v>
      </c>
      <c r="D18" s="61" t="s">
        <v>80</v>
      </c>
      <c r="E18" s="118" t="s">
        <v>158</v>
      </c>
      <c r="F18" s="118" t="s">
        <v>157</v>
      </c>
      <c r="G18"/>
      <c r="H18" s="22"/>
    </row>
    <row r="19" spans="1:10" ht="121.5" customHeight="1" x14ac:dyDescent="0.35">
      <c r="A19" s="101" t="s">
        <v>93</v>
      </c>
      <c r="B19" s="62" t="s">
        <v>81</v>
      </c>
      <c r="C19" s="63" t="s">
        <v>58</v>
      </c>
      <c r="D19" s="63">
        <v>588</v>
      </c>
      <c r="E19" s="119"/>
      <c r="F19" s="119">
        <f>E19*D19</f>
        <v>0</v>
      </c>
    </row>
    <row r="20" spans="1:10" ht="85.5" customHeight="1" x14ac:dyDescent="0.35">
      <c r="A20" s="102"/>
      <c r="B20" s="62" t="s">
        <v>82</v>
      </c>
      <c r="C20" s="63" t="s">
        <v>58</v>
      </c>
      <c r="D20" s="63">
        <v>588</v>
      </c>
      <c r="E20" s="119"/>
      <c r="F20" s="119">
        <f t="shared" ref="F20:F29" si="1">E20*D20</f>
        <v>0</v>
      </c>
      <c r="H20" s="23"/>
    </row>
    <row r="21" spans="1:10" ht="236.15" customHeight="1" x14ac:dyDescent="0.35">
      <c r="A21" s="101" t="s">
        <v>94</v>
      </c>
      <c r="B21" s="62" t="s">
        <v>83</v>
      </c>
      <c r="C21" s="63"/>
      <c r="D21" s="63"/>
      <c r="E21" s="120"/>
      <c r="F21" s="120"/>
    </row>
    <row r="22" spans="1:10" ht="15.5" x14ac:dyDescent="0.35">
      <c r="A22" s="103"/>
      <c r="B22" s="62" t="s">
        <v>84</v>
      </c>
      <c r="C22" s="64" t="s">
        <v>85</v>
      </c>
      <c r="D22" s="63">
        <v>3</v>
      </c>
      <c r="E22" s="119"/>
      <c r="F22" s="119">
        <f t="shared" si="1"/>
        <v>0</v>
      </c>
      <c r="H22" s="78"/>
    </row>
    <row r="23" spans="1:10" ht="15.5" x14ac:dyDescent="0.35">
      <c r="A23" s="103"/>
      <c r="B23" s="62" t="s">
        <v>86</v>
      </c>
      <c r="C23" s="64" t="s">
        <v>85</v>
      </c>
      <c r="D23" s="63">
        <f>(5*4)</f>
        <v>20</v>
      </c>
      <c r="E23" s="119"/>
      <c r="F23" s="119">
        <f t="shared" si="1"/>
        <v>0</v>
      </c>
      <c r="H23" s="78"/>
    </row>
    <row r="24" spans="1:10" ht="15.5" x14ac:dyDescent="0.35">
      <c r="A24" s="103"/>
      <c r="B24" s="62" t="s">
        <v>87</v>
      </c>
      <c r="C24" s="64" t="s">
        <v>85</v>
      </c>
      <c r="D24" s="63">
        <v>98</v>
      </c>
      <c r="E24" s="119"/>
      <c r="F24" s="119">
        <f t="shared" si="1"/>
        <v>0</v>
      </c>
      <c r="H24" s="78"/>
    </row>
    <row r="25" spans="1:10" ht="15.5" x14ac:dyDescent="0.35">
      <c r="A25" s="102"/>
      <c r="B25" s="62" t="s">
        <v>88</v>
      </c>
      <c r="C25" s="64" t="s">
        <v>85</v>
      </c>
      <c r="D25" s="63">
        <v>2</v>
      </c>
      <c r="E25" s="119"/>
      <c r="F25" s="119">
        <f t="shared" si="1"/>
        <v>0</v>
      </c>
      <c r="H25" s="78"/>
    </row>
    <row r="26" spans="1:10" ht="62" x14ac:dyDescent="0.35">
      <c r="A26" s="65" t="s">
        <v>95</v>
      </c>
      <c r="B26" s="64" t="s">
        <v>89</v>
      </c>
      <c r="C26" s="64" t="s">
        <v>90</v>
      </c>
      <c r="D26" s="64">
        <v>4</v>
      </c>
      <c r="E26" s="121"/>
      <c r="F26" s="119">
        <f t="shared" si="1"/>
        <v>0</v>
      </c>
    </row>
    <row r="27" spans="1:10" ht="93" x14ac:dyDescent="0.35">
      <c r="A27" s="65" t="s">
        <v>96</v>
      </c>
      <c r="B27" s="64" t="s">
        <v>92</v>
      </c>
      <c r="C27" s="64" t="s">
        <v>90</v>
      </c>
      <c r="D27" s="64">
        <v>3</v>
      </c>
      <c r="E27" s="121"/>
      <c r="F27" s="119">
        <f t="shared" si="1"/>
        <v>0</v>
      </c>
    </row>
    <row r="28" spans="1:10" ht="31" x14ac:dyDescent="0.35">
      <c r="A28" s="65" t="s">
        <v>98</v>
      </c>
      <c r="B28" s="64" t="s">
        <v>100</v>
      </c>
      <c r="C28" s="64" t="s">
        <v>91</v>
      </c>
      <c r="D28" s="64">
        <v>1</v>
      </c>
      <c r="E28" s="121"/>
      <c r="F28" s="119">
        <f t="shared" si="1"/>
        <v>0</v>
      </c>
      <c r="I28" s="89"/>
    </row>
    <row r="29" spans="1:10" ht="47.5" customHeight="1" x14ac:dyDescent="0.35">
      <c r="A29" s="65" t="s">
        <v>97</v>
      </c>
      <c r="B29" s="64" t="s">
        <v>99</v>
      </c>
      <c r="C29" s="64" t="s">
        <v>91</v>
      </c>
      <c r="D29" s="64">
        <v>1</v>
      </c>
      <c r="E29" s="121"/>
      <c r="F29" s="119">
        <f t="shared" si="1"/>
        <v>0</v>
      </c>
    </row>
    <row r="30" spans="1:10" ht="54" customHeight="1" x14ac:dyDescent="0.35">
      <c r="A30" s="67"/>
      <c r="B30" s="104" t="s">
        <v>102</v>
      </c>
      <c r="C30" s="105"/>
      <c r="D30" s="105"/>
      <c r="E30" s="106"/>
      <c r="F30" s="68">
        <f>SUM(F19:F29)</f>
        <v>0</v>
      </c>
      <c r="H30" s="86"/>
    </row>
    <row r="31" spans="1:10" ht="35.5" customHeight="1" x14ac:dyDescent="0.35">
      <c r="A31" s="69"/>
      <c r="B31" s="69" t="s">
        <v>104</v>
      </c>
      <c r="C31" s="69"/>
      <c r="D31" s="70"/>
      <c r="E31" s="69"/>
      <c r="F31" s="71">
        <f>F30+F17</f>
        <v>0</v>
      </c>
    </row>
    <row r="32" spans="1:10" x14ac:dyDescent="0.35">
      <c r="H32" s="87"/>
    </row>
    <row r="34" spans="6:6" x14ac:dyDescent="0.35">
      <c r="F34" s="88"/>
    </row>
  </sheetData>
  <sheetProtection algorithmName="SHA-512" hashValue="6jxFgV58zYpljVVyf2+Vc0ofID6WpmEsTTG/vM6RgsodnbRAdBtCJgmhSfGyYTJxcZLrKWSTnNEpqwlNdrQs1Q==" saltValue="QcJSeQ08x/q4GR71rky5fA==" spinCount="100000" sheet="1" objects="1" scenarios="1"/>
  <mergeCells count="8">
    <mergeCell ref="A19:A20"/>
    <mergeCell ref="A21:A25"/>
    <mergeCell ref="B30:E30"/>
    <mergeCell ref="A1:F1"/>
    <mergeCell ref="B2:F2"/>
    <mergeCell ref="B3:B4"/>
    <mergeCell ref="E4:F4"/>
    <mergeCell ref="A17:C1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6E73D-65E2-4684-855E-0F7AD93A6811}">
  <dimension ref="A1:J40"/>
  <sheetViews>
    <sheetView topLeftCell="A34" zoomScale="63" zoomScaleNormal="63" workbookViewId="0">
      <selection activeCell="D5" sqref="A5:D39"/>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4.54296875" style="5" bestFit="1" customWidth="1"/>
    <col min="6" max="6" width="18.54296875" style="5" customWidth="1"/>
    <col min="7" max="7" width="8.81640625" style="3"/>
    <col min="8" max="8" width="10.81640625" style="3" bestFit="1" customWidth="1"/>
    <col min="9" max="16384" width="8.81640625" style="3"/>
  </cols>
  <sheetData>
    <row r="1" spans="1:6" ht="49.4" customHeight="1" x14ac:dyDescent="0.35">
      <c r="A1" s="94" t="s">
        <v>117</v>
      </c>
      <c r="B1" s="95"/>
      <c r="C1" s="95"/>
      <c r="D1" s="95"/>
      <c r="E1" s="95"/>
      <c r="F1" s="95"/>
    </row>
    <row r="2" spans="1:6" ht="143.25" customHeight="1" x14ac:dyDescent="0.35">
      <c r="A2" s="15"/>
      <c r="B2" s="96" t="s">
        <v>149</v>
      </c>
      <c r="C2" s="96"/>
      <c r="D2" s="96"/>
      <c r="E2" s="96"/>
      <c r="F2" s="96"/>
    </row>
    <row r="3" spans="1:6" ht="49.4" customHeight="1" x14ac:dyDescent="0.35">
      <c r="A3" s="15"/>
      <c r="B3" s="97" t="s">
        <v>108</v>
      </c>
      <c r="C3" s="16"/>
      <c r="D3" s="16"/>
    </row>
    <row r="4" spans="1:6" ht="66.75" customHeight="1" x14ac:dyDescent="0.35">
      <c r="A4" s="17"/>
      <c r="B4" s="98"/>
      <c r="C4" s="17"/>
      <c r="D4" s="17"/>
      <c r="E4" s="99"/>
      <c r="F4" s="99"/>
    </row>
    <row r="5" spans="1:6" s="4" customFormat="1" ht="34.75" customHeight="1" x14ac:dyDescent="0.35">
      <c r="A5" s="18" t="s">
        <v>1</v>
      </c>
      <c r="B5" s="18" t="s">
        <v>0</v>
      </c>
      <c r="C5" s="18" t="s">
        <v>2</v>
      </c>
      <c r="D5" s="19" t="s">
        <v>4</v>
      </c>
      <c r="E5" s="111" t="s">
        <v>159</v>
      </c>
      <c r="F5" s="111" t="s">
        <v>156</v>
      </c>
    </row>
    <row r="6" spans="1:6" s="4" customFormat="1" ht="32.5" customHeight="1" x14ac:dyDescent="0.35">
      <c r="A6" s="9" t="s">
        <v>21</v>
      </c>
      <c r="B6" s="11" t="s">
        <v>19</v>
      </c>
      <c r="C6" s="9"/>
      <c r="D6" s="7"/>
      <c r="E6" s="112"/>
      <c r="F6" s="112"/>
    </row>
    <row r="7" spans="1:6" s="4" customFormat="1" ht="115.5" customHeight="1" x14ac:dyDescent="0.35">
      <c r="A7" s="24" t="s">
        <v>22</v>
      </c>
      <c r="B7" s="10" t="s">
        <v>26</v>
      </c>
      <c r="C7" s="9" t="s">
        <v>3</v>
      </c>
      <c r="D7" s="7">
        <v>1</v>
      </c>
      <c r="E7" s="113"/>
      <c r="F7" s="114">
        <f t="shared" ref="F7:F17" si="0">E7*D7</f>
        <v>0</v>
      </c>
    </row>
    <row r="8" spans="1:6" s="4" customFormat="1" ht="29" x14ac:dyDescent="0.35">
      <c r="A8" s="24" t="s">
        <v>7</v>
      </c>
      <c r="B8" s="11" t="s">
        <v>10</v>
      </c>
      <c r="C8" s="9"/>
      <c r="D8" s="7"/>
      <c r="E8" s="115"/>
      <c r="F8" s="114"/>
    </row>
    <row r="9" spans="1:6" s="4" customFormat="1" ht="81" customHeight="1" x14ac:dyDescent="0.35">
      <c r="A9" s="24" t="s">
        <v>11</v>
      </c>
      <c r="B9" s="11" t="s">
        <v>134</v>
      </c>
      <c r="C9" s="9" t="s">
        <v>3</v>
      </c>
      <c r="D9" s="7">
        <v>1</v>
      </c>
      <c r="E9" s="115"/>
      <c r="F9" s="114"/>
    </row>
    <row r="10" spans="1:6" s="4" customFormat="1" ht="87" customHeight="1" x14ac:dyDescent="0.35">
      <c r="A10" s="24" t="s">
        <v>12</v>
      </c>
      <c r="B10" s="12" t="s">
        <v>135</v>
      </c>
      <c r="C10" s="9" t="s">
        <v>3</v>
      </c>
      <c r="D10" s="7">
        <v>1</v>
      </c>
      <c r="E10" s="115"/>
      <c r="F10" s="114">
        <f>E10*D10</f>
        <v>0</v>
      </c>
    </row>
    <row r="11" spans="1:6" s="4" customFormat="1" ht="30.65" customHeight="1" x14ac:dyDescent="0.35">
      <c r="A11" s="24" t="s">
        <v>9</v>
      </c>
      <c r="B11" s="11" t="s">
        <v>8</v>
      </c>
      <c r="C11" s="9"/>
      <c r="D11" s="7"/>
      <c r="E11" s="115"/>
      <c r="F11" s="114"/>
    </row>
    <row r="12" spans="1:6" s="4" customFormat="1" ht="119.15" customHeight="1" x14ac:dyDescent="0.35">
      <c r="A12" s="24" t="s">
        <v>13</v>
      </c>
      <c r="B12" s="12" t="s">
        <v>72</v>
      </c>
      <c r="C12" s="9" t="s">
        <v>3</v>
      </c>
      <c r="D12" s="7">
        <v>1</v>
      </c>
      <c r="E12" s="115"/>
      <c r="F12" s="114">
        <f t="shared" si="0"/>
        <v>0</v>
      </c>
    </row>
    <row r="13" spans="1:6" s="4" customFormat="1" ht="253" customHeight="1" x14ac:dyDescent="0.35">
      <c r="A13" s="24" t="s">
        <v>14</v>
      </c>
      <c r="B13" s="13" t="s">
        <v>23</v>
      </c>
      <c r="C13" s="9" t="s">
        <v>3</v>
      </c>
      <c r="D13" s="7">
        <v>1</v>
      </c>
      <c r="E13" s="115"/>
      <c r="F13" s="114">
        <f t="shared" si="0"/>
        <v>0</v>
      </c>
    </row>
    <row r="14" spans="1:6" s="4" customFormat="1" ht="203.15" customHeight="1" x14ac:dyDescent="0.35">
      <c r="A14" s="24" t="s">
        <v>15</v>
      </c>
      <c r="B14" s="11" t="s">
        <v>20</v>
      </c>
      <c r="C14" s="9" t="s">
        <v>2</v>
      </c>
      <c r="D14" s="7">
        <v>1</v>
      </c>
      <c r="E14" s="115"/>
      <c r="F14" s="114">
        <f t="shared" si="0"/>
        <v>0</v>
      </c>
    </row>
    <row r="15" spans="1:6" s="4" customFormat="1" ht="74.900000000000006" customHeight="1" x14ac:dyDescent="0.35">
      <c r="A15" s="24" t="s">
        <v>16</v>
      </c>
      <c r="B15" s="11" t="s">
        <v>17</v>
      </c>
      <c r="C15" s="9" t="s">
        <v>3</v>
      </c>
      <c r="D15" s="7">
        <v>1</v>
      </c>
      <c r="E15" s="115"/>
      <c r="F15" s="114">
        <f t="shared" si="0"/>
        <v>0</v>
      </c>
    </row>
    <row r="16" spans="1:6" s="4" customFormat="1" ht="98.5" customHeight="1" x14ac:dyDescent="0.35">
      <c r="A16" s="24"/>
      <c r="B16" s="21" t="s">
        <v>24</v>
      </c>
      <c r="C16" s="9"/>
      <c r="D16" s="7"/>
      <c r="E16" s="115"/>
      <c r="F16" s="114"/>
    </row>
    <row r="17" spans="1:10" s="4" customFormat="1" ht="307.5" customHeight="1" x14ac:dyDescent="0.35">
      <c r="A17" s="1" t="s">
        <v>5</v>
      </c>
      <c r="B17" s="11" t="s">
        <v>25</v>
      </c>
      <c r="C17" s="9" t="s">
        <v>3</v>
      </c>
      <c r="D17" s="7">
        <v>1</v>
      </c>
      <c r="E17" s="115"/>
      <c r="F17" s="114">
        <f t="shared" si="0"/>
        <v>0</v>
      </c>
    </row>
    <row r="18" spans="1:10" ht="23.15" customHeight="1" x14ac:dyDescent="0.35">
      <c r="A18" s="100" t="s">
        <v>107</v>
      </c>
      <c r="B18" s="100"/>
      <c r="C18" s="100"/>
      <c r="D18" s="20"/>
      <c r="E18" s="116"/>
      <c r="F18" s="122">
        <f>SUM(F7:F17)</f>
        <v>0</v>
      </c>
      <c r="G18"/>
      <c r="H18" s="22"/>
      <c r="J18" s="23"/>
    </row>
    <row r="19" spans="1:10" ht="101.15" customHeight="1" thickBot="1" x14ac:dyDescent="0.4">
      <c r="A19" s="37"/>
      <c r="B19" s="15" t="s">
        <v>50</v>
      </c>
      <c r="C19" s="38"/>
      <c r="D19" s="39"/>
      <c r="E19" s="123"/>
      <c r="F19" s="124"/>
      <c r="G19"/>
      <c r="H19" s="22"/>
    </row>
    <row r="20" spans="1:10" ht="15" thickBot="1" x14ac:dyDescent="0.4">
      <c r="A20" s="37"/>
      <c r="B20" s="40" t="s">
        <v>51</v>
      </c>
      <c r="C20" s="41"/>
      <c r="D20" s="42"/>
      <c r="E20" s="125"/>
      <c r="F20" s="124"/>
    </row>
    <row r="21" spans="1:10" ht="242.5" customHeight="1" x14ac:dyDescent="0.35">
      <c r="A21" s="44"/>
      <c r="B21" s="51" t="s">
        <v>114</v>
      </c>
      <c r="C21" s="42"/>
      <c r="D21" s="42"/>
      <c r="E21" s="126"/>
      <c r="F21" s="124"/>
      <c r="H21" s="23"/>
    </row>
    <row r="22" spans="1:10" ht="27.65" customHeight="1" x14ac:dyDescent="0.35">
      <c r="A22" s="44">
        <v>1</v>
      </c>
      <c r="B22" s="49" t="s">
        <v>64</v>
      </c>
      <c r="C22" s="43" t="s">
        <v>52</v>
      </c>
      <c r="D22" s="44">
        <v>30</v>
      </c>
      <c r="E22" s="127"/>
      <c r="F22" s="128">
        <f>E22*D22</f>
        <v>0</v>
      </c>
    </row>
    <row r="23" spans="1:10" ht="21.65" customHeight="1" x14ac:dyDescent="0.35">
      <c r="A23" s="44">
        <v>2</v>
      </c>
      <c r="B23" s="49" t="s">
        <v>63</v>
      </c>
      <c r="C23" s="43" t="s">
        <v>52</v>
      </c>
      <c r="D23" s="44">
        <v>60</v>
      </c>
      <c r="E23" s="127"/>
      <c r="F23" s="128">
        <f t="shared" ref="F23:F38" si="1">E23*D23</f>
        <v>0</v>
      </c>
    </row>
    <row r="24" spans="1:10" ht="26.5" customHeight="1" x14ac:dyDescent="0.35">
      <c r="A24" s="44">
        <v>3</v>
      </c>
      <c r="B24" s="49" t="s">
        <v>53</v>
      </c>
      <c r="C24" s="43" t="s">
        <v>52</v>
      </c>
      <c r="D24" s="44">
        <v>30</v>
      </c>
      <c r="E24" s="127"/>
      <c r="F24" s="128">
        <f t="shared" si="1"/>
        <v>0</v>
      </c>
    </row>
    <row r="25" spans="1:10" ht="74.150000000000006" customHeight="1" x14ac:dyDescent="0.35">
      <c r="A25" s="44">
        <v>4</v>
      </c>
      <c r="B25" s="54" t="s">
        <v>62</v>
      </c>
      <c r="C25" s="44" t="s">
        <v>3</v>
      </c>
      <c r="D25" s="44">
        <v>1</v>
      </c>
      <c r="E25" s="129"/>
      <c r="F25" s="128">
        <f t="shared" si="1"/>
        <v>0</v>
      </c>
    </row>
    <row r="26" spans="1:10" ht="82.5" customHeight="1" x14ac:dyDescent="0.35">
      <c r="A26" s="44">
        <v>5</v>
      </c>
      <c r="B26" s="55" t="s">
        <v>105</v>
      </c>
      <c r="C26" s="45" t="s">
        <v>2</v>
      </c>
      <c r="D26" s="46">
        <v>1</v>
      </c>
      <c r="E26" s="130"/>
      <c r="F26" s="128">
        <f t="shared" si="1"/>
        <v>0</v>
      </c>
    </row>
    <row r="27" spans="1:10" ht="101.5" x14ac:dyDescent="0.35">
      <c r="A27" s="44">
        <v>6</v>
      </c>
      <c r="B27" s="56" t="s">
        <v>65</v>
      </c>
      <c r="C27" s="38" t="s">
        <v>2</v>
      </c>
      <c r="D27" s="39">
        <v>2</v>
      </c>
      <c r="E27" s="131"/>
      <c r="F27" s="128">
        <f t="shared" si="1"/>
        <v>0</v>
      </c>
    </row>
    <row r="28" spans="1:10" ht="87" x14ac:dyDescent="0.35">
      <c r="A28" s="44">
        <v>7</v>
      </c>
      <c r="B28" s="57" t="s">
        <v>66</v>
      </c>
      <c r="C28" s="38" t="s">
        <v>2</v>
      </c>
      <c r="D28" s="39">
        <v>1</v>
      </c>
      <c r="E28" s="131"/>
      <c r="F28" s="128">
        <f t="shared" si="1"/>
        <v>0</v>
      </c>
    </row>
    <row r="29" spans="1:10" ht="101.15" customHeight="1" x14ac:dyDescent="0.35">
      <c r="A29" s="44">
        <v>8</v>
      </c>
      <c r="B29" s="57" t="s">
        <v>67</v>
      </c>
      <c r="C29" s="38" t="s">
        <v>2</v>
      </c>
      <c r="D29" s="47">
        <v>1</v>
      </c>
      <c r="E29" s="131"/>
      <c r="F29" s="128">
        <f t="shared" si="1"/>
        <v>0</v>
      </c>
    </row>
    <row r="30" spans="1:10" ht="101.15" customHeight="1" x14ac:dyDescent="0.35">
      <c r="A30" s="44">
        <v>9</v>
      </c>
      <c r="B30" s="49" t="s">
        <v>54</v>
      </c>
      <c r="C30" s="43" t="s">
        <v>55</v>
      </c>
      <c r="D30" s="44">
        <f>(2.5*4.5*3)+2.25</f>
        <v>36</v>
      </c>
      <c r="E30" s="127"/>
      <c r="F30" s="128">
        <f t="shared" si="1"/>
        <v>0</v>
      </c>
    </row>
    <row r="31" spans="1:10" ht="93.65" customHeight="1" x14ac:dyDescent="0.35">
      <c r="A31" s="44">
        <v>10</v>
      </c>
      <c r="B31" s="49" t="s">
        <v>56</v>
      </c>
      <c r="C31" s="43" t="s">
        <v>55</v>
      </c>
      <c r="D31" s="44">
        <f>(2*4*0.25)+2</f>
        <v>4</v>
      </c>
      <c r="E31" s="127"/>
      <c r="F31" s="128">
        <f t="shared" si="1"/>
        <v>0</v>
      </c>
    </row>
    <row r="32" spans="1:10" ht="108.65" customHeight="1" x14ac:dyDescent="0.35">
      <c r="A32" s="44">
        <v>11</v>
      </c>
      <c r="B32" s="49" t="s">
        <v>68</v>
      </c>
      <c r="C32" s="44" t="s">
        <v>55</v>
      </c>
      <c r="D32" s="44">
        <v>12</v>
      </c>
      <c r="E32" s="127"/>
      <c r="F32" s="128">
        <f t="shared" si="1"/>
        <v>0</v>
      </c>
    </row>
    <row r="33" spans="1:6" ht="55.5" customHeight="1" thickBot="1" x14ac:dyDescent="0.4">
      <c r="A33" s="44">
        <v>12</v>
      </c>
      <c r="B33" s="52" t="s">
        <v>57</v>
      </c>
      <c r="C33" s="39" t="s">
        <v>58</v>
      </c>
      <c r="D33" s="39">
        <f>(2.5*4.5)+1.75</f>
        <v>13</v>
      </c>
      <c r="E33" s="132"/>
      <c r="F33" s="128">
        <f t="shared" si="1"/>
        <v>0</v>
      </c>
    </row>
    <row r="34" spans="1:6" ht="96.75" customHeight="1" x14ac:dyDescent="0.35">
      <c r="A34" s="44">
        <v>13</v>
      </c>
      <c r="B34" s="58" t="s">
        <v>69</v>
      </c>
      <c r="C34" s="42" t="s">
        <v>2</v>
      </c>
      <c r="D34" s="42">
        <v>1</v>
      </c>
      <c r="E34" s="133"/>
      <c r="F34" s="128">
        <f t="shared" si="1"/>
        <v>0</v>
      </c>
    </row>
    <row r="35" spans="1:6" ht="63" customHeight="1" x14ac:dyDescent="0.35">
      <c r="A35" s="44">
        <v>14</v>
      </c>
      <c r="B35" s="59" t="s">
        <v>59</v>
      </c>
      <c r="C35" s="44" t="s">
        <v>58</v>
      </c>
      <c r="D35" s="44">
        <v>27</v>
      </c>
      <c r="E35" s="127"/>
      <c r="F35" s="128">
        <f t="shared" si="1"/>
        <v>0</v>
      </c>
    </row>
    <row r="36" spans="1:6" ht="42.65" customHeight="1" x14ac:dyDescent="0.35">
      <c r="A36" s="44">
        <v>15</v>
      </c>
      <c r="B36" s="59" t="s">
        <v>60</v>
      </c>
      <c r="C36" s="44" t="s">
        <v>58</v>
      </c>
      <c r="D36" s="44">
        <v>30</v>
      </c>
      <c r="E36" s="127"/>
      <c r="F36" s="128">
        <f t="shared" si="1"/>
        <v>0</v>
      </c>
    </row>
    <row r="37" spans="1:6" ht="61.5" customHeight="1" x14ac:dyDescent="0.35">
      <c r="A37" s="44">
        <v>16</v>
      </c>
      <c r="B37" s="52" t="s">
        <v>70</v>
      </c>
      <c r="C37" s="39" t="s">
        <v>52</v>
      </c>
      <c r="D37" s="39">
        <v>100</v>
      </c>
      <c r="E37" s="131"/>
      <c r="F37" s="128">
        <f t="shared" si="1"/>
        <v>0</v>
      </c>
    </row>
    <row r="38" spans="1:6" ht="115" customHeight="1" x14ac:dyDescent="0.35">
      <c r="A38" s="44">
        <v>17</v>
      </c>
      <c r="B38" s="52" t="s">
        <v>71</v>
      </c>
      <c r="C38" s="39" t="s">
        <v>58</v>
      </c>
      <c r="D38" s="39">
        <v>20</v>
      </c>
      <c r="E38" s="131"/>
      <c r="F38" s="128">
        <f t="shared" si="1"/>
        <v>0</v>
      </c>
    </row>
    <row r="39" spans="1:6" x14ac:dyDescent="0.35">
      <c r="A39" s="48"/>
      <c r="B39" s="60" t="s">
        <v>61</v>
      </c>
      <c r="C39" s="50"/>
      <c r="D39" s="50"/>
      <c r="E39" s="50"/>
      <c r="F39" s="79">
        <f>SUM(F22:F38)</f>
        <v>0</v>
      </c>
    </row>
    <row r="40" spans="1:6" ht="18.5" x14ac:dyDescent="0.35">
      <c r="B40" s="75" t="s">
        <v>106</v>
      </c>
      <c r="C40" s="72"/>
      <c r="D40" s="73"/>
      <c r="E40" s="74"/>
      <c r="F40" s="80">
        <f>F39+F18</f>
        <v>0</v>
      </c>
    </row>
  </sheetData>
  <sheetProtection algorithmName="SHA-512" hashValue="mQ7e8snGGjn/950S/ujG1N/f4xqhWt8kLgelMKKS06SV0vFu78qY0K620Nz+9iTnemv9QM6FxuXUEorYCcPPbg==" saltValue="WoMM1QzjaCbbC25tFq5xPw==" spinCount="100000" sheet="1" objects="1" scenarios="1"/>
  <mergeCells count="5">
    <mergeCell ref="A1:F1"/>
    <mergeCell ref="B2:F2"/>
    <mergeCell ref="B3:B4"/>
    <mergeCell ref="E4:F4"/>
    <mergeCell ref="A18:C1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5716-886B-4E2A-9D5B-74499A85BB71}">
  <dimension ref="A1:J21"/>
  <sheetViews>
    <sheetView topLeftCell="A17" zoomScale="80" zoomScaleNormal="80" workbookViewId="0">
      <selection activeCell="D5" sqref="A5:D17"/>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3.1796875" style="5" customWidth="1"/>
    <col min="6" max="6" width="20.1796875" style="5" bestFit="1" customWidth="1"/>
    <col min="7" max="7" width="8.81640625" style="3"/>
    <col min="8" max="8" width="10.81640625" style="3" bestFit="1" customWidth="1"/>
    <col min="9" max="16384" width="8.81640625" style="3"/>
  </cols>
  <sheetData>
    <row r="1" spans="1:6" ht="49.4" customHeight="1" x14ac:dyDescent="0.35">
      <c r="A1" s="94" t="s">
        <v>118</v>
      </c>
      <c r="B1" s="95"/>
      <c r="C1" s="95"/>
      <c r="D1" s="95"/>
      <c r="E1" s="95"/>
      <c r="F1" s="95"/>
    </row>
    <row r="2" spans="1:6" ht="143.25" customHeight="1" x14ac:dyDescent="0.35">
      <c r="A2" s="15"/>
      <c r="B2" s="96" t="s">
        <v>150</v>
      </c>
      <c r="C2" s="96"/>
      <c r="D2" s="96"/>
      <c r="E2" s="96"/>
      <c r="F2" s="96"/>
    </row>
    <row r="3" spans="1:6" ht="49.4" customHeight="1" x14ac:dyDescent="0.35">
      <c r="A3" s="15"/>
      <c r="B3" s="97" t="s">
        <v>109</v>
      </c>
      <c r="C3" s="16"/>
      <c r="D3" s="16"/>
    </row>
    <row r="4" spans="1:6" ht="49.4" customHeight="1" x14ac:dyDescent="0.35">
      <c r="A4" s="17"/>
      <c r="B4" s="98"/>
      <c r="C4" s="17"/>
      <c r="D4" s="17"/>
      <c r="E4" s="99"/>
      <c r="F4" s="99"/>
    </row>
    <row r="5" spans="1:6" s="4" customFormat="1" ht="34.75" customHeight="1" x14ac:dyDescent="0.35">
      <c r="A5" s="18" t="s">
        <v>1</v>
      </c>
      <c r="B5" s="18" t="s">
        <v>0</v>
      </c>
      <c r="C5" s="18" t="s">
        <v>2</v>
      </c>
      <c r="D5" s="19" t="s">
        <v>4</v>
      </c>
      <c r="E5" s="111" t="s">
        <v>159</v>
      </c>
      <c r="F5" s="111" t="s">
        <v>156</v>
      </c>
    </row>
    <row r="6" spans="1:6" s="4" customFormat="1" ht="32.5" customHeight="1" x14ac:dyDescent="0.35">
      <c r="A6" s="9" t="s">
        <v>21</v>
      </c>
      <c r="B6" s="11" t="s">
        <v>19</v>
      </c>
      <c r="C6" s="9"/>
      <c r="D6" s="7"/>
      <c r="E6" s="112"/>
      <c r="F6" s="112"/>
    </row>
    <row r="7" spans="1:6" s="4" customFormat="1" ht="115.5" customHeight="1" x14ac:dyDescent="0.35">
      <c r="A7" s="24" t="s">
        <v>22</v>
      </c>
      <c r="B7" s="10" t="s">
        <v>26</v>
      </c>
      <c r="C7" s="9" t="s">
        <v>3</v>
      </c>
      <c r="D7" s="7">
        <v>1</v>
      </c>
      <c r="E7" s="113"/>
      <c r="F7" s="114">
        <f t="shared" ref="F7:F17" si="0">E7*D7</f>
        <v>0</v>
      </c>
    </row>
    <row r="8" spans="1:6" s="4" customFormat="1" ht="29" x14ac:dyDescent="0.35">
      <c r="A8" s="24" t="s">
        <v>7</v>
      </c>
      <c r="B8" s="11" t="s">
        <v>10</v>
      </c>
      <c r="C8" s="9"/>
      <c r="D8" s="7"/>
      <c r="E8" s="115"/>
      <c r="F8" s="114"/>
    </row>
    <row r="9" spans="1:6" s="4" customFormat="1" ht="81" customHeight="1" x14ac:dyDescent="0.35">
      <c r="A9" s="24" t="s">
        <v>11</v>
      </c>
      <c r="B9" s="11" t="s">
        <v>136</v>
      </c>
      <c r="C9" s="9" t="s">
        <v>3</v>
      </c>
      <c r="D9" s="7">
        <v>1</v>
      </c>
      <c r="E9" s="115"/>
      <c r="F9" s="114"/>
    </row>
    <row r="10" spans="1:6" s="4" customFormat="1" ht="87" customHeight="1" x14ac:dyDescent="0.35">
      <c r="A10" s="24" t="s">
        <v>12</v>
      </c>
      <c r="B10" s="12" t="s">
        <v>137</v>
      </c>
      <c r="C10" s="9" t="s">
        <v>3</v>
      </c>
      <c r="D10" s="7">
        <v>1</v>
      </c>
      <c r="E10" s="115"/>
      <c r="F10" s="114">
        <f>E10*D10</f>
        <v>0</v>
      </c>
    </row>
    <row r="11" spans="1:6" s="4" customFormat="1" ht="30.65" customHeight="1" x14ac:dyDescent="0.35">
      <c r="A11" s="24" t="s">
        <v>9</v>
      </c>
      <c r="B11" s="11" t="s">
        <v>8</v>
      </c>
      <c r="C11" s="9"/>
      <c r="D11" s="7"/>
      <c r="E11" s="115"/>
      <c r="F11" s="114"/>
    </row>
    <row r="12" spans="1:6" s="4" customFormat="1" ht="119.15" customHeight="1" x14ac:dyDescent="0.35">
      <c r="A12" s="24" t="s">
        <v>13</v>
      </c>
      <c r="B12" s="12" t="s">
        <v>73</v>
      </c>
      <c r="C12" s="9" t="s">
        <v>3</v>
      </c>
      <c r="D12" s="7">
        <v>1</v>
      </c>
      <c r="E12" s="115"/>
      <c r="F12" s="114">
        <f t="shared" si="0"/>
        <v>0</v>
      </c>
    </row>
    <row r="13" spans="1:6" s="4" customFormat="1" ht="253" customHeight="1" x14ac:dyDescent="0.35">
      <c r="A13" s="24" t="s">
        <v>14</v>
      </c>
      <c r="B13" s="13" t="s">
        <v>23</v>
      </c>
      <c r="C13" s="9" t="s">
        <v>3</v>
      </c>
      <c r="D13" s="7">
        <v>1</v>
      </c>
      <c r="E13" s="115"/>
      <c r="F13" s="114">
        <f t="shared" si="0"/>
        <v>0</v>
      </c>
    </row>
    <row r="14" spans="1:6" s="4" customFormat="1" ht="203.15" customHeight="1" x14ac:dyDescent="0.35">
      <c r="A14" s="24" t="s">
        <v>15</v>
      </c>
      <c r="B14" s="11" t="s">
        <v>20</v>
      </c>
      <c r="C14" s="9" t="s">
        <v>2</v>
      </c>
      <c r="D14" s="7">
        <v>1</v>
      </c>
      <c r="E14" s="115"/>
      <c r="F14" s="114">
        <f t="shared" si="0"/>
        <v>0</v>
      </c>
    </row>
    <row r="15" spans="1:6" s="4" customFormat="1" ht="74.900000000000006" customHeight="1" x14ac:dyDescent="0.35">
      <c r="A15" s="24" t="s">
        <v>16</v>
      </c>
      <c r="B15" s="11" t="s">
        <v>17</v>
      </c>
      <c r="C15" s="9" t="s">
        <v>3</v>
      </c>
      <c r="D15" s="7">
        <v>1</v>
      </c>
      <c r="E15" s="115"/>
      <c r="F15" s="114">
        <f t="shared" si="0"/>
        <v>0</v>
      </c>
    </row>
    <row r="16" spans="1:6" s="4" customFormat="1" ht="98.5" customHeight="1" x14ac:dyDescent="0.35">
      <c r="A16" s="24"/>
      <c r="B16" s="21" t="s">
        <v>24</v>
      </c>
      <c r="C16" s="9"/>
      <c r="D16" s="7"/>
      <c r="E16" s="115"/>
      <c r="F16" s="114"/>
    </row>
    <row r="17" spans="1:10" s="4" customFormat="1" ht="307.5" customHeight="1" x14ac:dyDescent="0.35">
      <c r="A17" s="1" t="s">
        <v>5</v>
      </c>
      <c r="B17" s="11" t="s">
        <v>25</v>
      </c>
      <c r="C17" s="9" t="s">
        <v>3</v>
      </c>
      <c r="D17" s="7">
        <v>1</v>
      </c>
      <c r="E17" s="115"/>
      <c r="F17" s="114">
        <f t="shared" si="0"/>
        <v>0</v>
      </c>
    </row>
    <row r="18" spans="1:10" ht="23.15" customHeight="1" x14ac:dyDescent="0.35">
      <c r="A18" s="100" t="s">
        <v>6</v>
      </c>
      <c r="B18" s="100"/>
      <c r="C18" s="100"/>
      <c r="D18" s="20"/>
      <c r="E18" s="25"/>
      <c r="F18" s="14">
        <f>SUM(F7:F17)</f>
        <v>0</v>
      </c>
      <c r="G18"/>
      <c r="H18" s="22"/>
      <c r="J18" s="23"/>
    </row>
    <row r="19" spans="1:10" ht="101.15" customHeight="1" x14ac:dyDescent="0.35">
      <c r="A19" s="93"/>
      <c r="B19" s="93"/>
      <c r="C19" s="93"/>
      <c r="D19" s="93"/>
      <c r="E19" s="93"/>
      <c r="F19" s="93"/>
      <c r="G19"/>
      <c r="H19" s="22"/>
    </row>
    <row r="21" spans="1:10" x14ac:dyDescent="0.35">
      <c r="H21" s="23"/>
    </row>
  </sheetData>
  <sheetProtection algorithmName="SHA-512" hashValue="BvuYsqNs+k0ykR/nR5u9Bj4WIP92IL8zh0+vAJvUeO/E7EMXT5+Zqe3pawBBcSyKQxlrBhoPapVFvspxwECWNQ==" saltValue="8D/8U4nhMRSgO7beewpCfA==" spinCount="100000" sheet="1" objects="1" scenarios="1"/>
  <mergeCells count="6">
    <mergeCell ref="A19:F19"/>
    <mergeCell ref="A1:F1"/>
    <mergeCell ref="B2:F2"/>
    <mergeCell ref="B3:B4"/>
    <mergeCell ref="E4:F4"/>
    <mergeCell ref="A18:C1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676C0-4C03-4E63-AD6E-B8DEB001626D}">
  <dimension ref="A1:J21"/>
  <sheetViews>
    <sheetView topLeftCell="A17" zoomScale="70" zoomScaleNormal="70" workbookViewId="0">
      <selection activeCell="D5" sqref="A5:D17"/>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3.1796875" style="5" customWidth="1"/>
    <col min="6" max="6" width="20.54296875" style="5" bestFit="1" customWidth="1"/>
    <col min="7" max="7" width="8.81640625" style="3"/>
    <col min="8" max="8" width="10.81640625" style="3" bestFit="1" customWidth="1"/>
    <col min="9" max="16384" width="8.81640625" style="3"/>
  </cols>
  <sheetData>
    <row r="1" spans="1:6" ht="49.4" customHeight="1" x14ac:dyDescent="0.35">
      <c r="A1" s="94" t="s">
        <v>119</v>
      </c>
      <c r="B1" s="95"/>
      <c r="C1" s="95"/>
      <c r="D1" s="95"/>
      <c r="E1" s="95"/>
      <c r="F1" s="95"/>
    </row>
    <row r="2" spans="1:6" ht="143.25" customHeight="1" x14ac:dyDescent="0.35">
      <c r="A2" s="15"/>
      <c r="B2" s="96" t="s">
        <v>151</v>
      </c>
      <c r="C2" s="96"/>
      <c r="D2" s="96"/>
      <c r="E2" s="96"/>
      <c r="F2" s="96"/>
    </row>
    <row r="3" spans="1:6" ht="49.4" customHeight="1" x14ac:dyDescent="0.35">
      <c r="A3" s="15"/>
      <c r="B3" s="97" t="s">
        <v>110</v>
      </c>
      <c r="C3" s="16"/>
      <c r="D3" s="16"/>
    </row>
    <row r="4" spans="1:6" ht="73.5" customHeight="1" x14ac:dyDescent="0.35">
      <c r="A4" s="17"/>
      <c r="B4" s="98"/>
      <c r="C4" s="17"/>
      <c r="D4" s="17"/>
      <c r="E4" s="99"/>
      <c r="F4" s="99"/>
    </row>
    <row r="5" spans="1:6" s="4" customFormat="1" ht="34.75" customHeight="1" x14ac:dyDescent="0.35">
      <c r="A5" s="18" t="s">
        <v>1</v>
      </c>
      <c r="B5" s="18" t="s">
        <v>0</v>
      </c>
      <c r="C5" s="18" t="s">
        <v>2</v>
      </c>
      <c r="D5" s="19" t="s">
        <v>4</v>
      </c>
      <c r="E5" s="111" t="s">
        <v>159</v>
      </c>
      <c r="F5" s="111" t="s">
        <v>160</v>
      </c>
    </row>
    <row r="6" spans="1:6" s="4" customFormat="1" ht="32.5" customHeight="1" x14ac:dyDescent="0.35">
      <c r="A6" s="9" t="s">
        <v>21</v>
      </c>
      <c r="B6" s="11" t="s">
        <v>19</v>
      </c>
      <c r="C6" s="9"/>
      <c r="D6" s="7"/>
      <c r="E6" s="112"/>
      <c r="F6" s="112"/>
    </row>
    <row r="7" spans="1:6" s="4" customFormat="1" ht="115.5" customHeight="1" x14ac:dyDescent="0.35">
      <c r="A7" s="24" t="s">
        <v>22</v>
      </c>
      <c r="B7" s="10" t="s">
        <v>26</v>
      </c>
      <c r="C7" s="9" t="s">
        <v>3</v>
      </c>
      <c r="D7" s="7">
        <v>1</v>
      </c>
      <c r="E7" s="113"/>
      <c r="F7" s="114">
        <f t="shared" ref="F7:F17" si="0">E7*D7</f>
        <v>0</v>
      </c>
    </row>
    <row r="8" spans="1:6" s="4" customFormat="1" ht="29" x14ac:dyDescent="0.35">
      <c r="A8" s="24" t="s">
        <v>7</v>
      </c>
      <c r="B8" s="11" t="s">
        <v>10</v>
      </c>
      <c r="C8" s="9"/>
      <c r="D8" s="7"/>
      <c r="E8" s="115"/>
      <c r="F8" s="114"/>
    </row>
    <row r="9" spans="1:6" s="4" customFormat="1" ht="81" customHeight="1" x14ac:dyDescent="0.35">
      <c r="A9" s="24" t="s">
        <v>11</v>
      </c>
      <c r="B9" s="11" t="s">
        <v>138</v>
      </c>
      <c r="C9" s="9" t="s">
        <v>3</v>
      </c>
      <c r="D9" s="7">
        <v>1</v>
      </c>
      <c r="E9" s="115"/>
      <c r="F9" s="114"/>
    </row>
    <row r="10" spans="1:6" s="4" customFormat="1" ht="87" customHeight="1" x14ac:dyDescent="0.35">
      <c r="A10" s="24" t="s">
        <v>12</v>
      </c>
      <c r="B10" s="12" t="s">
        <v>139</v>
      </c>
      <c r="C10" s="9" t="s">
        <v>3</v>
      </c>
      <c r="D10" s="7">
        <v>1</v>
      </c>
      <c r="E10" s="115"/>
      <c r="F10" s="114">
        <f>E10*D10</f>
        <v>0</v>
      </c>
    </row>
    <row r="11" spans="1:6" s="4" customFormat="1" ht="30.65" customHeight="1" x14ac:dyDescent="0.35">
      <c r="A11" s="24" t="s">
        <v>9</v>
      </c>
      <c r="B11" s="11" t="s">
        <v>8</v>
      </c>
      <c r="C11" s="9"/>
      <c r="D11" s="7"/>
      <c r="E11" s="115"/>
      <c r="F11" s="114"/>
    </row>
    <row r="12" spans="1:6" s="4" customFormat="1" ht="119.15" customHeight="1" x14ac:dyDescent="0.35">
      <c r="A12" s="24" t="s">
        <v>13</v>
      </c>
      <c r="B12" s="12" t="s">
        <v>74</v>
      </c>
      <c r="C12" s="9" t="s">
        <v>3</v>
      </c>
      <c r="D12" s="7">
        <v>1</v>
      </c>
      <c r="E12" s="115"/>
      <c r="F12" s="114">
        <f t="shared" si="0"/>
        <v>0</v>
      </c>
    </row>
    <row r="13" spans="1:6" s="4" customFormat="1" ht="188.5" x14ac:dyDescent="0.35">
      <c r="A13" s="24" t="s">
        <v>14</v>
      </c>
      <c r="B13" s="13" t="s">
        <v>23</v>
      </c>
      <c r="C13" s="9" t="s">
        <v>3</v>
      </c>
      <c r="D13" s="7">
        <v>1</v>
      </c>
      <c r="E13" s="115"/>
      <c r="F13" s="114">
        <f t="shared" si="0"/>
        <v>0</v>
      </c>
    </row>
    <row r="14" spans="1:6" s="4" customFormat="1" ht="203.15" customHeight="1" x14ac:dyDescent="0.35">
      <c r="A14" s="24" t="s">
        <v>15</v>
      </c>
      <c r="B14" s="11" t="s">
        <v>20</v>
      </c>
      <c r="C14" s="9" t="s">
        <v>2</v>
      </c>
      <c r="D14" s="7">
        <v>1</v>
      </c>
      <c r="E14" s="115"/>
      <c r="F14" s="114">
        <f t="shared" si="0"/>
        <v>0</v>
      </c>
    </row>
    <row r="15" spans="1:6" s="4" customFormat="1" ht="74.900000000000006" customHeight="1" x14ac:dyDescent="0.35">
      <c r="A15" s="24" t="s">
        <v>16</v>
      </c>
      <c r="B15" s="11" t="s">
        <v>17</v>
      </c>
      <c r="C15" s="9" t="s">
        <v>3</v>
      </c>
      <c r="D15" s="7">
        <v>1</v>
      </c>
      <c r="E15" s="115"/>
      <c r="F15" s="114">
        <f t="shared" si="0"/>
        <v>0</v>
      </c>
    </row>
    <row r="16" spans="1:6" s="4" customFormat="1" ht="98.5" customHeight="1" x14ac:dyDescent="0.35">
      <c r="A16" s="24"/>
      <c r="B16" s="21" t="s">
        <v>24</v>
      </c>
      <c r="C16" s="9"/>
      <c r="D16" s="7"/>
      <c r="E16" s="115"/>
      <c r="F16" s="114"/>
    </row>
    <row r="17" spans="1:10" s="4" customFormat="1" ht="336.75" customHeight="1" x14ac:dyDescent="0.35">
      <c r="A17" s="1" t="s">
        <v>5</v>
      </c>
      <c r="B17" s="11" t="s">
        <v>25</v>
      </c>
      <c r="C17" s="9" t="s">
        <v>3</v>
      </c>
      <c r="D17" s="7">
        <v>1</v>
      </c>
      <c r="E17" s="115"/>
      <c r="F17" s="114">
        <f t="shared" si="0"/>
        <v>0</v>
      </c>
    </row>
    <row r="18" spans="1:10" ht="23.15" customHeight="1" x14ac:dyDescent="0.35">
      <c r="A18" s="100" t="s">
        <v>6</v>
      </c>
      <c r="B18" s="100"/>
      <c r="C18" s="100"/>
      <c r="D18" s="20"/>
      <c r="E18" s="25"/>
      <c r="F18" s="14">
        <f>SUM(F7:F17)</f>
        <v>0</v>
      </c>
      <c r="G18"/>
      <c r="H18" s="22"/>
      <c r="J18" s="23"/>
    </row>
    <row r="19" spans="1:10" ht="101.15" customHeight="1" x14ac:dyDescent="0.35">
      <c r="A19" s="93"/>
      <c r="B19" s="93"/>
      <c r="C19" s="93"/>
      <c r="D19" s="93"/>
      <c r="E19" s="93"/>
      <c r="F19" s="93"/>
      <c r="G19"/>
      <c r="H19" s="22"/>
    </row>
    <row r="21" spans="1:10" x14ac:dyDescent="0.35">
      <c r="H21" s="23"/>
    </row>
  </sheetData>
  <sheetProtection algorithmName="SHA-512" hashValue="LsoVDBkDQN2UuzIydK1+u/o7wQ//korboJJaEQICsf697GALwuuizTk9iQlTzdOXSMV24Pb6XCANRXqWChsvAw==" saltValue="1OwCdXYs0dHBs5KeKTFVzQ==" spinCount="100000" sheet="1" objects="1" scenarios="1"/>
  <mergeCells count="6">
    <mergeCell ref="A19:F19"/>
    <mergeCell ref="A1:F1"/>
    <mergeCell ref="B2:F2"/>
    <mergeCell ref="B3:B4"/>
    <mergeCell ref="E4:F4"/>
    <mergeCell ref="A18:C1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31F12-F715-46BD-B812-1472CD92BE7C}">
  <dimension ref="A1:J21"/>
  <sheetViews>
    <sheetView topLeftCell="A17" zoomScale="80" zoomScaleNormal="80" workbookViewId="0">
      <selection activeCell="D5" sqref="A5:D17"/>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3.1796875" style="5" customWidth="1"/>
    <col min="6" max="6" width="20.1796875" style="5" bestFit="1" customWidth="1"/>
    <col min="7" max="7" width="8.81640625" style="3"/>
    <col min="8" max="8" width="10.81640625" style="3" bestFit="1" customWidth="1"/>
    <col min="9" max="16384" width="8.81640625" style="3"/>
  </cols>
  <sheetData>
    <row r="1" spans="1:8" ht="49.4" customHeight="1" x14ac:dyDescent="0.35">
      <c r="A1" s="94" t="s">
        <v>120</v>
      </c>
      <c r="B1" s="95"/>
      <c r="C1" s="95"/>
      <c r="D1" s="95"/>
      <c r="E1" s="95"/>
      <c r="F1" s="95"/>
    </row>
    <row r="2" spans="1:8" ht="143.25" customHeight="1" x14ac:dyDescent="0.35">
      <c r="A2" s="15"/>
      <c r="B2" s="96" t="s">
        <v>151</v>
      </c>
      <c r="C2" s="96"/>
      <c r="D2" s="96"/>
      <c r="E2" s="96"/>
      <c r="F2" s="96"/>
    </row>
    <row r="3" spans="1:8" ht="49.4" customHeight="1" x14ac:dyDescent="0.35">
      <c r="A3" s="15"/>
      <c r="B3" s="97" t="s">
        <v>18</v>
      </c>
      <c r="C3" s="16"/>
      <c r="D3" s="16"/>
    </row>
    <row r="4" spans="1:8" ht="49.4" customHeight="1" x14ac:dyDescent="0.35">
      <c r="A4" s="17"/>
      <c r="B4" s="98"/>
      <c r="C4" s="17"/>
      <c r="D4" s="17"/>
      <c r="E4" s="99"/>
      <c r="F4" s="99"/>
    </row>
    <row r="5" spans="1:8" s="4" customFormat="1" ht="34.75" customHeight="1" x14ac:dyDescent="0.35">
      <c r="A5" s="18" t="s">
        <v>1</v>
      </c>
      <c r="B5" s="18" t="s">
        <v>0</v>
      </c>
      <c r="C5" s="18" t="s">
        <v>2</v>
      </c>
      <c r="D5" s="19" t="s">
        <v>4</v>
      </c>
      <c r="E5" s="111" t="s">
        <v>155</v>
      </c>
      <c r="F5" s="111" t="s">
        <v>160</v>
      </c>
    </row>
    <row r="6" spans="1:8" s="4" customFormat="1" ht="32.5" customHeight="1" x14ac:dyDescent="0.35">
      <c r="A6" s="9" t="s">
        <v>21</v>
      </c>
      <c r="B6" s="11" t="s">
        <v>19</v>
      </c>
      <c r="C6" s="9"/>
      <c r="D6" s="7"/>
      <c r="E6" s="112"/>
      <c r="F6" s="112"/>
    </row>
    <row r="7" spans="1:8" s="4" customFormat="1" ht="115.5" customHeight="1" x14ac:dyDescent="0.35">
      <c r="A7" s="24" t="s">
        <v>22</v>
      </c>
      <c r="B7" s="10" t="s">
        <v>26</v>
      </c>
      <c r="C7" s="9" t="s">
        <v>3</v>
      </c>
      <c r="D7" s="7">
        <v>1</v>
      </c>
      <c r="E7" s="113"/>
      <c r="F7" s="114">
        <f t="shared" ref="F7:F17" si="0">E7*D7</f>
        <v>0</v>
      </c>
    </row>
    <row r="8" spans="1:8" s="4" customFormat="1" ht="29" x14ac:dyDescent="0.35">
      <c r="A8" s="24" t="s">
        <v>7</v>
      </c>
      <c r="B8" s="11" t="s">
        <v>10</v>
      </c>
      <c r="C8" s="9"/>
      <c r="D8" s="7"/>
      <c r="E8" s="115"/>
      <c r="F8" s="114"/>
    </row>
    <row r="9" spans="1:8" s="4" customFormat="1" ht="81" customHeight="1" x14ac:dyDescent="0.35">
      <c r="A9" s="24" t="s">
        <v>11</v>
      </c>
      <c r="B9" s="11" t="s">
        <v>140</v>
      </c>
      <c r="C9" s="9" t="s">
        <v>3</v>
      </c>
      <c r="D9" s="7">
        <v>1</v>
      </c>
      <c r="E9" s="115"/>
      <c r="F9" s="114"/>
      <c r="H9" s="84"/>
    </row>
    <row r="10" spans="1:8" s="4" customFormat="1" ht="87" customHeight="1" x14ac:dyDescent="0.35">
      <c r="A10" s="24" t="s">
        <v>12</v>
      </c>
      <c r="B10" s="12" t="s">
        <v>141</v>
      </c>
      <c r="C10" s="9" t="s">
        <v>3</v>
      </c>
      <c r="D10" s="7">
        <v>1</v>
      </c>
      <c r="E10" s="115"/>
      <c r="F10" s="114">
        <f>E10*D10</f>
        <v>0</v>
      </c>
    </row>
    <row r="11" spans="1:8" s="4" customFormat="1" ht="30.65" customHeight="1" x14ac:dyDescent="0.35">
      <c r="A11" s="24" t="s">
        <v>9</v>
      </c>
      <c r="B11" s="11" t="s">
        <v>8</v>
      </c>
      <c r="C11" s="9"/>
      <c r="D11" s="7"/>
      <c r="E11" s="115"/>
      <c r="F11" s="114"/>
    </row>
    <row r="12" spans="1:8" s="4" customFormat="1" ht="119.15" customHeight="1" x14ac:dyDescent="0.35">
      <c r="A12" s="24" t="s">
        <v>13</v>
      </c>
      <c r="B12" s="12" t="s">
        <v>75</v>
      </c>
      <c r="C12" s="9" t="s">
        <v>3</v>
      </c>
      <c r="D12" s="7">
        <v>1</v>
      </c>
      <c r="E12" s="115"/>
      <c r="F12" s="114">
        <f t="shared" si="0"/>
        <v>0</v>
      </c>
    </row>
    <row r="13" spans="1:8" s="4" customFormat="1" ht="253" customHeight="1" x14ac:dyDescent="0.35">
      <c r="A13" s="24" t="s">
        <v>14</v>
      </c>
      <c r="B13" s="13" t="s">
        <v>23</v>
      </c>
      <c r="C13" s="9" t="s">
        <v>3</v>
      </c>
      <c r="D13" s="7">
        <v>1</v>
      </c>
      <c r="E13" s="115"/>
      <c r="F13" s="114">
        <f t="shared" si="0"/>
        <v>0</v>
      </c>
    </row>
    <row r="14" spans="1:8" s="4" customFormat="1" ht="203.15" customHeight="1" x14ac:dyDescent="0.35">
      <c r="A14" s="24" t="s">
        <v>15</v>
      </c>
      <c r="B14" s="11" t="s">
        <v>20</v>
      </c>
      <c r="C14" s="9" t="s">
        <v>2</v>
      </c>
      <c r="D14" s="7">
        <v>1</v>
      </c>
      <c r="E14" s="115"/>
      <c r="F14" s="114">
        <f t="shared" si="0"/>
        <v>0</v>
      </c>
    </row>
    <row r="15" spans="1:8" s="4" customFormat="1" ht="74.900000000000006" customHeight="1" x14ac:dyDescent="0.35">
      <c r="A15" s="24" t="s">
        <v>16</v>
      </c>
      <c r="B15" s="11" t="s">
        <v>17</v>
      </c>
      <c r="C15" s="9" t="s">
        <v>3</v>
      </c>
      <c r="D15" s="7">
        <v>1</v>
      </c>
      <c r="E15" s="115"/>
      <c r="F15" s="114">
        <f t="shared" si="0"/>
        <v>0</v>
      </c>
    </row>
    <row r="16" spans="1:8" s="4" customFormat="1" ht="98.5" customHeight="1" x14ac:dyDescent="0.35">
      <c r="A16" s="24"/>
      <c r="B16" s="21" t="s">
        <v>24</v>
      </c>
      <c r="C16" s="9"/>
      <c r="D16" s="7"/>
      <c r="E16" s="115"/>
      <c r="F16" s="114"/>
    </row>
    <row r="17" spans="1:10" s="4" customFormat="1" ht="307.5" customHeight="1" x14ac:dyDescent="0.35">
      <c r="A17" s="1" t="s">
        <v>5</v>
      </c>
      <c r="B17" s="11" t="s">
        <v>25</v>
      </c>
      <c r="C17" s="9" t="s">
        <v>3</v>
      </c>
      <c r="D17" s="7">
        <v>1</v>
      </c>
      <c r="E17" s="115"/>
      <c r="F17" s="114">
        <f t="shared" si="0"/>
        <v>0</v>
      </c>
    </row>
    <row r="18" spans="1:10" ht="23.15" customHeight="1" x14ac:dyDescent="0.35">
      <c r="A18" s="100" t="s">
        <v>6</v>
      </c>
      <c r="B18" s="100"/>
      <c r="C18" s="100"/>
      <c r="D18" s="20"/>
      <c r="E18" s="25"/>
      <c r="F18" s="14">
        <f>SUM(F7:F17)</f>
        <v>0</v>
      </c>
      <c r="G18"/>
      <c r="H18" s="22"/>
      <c r="J18" s="23"/>
    </row>
    <row r="19" spans="1:10" ht="101.15" customHeight="1" x14ac:dyDescent="0.35">
      <c r="A19" s="93"/>
      <c r="B19" s="93"/>
      <c r="C19" s="93"/>
      <c r="D19" s="93"/>
      <c r="E19" s="93"/>
      <c r="F19" s="93"/>
      <c r="G19"/>
      <c r="H19" s="22"/>
    </row>
    <row r="21" spans="1:10" x14ac:dyDescent="0.35">
      <c r="H21" s="23"/>
    </row>
  </sheetData>
  <sheetProtection algorithmName="SHA-512" hashValue="cMfkahc6MGJczpZdFS9LuLPW7r2Xle/siEf6JzheRarQjZVYESWW9iFhVQBG7B1I964/PbOeepFlybe3391ocA==" saltValue="XsCekolsVTHNtMAMVWm4Tg==" spinCount="100000" sheet="1" objects="1" scenarios="1"/>
  <mergeCells count="6">
    <mergeCell ref="A19:F19"/>
    <mergeCell ref="A1:F1"/>
    <mergeCell ref="B2:F2"/>
    <mergeCell ref="B3:B4"/>
    <mergeCell ref="E4:F4"/>
    <mergeCell ref="A18:C1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3B950-9CD6-4F2B-A017-482EB225435E}">
  <dimension ref="A1:J21"/>
  <sheetViews>
    <sheetView topLeftCell="A3" zoomScale="80" zoomScaleNormal="80" workbookViewId="0">
      <selection activeCell="D5" sqref="A5:D17"/>
    </sheetView>
  </sheetViews>
  <sheetFormatPr defaultColWidth="8.81640625" defaultRowHeight="14.5" x14ac:dyDescent="0.35"/>
  <cols>
    <col min="1" max="1" width="8" style="5" customWidth="1"/>
    <col min="2" max="2" width="136.453125" style="6" customWidth="1"/>
    <col min="3" max="3" width="10.81640625" style="2" customWidth="1"/>
    <col min="4" max="4" width="12.1796875" style="8" customWidth="1"/>
    <col min="5" max="5" width="13.1796875" style="5" customWidth="1"/>
    <col min="6" max="6" width="20.1796875" style="5" bestFit="1" customWidth="1"/>
    <col min="7" max="7" width="8.81640625" style="3"/>
    <col min="8" max="8" width="10.81640625" style="3" bestFit="1" customWidth="1"/>
    <col min="9" max="16384" width="8.81640625" style="3"/>
  </cols>
  <sheetData>
    <row r="1" spans="1:6" ht="49.4" customHeight="1" x14ac:dyDescent="0.35">
      <c r="A1" s="94" t="s">
        <v>121</v>
      </c>
      <c r="B1" s="95"/>
      <c r="C1" s="95"/>
      <c r="D1" s="95"/>
      <c r="E1" s="95"/>
      <c r="F1" s="95"/>
    </row>
    <row r="2" spans="1:6" ht="143.25" customHeight="1" x14ac:dyDescent="0.35">
      <c r="A2" s="15"/>
      <c r="B2" s="96" t="s">
        <v>152</v>
      </c>
      <c r="C2" s="96"/>
      <c r="D2" s="96"/>
      <c r="E2" s="96"/>
      <c r="F2" s="96"/>
    </row>
    <row r="3" spans="1:6" ht="49.4" customHeight="1" x14ac:dyDescent="0.35">
      <c r="A3" s="15"/>
      <c r="B3" s="97" t="s">
        <v>110</v>
      </c>
      <c r="C3" s="16"/>
      <c r="D3" s="16"/>
    </row>
    <row r="4" spans="1:6" ht="49.4" customHeight="1" x14ac:dyDescent="0.35">
      <c r="A4" s="17"/>
      <c r="B4" s="98"/>
      <c r="C4" s="17"/>
      <c r="D4" s="17"/>
      <c r="E4" s="99"/>
      <c r="F4" s="99"/>
    </row>
    <row r="5" spans="1:6" s="4" customFormat="1" ht="34.75" customHeight="1" x14ac:dyDescent="0.35">
      <c r="A5" s="18" t="s">
        <v>1</v>
      </c>
      <c r="B5" s="18" t="s">
        <v>0</v>
      </c>
      <c r="C5" s="18" t="s">
        <v>2</v>
      </c>
      <c r="D5" s="19" t="s">
        <v>4</v>
      </c>
      <c r="E5" s="111" t="s">
        <v>155</v>
      </c>
      <c r="F5" s="111" t="s">
        <v>160</v>
      </c>
    </row>
    <row r="6" spans="1:6" s="4" customFormat="1" ht="32.5" customHeight="1" x14ac:dyDescent="0.35">
      <c r="A6" s="9" t="s">
        <v>21</v>
      </c>
      <c r="B6" s="11" t="s">
        <v>19</v>
      </c>
      <c r="C6" s="9"/>
      <c r="D6" s="7"/>
      <c r="E6" s="112"/>
      <c r="F6" s="112"/>
    </row>
    <row r="7" spans="1:6" s="4" customFormat="1" ht="115.5" customHeight="1" x14ac:dyDescent="0.35">
      <c r="A7" s="24" t="s">
        <v>22</v>
      </c>
      <c r="B7" s="10" t="s">
        <v>26</v>
      </c>
      <c r="C7" s="9" t="s">
        <v>3</v>
      </c>
      <c r="D7" s="7">
        <v>1</v>
      </c>
      <c r="E7" s="113"/>
      <c r="F7" s="114">
        <f t="shared" ref="F7:F17" si="0">E7*D7</f>
        <v>0</v>
      </c>
    </row>
    <row r="8" spans="1:6" s="4" customFormat="1" ht="29" x14ac:dyDescent="0.35">
      <c r="A8" s="24" t="s">
        <v>7</v>
      </c>
      <c r="B8" s="11" t="s">
        <v>10</v>
      </c>
      <c r="C8" s="9"/>
      <c r="D8" s="7"/>
      <c r="E8" s="115"/>
      <c r="F8" s="114"/>
    </row>
    <row r="9" spans="1:6" s="4" customFormat="1" ht="81" customHeight="1" x14ac:dyDescent="0.35">
      <c r="A9" s="24" t="s">
        <v>11</v>
      </c>
      <c r="B9" s="11" t="s">
        <v>142</v>
      </c>
      <c r="C9" s="9" t="s">
        <v>3</v>
      </c>
      <c r="D9" s="7">
        <v>1</v>
      </c>
      <c r="E9" s="115"/>
      <c r="F9" s="114"/>
    </row>
    <row r="10" spans="1:6" s="4" customFormat="1" ht="87" customHeight="1" x14ac:dyDescent="0.35">
      <c r="A10" s="24" t="s">
        <v>12</v>
      </c>
      <c r="B10" s="12" t="s">
        <v>143</v>
      </c>
      <c r="C10" s="9" t="s">
        <v>3</v>
      </c>
      <c r="D10" s="7">
        <v>1</v>
      </c>
      <c r="E10" s="115"/>
      <c r="F10" s="114">
        <f>E10*D10</f>
        <v>0</v>
      </c>
    </row>
    <row r="11" spans="1:6" s="4" customFormat="1" ht="30.65" customHeight="1" x14ac:dyDescent="0.35">
      <c r="A11" s="24" t="s">
        <v>9</v>
      </c>
      <c r="B11" s="11" t="s">
        <v>8</v>
      </c>
      <c r="C11" s="9"/>
      <c r="D11" s="7"/>
      <c r="E11" s="115"/>
      <c r="F11" s="114"/>
    </row>
    <row r="12" spans="1:6" s="4" customFormat="1" ht="119.15" customHeight="1" x14ac:dyDescent="0.35">
      <c r="A12" s="24" t="s">
        <v>13</v>
      </c>
      <c r="B12" s="12" t="s">
        <v>76</v>
      </c>
      <c r="C12" s="9" t="s">
        <v>3</v>
      </c>
      <c r="D12" s="7">
        <v>1</v>
      </c>
      <c r="E12" s="115"/>
      <c r="F12" s="114">
        <f t="shared" si="0"/>
        <v>0</v>
      </c>
    </row>
    <row r="13" spans="1:6" s="4" customFormat="1" ht="253" customHeight="1" x14ac:dyDescent="0.35">
      <c r="A13" s="24" t="s">
        <v>14</v>
      </c>
      <c r="B13" s="13" t="s">
        <v>23</v>
      </c>
      <c r="C13" s="9" t="s">
        <v>3</v>
      </c>
      <c r="D13" s="7">
        <v>1</v>
      </c>
      <c r="E13" s="115"/>
      <c r="F13" s="114">
        <f t="shared" si="0"/>
        <v>0</v>
      </c>
    </row>
    <row r="14" spans="1:6" s="4" customFormat="1" ht="203.15" customHeight="1" x14ac:dyDescent="0.35">
      <c r="A14" s="24" t="s">
        <v>15</v>
      </c>
      <c r="B14" s="11" t="s">
        <v>20</v>
      </c>
      <c r="C14" s="9" t="s">
        <v>2</v>
      </c>
      <c r="D14" s="7">
        <v>1</v>
      </c>
      <c r="E14" s="115"/>
      <c r="F14" s="114">
        <f t="shared" si="0"/>
        <v>0</v>
      </c>
    </row>
    <row r="15" spans="1:6" s="4" customFormat="1" ht="74.900000000000006" customHeight="1" x14ac:dyDescent="0.35">
      <c r="A15" s="24" t="s">
        <v>16</v>
      </c>
      <c r="B15" s="11" t="s">
        <v>17</v>
      </c>
      <c r="C15" s="9" t="s">
        <v>3</v>
      </c>
      <c r="D15" s="7">
        <v>1</v>
      </c>
      <c r="E15" s="115"/>
      <c r="F15" s="114">
        <f t="shared" si="0"/>
        <v>0</v>
      </c>
    </row>
    <row r="16" spans="1:6" s="4" customFormat="1" ht="98.5" customHeight="1" x14ac:dyDescent="0.35">
      <c r="A16" s="24"/>
      <c r="B16" s="21" t="s">
        <v>24</v>
      </c>
      <c r="C16" s="9"/>
      <c r="D16" s="7"/>
      <c r="E16" s="115"/>
      <c r="F16" s="114"/>
    </row>
    <row r="17" spans="1:10" s="4" customFormat="1" ht="307.5" customHeight="1" x14ac:dyDescent="0.35">
      <c r="A17" s="1" t="s">
        <v>5</v>
      </c>
      <c r="B17" s="11" t="s">
        <v>25</v>
      </c>
      <c r="C17" s="9" t="s">
        <v>3</v>
      </c>
      <c r="D17" s="7">
        <v>1</v>
      </c>
      <c r="E17" s="115"/>
      <c r="F17" s="114">
        <f t="shared" si="0"/>
        <v>0</v>
      </c>
    </row>
    <row r="18" spans="1:10" ht="23.15" customHeight="1" x14ac:dyDescent="0.35">
      <c r="A18" s="100" t="s">
        <v>6</v>
      </c>
      <c r="B18" s="100"/>
      <c r="C18" s="100"/>
      <c r="D18" s="20"/>
      <c r="E18" s="25"/>
      <c r="F18" s="14">
        <f>SUM(F7:F17)</f>
        <v>0</v>
      </c>
      <c r="G18"/>
      <c r="H18" s="22"/>
      <c r="J18" s="23"/>
    </row>
    <row r="19" spans="1:10" ht="101.15" customHeight="1" x14ac:dyDescent="0.35">
      <c r="A19" s="93"/>
      <c r="B19" s="93"/>
      <c r="C19" s="93"/>
      <c r="D19" s="93"/>
      <c r="E19" s="93"/>
      <c r="F19" s="93"/>
      <c r="G19"/>
      <c r="H19" s="22"/>
    </row>
    <row r="21" spans="1:10" x14ac:dyDescent="0.35">
      <c r="H21" s="23"/>
    </row>
  </sheetData>
  <sheetProtection algorithmName="SHA-512" hashValue="y1bE1eDhud+KMAHX5e8dWsJPu3OSRTBkzpkfZ5aqeu8B6giN4OS8VnlZP1BHzrrc5FxkqPsZ6XWmKDqAYbOjYg==" saltValue="6S0v0uydXiyQ/aJqzCva4Q==" spinCount="100000" sheet="1" objects="1" scenarios="1"/>
  <mergeCells count="6">
    <mergeCell ref="A19:F19"/>
    <mergeCell ref="A1:F1"/>
    <mergeCell ref="B2:F2"/>
    <mergeCell ref="B3:B4"/>
    <mergeCell ref="E4:F4"/>
    <mergeCell ref="A18:C1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file>

<file path=customXml/item2.xml><?xml version="1.0" encoding="utf-8"?>
<p:properties xmlns:p="http://schemas.microsoft.com/office/2006/metadata/properties" xmlns:xsi="http://www.w3.org/2001/XMLSchema-instance" xmlns:pc="http://schemas.microsoft.com/office/infopath/2007/PartnerControls">
  <documentManagement>
    <mda26ace941f4791a7314a339fee829c xmlns="ca283e0b-db31-4043-a2ef-b80661bf084a">
      <Terms xmlns="http://schemas.microsoft.com/office/infopath/2007/PartnerControls"/>
    </mda26ace941f4791a7314a339fee829c>
    <h6a71f3e574e4344bc34f3fc9dd20054 xmlns="ca283e0b-db31-4043-a2ef-b80661bf084a">
      <Terms xmlns="http://schemas.microsoft.com/office/infopath/2007/PartnerControls"/>
    </h6a71f3e574e4344bc34f3fc9dd20054>
    <CategoryDescription xmlns="http://schemas.microsoft.com/sharepoint.v3" xsi:nil="true"/>
    <ga975397408f43e4b84ec8e5a598e523 xmlns="ca283e0b-db31-4043-a2ef-b80661bf084a">
      <Terms xmlns="http://schemas.microsoft.com/office/infopath/2007/PartnerControls"/>
    </ga975397408f43e4b84ec8e5a598e523>
    <TaxCatchAll xmlns="ca283e0b-db31-4043-a2ef-b80661bf084a" xsi:nil="true"/>
    <j169e817e0ee4eb8974e6fc4a2762909 xmlns="ca283e0b-db31-4043-a2ef-b80661bf084a">
      <Terms xmlns="http://schemas.microsoft.com/office/infopath/2007/PartnerControls"/>
    </j169e817e0ee4eb8974e6fc4a2762909>
    <SemaphoreItemMetadata xmlns="ab2ae0e4-028e-4032-8356-d7485c40f371" xsi:nil="true"/>
    <WrittenBy xmlns="ca283e0b-db31-4043-a2ef-b80661bf084a">
      <UserInfo>
        <DisplayName/>
        <AccountId xsi:nil="true"/>
        <AccountType/>
      </UserInfo>
    </WrittenBy>
    <k8c968e8c72a4eda96b7e8fdbe192be2 xmlns="ca283e0b-db31-4043-a2ef-b80661bf084a">
      <Terms xmlns="http://schemas.microsoft.com/office/infopath/2007/PartnerControls"/>
    </k8c968e8c72a4eda96b7e8fdbe192be2>
    <ContentLanguage xmlns="ca283e0b-db31-4043-a2ef-b80661bf084a">English</ContentLanguage>
    <TaxKeywordTaxHTField xmlns="ab2ae0e4-028e-4032-8356-d7485c40f371">
      <Terms xmlns="http://schemas.microsoft.com/office/infopath/2007/PartnerControls"/>
    </TaxKeywordTaxHTField>
    <DateTransmittedEmail xmlns="ca283e0b-db31-4043-a2ef-b80661bf084a" xsi:nil="true"/>
    <j048a4f9aaad4a8990a1d5e5f53cb451 xmlns="ca283e0b-db31-4043-a2ef-b80661bf084a">
      <Terms xmlns="http://schemas.microsoft.com/office/infopath/2007/PartnerControls"/>
    </j048a4f9aaad4a8990a1d5e5f53cb451>
    <IconOverlay xmlns="http://schemas.microsoft.com/sharepoint/v4" xsi:nil="true"/>
    <ContentStatus xmlns="ca283e0b-db31-4043-a2ef-b80661bf084a" xsi:nil="true"/>
    <SenderEmail xmlns="ca283e0b-db31-4043-a2ef-b80661bf084a" xsi:nil="true"/>
    <RecipientsEmail xmlns="ca283e0b-db31-4043-a2ef-b80661bf084a" xsi:nil="true"/>
    <lcf76f155ced4ddcb4097134ff3c332f xmlns="2feb760f-e505-4acb-88f6-1cf3ebf2dfd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C9EA6FAED4080645A26A463F41627167" ma:contentTypeVersion="53" ma:contentTypeDescription="" ma:contentTypeScope="" ma:versionID="605566f460f2ce1226f5a302579de9da">
  <xsd:schema xmlns:xsd="http://www.w3.org/2001/XMLSchema" xmlns:xs="http://www.w3.org/2001/XMLSchema" xmlns:p="http://schemas.microsoft.com/office/2006/metadata/properties" xmlns:ns1="http://schemas.microsoft.com/sharepoint/v3" xmlns:ns2="ca283e0b-db31-4043-a2ef-b80661bf084a" xmlns:ns3="http://schemas.microsoft.com/sharepoint.v3" xmlns:ns4="ab2ae0e4-028e-4032-8356-d7485c40f371" xmlns:ns5="2feb760f-e505-4acb-88f6-1cf3ebf2dfd8" xmlns:ns6="http://schemas.microsoft.com/sharepoint/v4" targetNamespace="http://schemas.microsoft.com/office/2006/metadata/properties" ma:root="true" ma:fieldsID="8cbf87611300368b8b7ecb54afffbb95" ns1:_="" ns2:_="" ns3:_="" ns4:_="" ns5:_="" ns6:_="">
    <xsd:import namespace="http://schemas.microsoft.com/sharepoint/v3"/>
    <xsd:import namespace="ca283e0b-db31-4043-a2ef-b80661bf084a"/>
    <xsd:import namespace="http://schemas.microsoft.com/sharepoint.v3"/>
    <xsd:import namespace="ab2ae0e4-028e-4032-8356-d7485c40f371"/>
    <xsd:import namespace="2feb760f-e505-4acb-88f6-1cf3ebf2dfd8"/>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5:MediaServiceAutoKeyPoints" minOccurs="0"/>
                <xsd:element ref="ns5:MediaServiceKeyPoints" minOccurs="0"/>
                <xsd:element ref="ns6:IconOverlay" minOccurs="0"/>
                <xsd:element ref="ns1:_vti_ItemDeclaredRecord" minOccurs="0"/>
                <xsd:element ref="ns1:_vti_ItemHoldRecordStatus" minOccurs="0"/>
                <xsd:element ref="ns4:TaxKeywordTaxHTField" minOccurs="0"/>
                <xsd:element ref="ns4:SemaphoreItemMetadata" minOccurs="0"/>
                <xsd:element ref="ns5:MediaLengthInSeconds" minOccurs="0"/>
                <xsd:element ref="ns4:SharedWithUsers" minOccurs="0"/>
                <xsd:element ref="ns4:SharedWithDetails" minOccurs="0"/>
                <xsd:element ref="ns5:lcf76f155ced4ddcb4097134ff3c332f"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2" nillable="true" ma:displayName="Declared Record" ma:hidden="true" ma:internalName="_vti_ItemDeclaredRecord" ma:readOnly="true">
      <xsd:simpleType>
        <xsd:restriction base="dms:DateTime"/>
      </xsd:simpleType>
    </xsd:element>
    <xsd:element name="_vti_ItemHoldRecordStatus" ma:index="4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ma:readOnly="fals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Iraq-2130|424744ae-4211-4c29-8bcd-3817d8d6b793"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readOnly="fals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880d984a-4e1d-4046-b9a3-1cebdea776b5}" ma:internalName="TaxCatchAllLabel" ma:readOnly="true" ma:showField="CatchAllDataLabel" ma:web="ab2ae0e4-028e-4032-8356-d7485c40f371">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880d984a-4e1d-4046-b9a3-1cebdea776b5}" ma:internalName="TaxCatchAll" ma:showField="CatchAllData" ma:web="ab2ae0e4-028e-4032-8356-d7485c40f371">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readOnly="false"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2ae0e4-028e-4032-8356-d7485c40f371" elementFormDefault="qualified">
    <xsd:import namespace="http://schemas.microsoft.com/office/2006/documentManagement/types"/>
    <xsd:import namespace="http://schemas.microsoft.com/office/infopath/2007/PartnerControls"/>
    <xsd:element name="TaxKeywordTaxHTField" ma:index="44"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5" nillable="true" ma:displayName="Semaphore Status" ma:hidden="true" ma:internalName="SemaphoreItemMetadata">
      <xsd:simpleType>
        <xsd:restriction base="dms:Note"/>
      </xsd:simpleType>
    </xsd:element>
    <xsd:element name="SharedWithUsers" ma:index="4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eb760f-e505-4acb-88f6-1cf3ebf2dfd8"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ServiceAutoKeyPoints" ma:index="39" nillable="true" ma:displayName="MediaServiceAutoKeyPoints" ma:hidden="true" ma:internalName="MediaServiceAutoKeyPoints" ma:readOnly="true">
      <xsd:simpleType>
        <xsd:restriction base="dms:Note"/>
      </xsd:simpleType>
    </xsd:element>
    <xsd:element name="MediaServiceKeyPoints" ma:index="40" nillable="true" ma:displayName="KeyPoints" ma:internalName="MediaServiceKeyPoints" ma:readOnly="true">
      <xsd:simpleType>
        <xsd:restriction base="dms:Note">
          <xsd:maxLength value="255"/>
        </xsd:restriction>
      </xsd:simpleType>
    </xsd:element>
    <xsd:element name="MediaLengthInSeconds" ma:index="46" nillable="true" ma:displayName="MediaLengthInSeconds" ma:hidden="true" ma:internalName="MediaLengthInSeconds" ma:readOnly="true">
      <xsd:simpleType>
        <xsd:restriction base="dms:Unknown"/>
      </xsd:simpleType>
    </xsd:element>
    <xsd:element name="lcf76f155ced4ddcb4097134ff3c332f" ma:index="50"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5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SharedContentType xmlns="Microsoft.SharePoint.Taxonomy.ContentTypeSync" SourceId="73f51738-d318-4883-9d64-4f0bd0ccc55e" ContentTypeId="0x0101009BA85F8052A6DA4FA3E31FF9F74C6970" PreviousValue="false"/>
</file>

<file path=customXml/itemProps1.xml><?xml version="1.0" encoding="utf-8"?>
<ds:datastoreItem xmlns:ds="http://schemas.openxmlformats.org/officeDocument/2006/customXml" ds:itemID="{AEAD0D57-DBAD-4DC9-A5BA-2FB8BFA47A98}">
  <ds:schemaRefs>
    <ds:schemaRef ds:uri="http://schemas.microsoft.com/sharepoint/events"/>
  </ds:schemaRefs>
</ds:datastoreItem>
</file>

<file path=customXml/itemProps2.xml><?xml version="1.0" encoding="utf-8"?>
<ds:datastoreItem xmlns:ds="http://schemas.openxmlformats.org/officeDocument/2006/customXml" ds:itemID="{3F272D4F-A9F8-4C15-BF60-46946FE2F319}">
  <ds:schemaRefs>
    <ds:schemaRef ds:uri="http://schemas.microsoft.com/office/2006/metadata/properties"/>
    <ds:schemaRef ds:uri="http://schemas.microsoft.com/office/infopath/2007/PartnerControls"/>
    <ds:schemaRef ds:uri="ca283e0b-db31-4043-a2ef-b80661bf084a"/>
    <ds:schemaRef ds:uri="http://schemas.microsoft.com/sharepoint.v3"/>
    <ds:schemaRef ds:uri="ab2ae0e4-028e-4032-8356-d7485c40f371"/>
    <ds:schemaRef ds:uri="http://schemas.microsoft.com/sharepoint/v4"/>
    <ds:schemaRef ds:uri="2feb760f-e505-4acb-88f6-1cf3ebf2dfd8"/>
    <ds:schemaRef ds:uri="8e53750d-2fa7-4666-8f29-94eacef6b6f0"/>
  </ds:schemaRefs>
</ds:datastoreItem>
</file>

<file path=customXml/itemProps3.xml><?xml version="1.0" encoding="utf-8"?>
<ds:datastoreItem xmlns:ds="http://schemas.openxmlformats.org/officeDocument/2006/customXml" ds:itemID="{E2F0A1DD-3002-42B3-BB82-EA800753FD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ab2ae0e4-028e-4032-8356-d7485c40f371"/>
    <ds:schemaRef ds:uri="2feb760f-e505-4acb-88f6-1cf3ebf2dfd8"/>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B3779AA-D9F3-42D1-8F3E-0CF8AECF20EE}">
  <ds:schemaRefs>
    <ds:schemaRef ds:uri="http://schemas.microsoft.com/office/2006/metadata/customXsn"/>
  </ds:schemaRefs>
</ds:datastoreItem>
</file>

<file path=customXml/itemProps5.xml><?xml version="1.0" encoding="utf-8"?>
<ds:datastoreItem xmlns:ds="http://schemas.openxmlformats.org/officeDocument/2006/customXml" ds:itemID="{408C45E7-2A39-41C8-93EC-538C54411780}">
  <ds:schemaRefs>
    <ds:schemaRef ds:uri="http://schemas.microsoft.com/sharepoint/v3/contenttype/forms"/>
  </ds:schemaRefs>
</ds:datastoreItem>
</file>

<file path=customXml/itemProps6.xml><?xml version="1.0" encoding="utf-8"?>
<ds:datastoreItem xmlns:ds="http://schemas.openxmlformats.org/officeDocument/2006/customXml" ds:itemID="{F5296F6C-5B90-49F3-8C5E-C7B2446F3EE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Summary </vt:lpstr>
      <vt:lpstr>Ataa Al-Rahman school- Sinonii</vt:lpstr>
      <vt:lpstr>Tamim school-Sinoni</vt:lpstr>
      <vt:lpstr>Al-Andalus school-Sinoni </vt:lpstr>
      <vt:lpstr>Avand School-Sumel</vt:lpstr>
      <vt:lpstr>Hafid School-Sumel</vt:lpstr>
      <vt:lpstr>Belan school-Koya</vt:lpstr>
      <vt:lpstr>Wan school-Koya</vt:lpstr>
      <vt:lpstr>Dr.Omar school- Koya</vt:lpstr>
      <vt:lpstr>Kurdistan school-Koya</vt:lpstr>
      <vt:lpstr>Alyawa Mardan school- Erbil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Hussein Al-Azzawi</dc:creator>
  <cp:lastModifiedBy>Aseel AlJawadi</cp:lastModifiedBy>
  <cp:lastPrinted>2022-09-06T10:43:21Z</cp:lastPrinted>
  <dcterms:created xsi:type="dcterms:W3CDTF">2022-03-04T11:08:02Z</dcterms:created>
  <dcterms:modified xsi:type="dcterms:W3CDTF">2025-09-23T12:40:58Z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0x0101009BA85F8052A6DA4FA3E31FF9F74C697000C9EA6FAED4080645A26A463F41627167</vt:lpwstr>
  </property>
  <property fmtid="{D5CDD505-2E9C-101B-9397-08002B2CF9AE}" pid="3" name="OfficeDivision">
    <vt:lpwstr/>
  </property>
  <property fmtid="{D5CDD505-2E9C-101B-9397-08002B2CF9AE}" pid="4" name="TaxKeyword">
    <vt:lpwstr/>
  </property>
  <property fmtid="{D5CDD505-2E9C-101B-9397-08002B2CF9AE}" pid="5" name="SystemDTAC">
    <vt:lpwstr/>
  </property>
  <property fmtid="{D5CDD505-2E9C-101B-9397-08002B2CF9AE}" pid="6" name="Topic">
    <vt:lpwstr/>
  </property>
  <property fmtid="{D5CDD505-2E9C-101B-9397-08002B2CF9AE}" pid="7" name="CriticalForLongTermRetention">
    <vt:lpwstr/>
  </property>
  <property fmtid="{D5CDD505-2E9C-101B-9397-08002B2CF9AE}" pid="8" name="DocumentType">
    <vt:lpwstr/>
  </property>
  <property fmtid="{D5CDD505-2E9C-101B-9397-08002B2CF9AE}" pid="9" name="GeographicScope">
    <vt:lpwstr/>
  </property>
  <property fmtid="{D5CDD505-2E9C-101B-9397-08002B2CF9AE}" pid="10" name="MediaServiceImageTags">
    <vt:lpwstr/>
  </property>
</Properties>
</file>