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DieseArbeitsmappe"/>
  <mc:AlternateContent xmlns:mc="http://schemas.openxmlformats.org/markup-compatibility/2006">
    <mc:Choice Requires="x15">
      <x15ac:absPath xmlns:x15ac="http://schemas.microsoft.com/office/spreadsheetml/2010/11/ac" url="C:\Users\alabda_sar\AppData\Local\Microsoft\Windows\INetCache\Content.Outlook\EB6RY17T\"/>
    </mc:Choice>
  </mc:AlternateContent>
  <xr:revisionPtr revIDLastSave="0" documentId="13_ncr:1_{EEA6360A-D855-4824-9E29-B45D6825CAF1}" xr6:coauthVersionLast="47" xr6:coauthVersionMax="47" xr10:uidLastSave="{00000000-0000-0000-0000-000000000000}"/>
  <bookViews>
    <workbookView xWindow="-120" yWindow="-120" windowWidth="29040" windowHeight="15720" tabRatio="705" firstSheet="1" activeTab="1" xr2:uid="{00000000-000D-0000-FFFF-FFFF00000000}"/>
  </bookViews>
  <sheets>
    <sheet name="Ranking" sheetId="11" r:id="rId1"/>
    <sheet name="CandidateTenderer 1-5" sheetId="2" r:id="rId2"/>
    <sheet name="CandidateTenderer 6-10" sheetId="7" r:id="rId3"/>
    <sheet name="CandidateTenderer 11-15" sheetId="12" r:id="rId4"/>
    <sheet name="CandidateTenderer 16-20" sheetId="13" r:id="rId5"/>
    <sheet name="CandidateTenderer 21-25" sheetId="14" r:id="rId6"/>
    <sheet name="CandidateTenderer 26-30" sheetId="15" r:id="rId7"/>
    <sheet name="CandidateTenderer 31-35" sheetId="16" r:id="rId8"/>
    <sheet name="CandidateTenderer 36-40" sheetId="17" r:id="rId9"/>
    <sheet name="CandidateTenderer 41-45" sheetId="18" r:id="rId10"/>
    <sheet name="CandidateTenderer 46-50" sheetId="19" r:id="rId11"/>
    <sheet name="CandidateTenderer 51-55" sheetId="20" r:id="rId12"/>
    <sheet name="CandidateTenderer 56-60" sheetId="21" r:id="rId13"/>
    <sheet name="CandidateTenderer 61-65" sheetId="22" r:id="rId14"/>
    <sheet name="CandidateTenderer 66-70" sheetId="23" r:id="rId15"/>
    <sheet name="CandidateTenderer 71-75" sheetId="24" r:id="rId16"/>
    <sheet name="CandidateTenderer 76-80" sheetId="25" r:id="rId17"/>
    <sheet name="CandidateTenderer 81-85" sheetId="26" r:id="rId18"/>
    <sheet name="CandidateTenderer 86-90" sheetId="27" r:id="rId19"/>
    <sheet name="CandidateTenderer 91-95" sheetId="28" r:id="rId20"/>
    <sheet name="CandidateTenderer 96-100" sheetId="29" r:id="rId21"/>
    <sheet name="Overview geographical regions" sheetId="8" r:id="rId22"/>
    <sheet name="Information" sheetId="5" r:id="rId23"/>
    <sheet name="Auswahllisten" sheetId="6" state="hidden" r:id="rId24"/>
  </sheets>
  <definedNames>
    <definedName name="_xlnm._FilterDatabase" localSheetId="0" hidden="1">Ranking!$A$1:$C$1</definedName>
    <definedName name="Auswahl_ja_nein">Auswahllisten!$E$2:$E$3</definedName>
    <definedName name="geeignet_ungeeignet">Auswahllisten!$F$2:$F$3</definedName>
    <definedName name="Länder_und_Regionen">Auswahllisten!$C$2:$C$267</definedName>
    <definedName name="Mindestzahl">Auswahllisten!$D$2:$D$12</definedName>
    <definedName name="_xlnm.Print_Area" localSheetId="3">'CandidateTenderer 11-15'!$A$1:$S$10</definedName>
    <definedName name="_xlnm.Print_Area" localSheetId="1">'CandidateTenderer 1-5'!$A$1:$S$52</definedName>
    <definedName name="_xlnm.Print_Area" localSheetId="4">'CandidateTenderer 16-20'!$A$1:$S$10</definedName>
    <definedName name="_xlnm.Print_Area" localSheetId="5">'CandidateTenderer 21-25'!$A$1:$S$10</definedName>
    <definedName name="_xlnm.Print_Area" localSheetId="6">'CandidateTenderer 26-30'!$A$1:$S$10</definedName>
    <definedName name="_xlnm.Print_Area" localSheetId="7">'CandidateTenderer 31-35'!$A$1:$S$10</definedName>
    <definedName name="_xlnm.Print_Area" localSheetId="8">'CandidateTenderer 36-40'!$A$1:$S$10</definedName>
    <definedName name="_xlnm.Print_Area" localSheetId="9">'CandidateTenderer 41-45'!$A$1:$S$10</definedName>
    <definedName name="_xlnm.Print_Area" localSheetId="10">'CandidateTenderer 46-50'!$A$1:$S$10</definedName>
    <definedName name="_xlnm.Print_Area" localSheetId="11">'CandidateTenderer 51-55'!$A$1:$S$10</definedName>
    <definedName name="_xlnm.Print_Area" localSheetId="12">'CandidateTenderer 56-60'!$A$1:$S$10</definedName>
    <definedName name="_xlnm.Print_Area" localSheetId="2">'CandidateTenderer 6-10'!$A$1:$S$10</definedName>
    <definedName name="_xlnm.Print_Area" localSheetId="13">'CandidateTenderer 61-65'!$A$1:$S$10</definedName>
    <definedName name="_xlnm.Print_Area" localSheetId="14">'CandidateTenderer 66-70'!$A$1:$S$10</definedName>
    <definedName name="_xlnm.Print_Area" localSheetId="15">'CandidateTenderer 71-75'!$A$1:$S$10</definedName>
    <definedName name="_xlnm.Print_Area" localSheetId="16">'CandidateTenderer 76-80'!$A$1:$S$10</definedName>
    <definedName name="_xlnm.Print_Area" localSheetId="17">'CandidateTenderer 81-85'!$A$1:$S$10</definedName>
    <definedName name="_xlnm.Print_Area" localSheetId="18">'CandidateTenderer 86-90'!$A$1:$S$10</definedName>
    <definedName name="_xlnm.Print_Area" localSheetId="19">'CandidateTenderer 91-95'!$A$1:$S$10</definedName>
    <definedName name="_xlnm.Print_Area" localSheetId="20">'CandidateTenderer 96-100'!$A$1:$S$10</definedName>
    <definedName name="_xlnm.Print_Area" localSheetId="22">Information!$A$1:$G$21</definedName>
    <definedName name="_xlnm.Print_Area" localSheetId="21">'Overview geographical regions'!$A$1:$N$69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11" l="1"/>
  <c r="B100" i="11"/>
  <c r="B99" i="11"/>
  <c r="B98" i="11"/>
  <c r="B97" i="11"/>
  <c r="K36" i="2"/>
  <c r="K37" i="2"/>
  <c r="K38" i="2"/>
  <c r="K39" i="2"/>
  <c r="K40" i="2"/>
  <c r="K41" i="2"/>
  <c r="K43" i="2"/>
  <c r="K45" i="2"/>
  <c r="K46" i="2"/>
  <c r="C2" i="11"/>
  <c r="M36" i="2"/>
  <c r="M37" i="2"/>
  <c r="M38" i="2"/>
  <c r="M39" i="2"/>
  <c r="M40" i="2"/>
  <c r="M41" i="2"/>
  <c r="M43" i="2"/>
  <c r="M45" i="2"/>
  <c r="M46" i="2"/>
  <c r="C3" i="11"/>
  <c r="O36" i="2"/>
  <c r="O37" i="2"/>
  <c r="O38" i="2"/>
  <c r="O39" i="2"/>
  <c r="O40" i="2"/>
  <c r="O41" i="2"/>
  <c r="O43" i="2"/>
  <c r="O45" i="2"/>
  <c r="O46" i="2"/>
  <c r="C4" i="11"/>
  <c r="Q36" i="2"/>
  <c r="Q37" i="2"/>
  <c r="Q38" i="2"/>
  <c r="Q39" i="2"/>
  <c r="Q40" i="2"/>
  <c r="Q41" i="2"/>
  <c r="Q43" i="2"/>
  <c r="Q45" i="2"/>
  <c r="Q46" i="2"/>
  <c r="C5" i="11"/>
  <c r="S36" i="2"/>
  <c r="S37" i="2"/>
  <c r="S38" i="2"/>
  <c r="S39" i="2"/>
  <c r="S40" i="2"/>
  <c r="S41" i="2"/>
  <c r="S43" i="2"/>
  <c r="S45" i="2"/>
  <c r="S46" i="2"/>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S47" i="29"/>
  <c r="A101" i="11"/>
  <c r="Q47" i="29"/>
  <c r="A100" i="11"/>
  <c r="O47" i="29"/>
  <c r="A99" i="11"/>
  <c r="M47" i="29"/>
  <c r="A98" i="11"/>
  <c r="K47" i="29"/>
  <c r="A97" i="11"/>
  <c r="B96" i="11"/>
  <c r="B95" i="11"/>
  <c r="B94" i="11"/>
  <c r="B93" i="11"/>
  <c r="B92" i="11"/>
  <c r="S47" i="28"/>
  <c r="A96" i="11"/>
  <c r="Q47" i="28"/>
  <c r="A95" i="11"/>
  <c r="O47" i="28"/>
  <c r="A94" i="11"/>
  <c r="M47" i="28"/>
  <c r="A93" i="11"/>
  <c r="K47" i="28"/>
  <c r="A92" i="11"/>
  <c r="B91" i="11"/>
  <c r="B90" i="11"/>
  <c r="B89" i="11"/>
  <c r="B88" i="11"/>
  <c r="B87" i="11"/>
  <c r="S47" i="27"/>
  <c r="A91" i="11"/>
  <c r="Q47" i="27"/>
  <c r="A90" i="11"/>
  <c r="O47" i="27"/>
  <c r="A89" i="11"/>
  <c r="M47" i="27"/>
  <c r="A88" i="11"/>
  <c r="K47" i="27"/>
  <c r="A87" i="11"/>
  <c r="B86" i="11"/>
  <c r="B85" i="11"/>
  <c r="B84" i="11"/>
  <c r="B83" i="11"/>
  <c r="B82" i="11"/>
  <c r="S47" i="26"/>
  <c r="A86" i="11"/>
  <c r="Q47" i="26"/>
  <c r="A85" i="11"/>
  <c r="O47" i="26"/>
  <c r="A84" i="11"/>
  <c r="M47" i="26"/>
  <c r="A83" i="11"/>
  <c r="K47" i="26"/>
  <c r="A82" i="11"/>
  <c r="B81" i="11"/>
  <c r="B80" i="11"/>
  <c r="B79" i="11"/>
  <c r="B78" i="11"/>
  <c r="B77" i="11"/>
  <c r="S47" i="25"/>
  <c r="A81" i="11"/>
  <c r="Q47" i="25"/>
  <c r="A80" i="11"/>
  <c r="O47" i="25"/>
  <c r="A79" i="11"/>
  <c r="M47" i="25"/>
  <c r="A78" i="11"/>
  <c r="K47" i="25"/>
  <c r="A77" i="11"/>
  <c r="B76" i="11"/>
  <c r="B75" i="11"/>
  <c r="B74" i="11"/>
  <c r="B73" i="11"/>
  <c r="B72" i="11"/>
  <c r="S47" i="24"/>
  <c r="A76" i="11"/>
  <c r="Q47" i="24"/>
  <c r="A75" i="11"/>
  <c r="O47" i="24"/>
  <c r="A74" i="11"/>
  <c r="M47" i="24"/>
  <c r="A73" i="11"/>
  <c r="K47" i="24"/>
  <c r="A72" i="11"/>
  <c r="B71" i="11"/>
  <c r="B70" i="11"/>
  <c r="B69" i="11"/>
  <c r="B68" i="11"/>
  <c r="B67" i="11"/>
  <c r="S47" i="23"/>
  <c r="A71" i="11"/>
  <c r="Q47" i="23"/>
  <c r="A70" i="11"/>
  <c r="O47" i="23"/>
  <c r="A69" i="11"/>
  <c r="M47" i="23"/>
  <c r="A68" i="11"/>
  <c r="K47" i="23"/>
  <c r="A67" i="11"/>
  <c r="B66" i="11"/>
  <c r="B65" i="11"/>
  <c r="B64" i="11"/>
  <c r="B63" i="11"/>
  <c r="B62" i="11"/>
  <c r="S47" i="22"/>
  <c r="A66" i="11"/>
  <c r="Q47" i="22"/>
  <c r="A65" i="11"/>
  <c r="O47" i="22"/>
  <c r="A64" i="11"/>
  <c r="M47" i="22"/>
  <c r="A63" i="11"/>
  <c r="K47" i="22"/>
  <c r="A62" i="11"/>
  <c r="B61" i="11"/>
  <c r="B60" i="11"/>
  <c r="B59" i="11"/>
  <c r="B58" i="11"/>
  <c r="B57" i="11"/>
  <c r="S47" i="21"/>
  <c r="A61" i="11"/>
  <c r="Q47" i="21"/>
  <c r="A60" i="11"/>
  <c r="O47" i="21"/>
  <c r="A59" i="11"/>
  <c r="M47" i="21"/>
  <c r="A58" i="11"/>
  <c r="K47" i="21"/>
  <c r="A57" i="11"/>
  <c r="B56" i="11"/>
  <c r="B55" i="11"/>
  <c r="B54" i="11"/>
  <c r="B53" i="11"/>
  <c r="B52" i="11"/>
  <c r="S47" i="20"/>
  <c r="A56" i="11"/>
  <c r="Q47" i="20"/>
  <c r="A55" i="11"/>
  <c r="O47" i="20"/>
  <c r="A54" i="11"/>
  <c r="M47" i="20"/>
  <c r="A53" i="11"/>
  <c r="K47" i="20"/>
  <c r="A52" i="11"/>
  <c r="B51" i="11"/>
  <c r="B50" i="11"/>
  <c r="B49" i="11"/>
  <c r="B48" i="11"/>
  <c r="B47" i="11"/>
  <c r="S47" i="19"/>
  <c r="A51" i="11"/>
  <c r="Q47" i="19"/>
  <c r="A50" i="11"/>
  <c r="O47" i="19"/>
  <c r="A49" i="11"/>
  <c r="M47" i="19"/>
  <c r="A48" i="11"/>
  <c r="K47" i="19"/>
  <c r="A47" i="11"/>
  <c r="B46" i="11"/>
  <c r="B45" i="11"/>
  <c r="B44" i="11"/>
  <c r="B43" i="11"/>
  <c r="B42" i="11"/>
  <c r="S47" i="18"/>
  <c r="A46" i="11"/>
  <c r="Q47" i="18"/>
  <c r="A45" i="11"/>
  <c r="O47" i="18"/>
  <c r="A44" i="11"/>
  <c r="M47" i="18"/>
  <c r="A43" i="11"/>
  <c r="K47" i="18"/>
  <c r="A42" i="11"/>
  <c r="B41" i="11"/>
  <c r="B40" i="11"/>
  <c r="B39" i="11"/>
  <c r="B38" i="11"/>
  <c r="B37" i="11"/>
  <c r="S47" i="17"/>
  <c r="A41" i="11"/>
  <c r="Q47" i="17"/>
  <c r="A40" i="11"/>
  <c r="O47" i="17"/>
  <c r="A39" i="11"/>
  <c r="M47" i="17"/>
  <c r="A38" i="11"/>
  <c r="K47" i="17"/>
  <c r="A37" i="11"/>
  <c r="B36" i="11"/>
  <c r="B35" i="11"/>
  <c r="B34" i="11"/>
  <c r="B33" i="11"/>
  <c r="B32" i="11"/>
  <c r="S47" i="16"/>
  <c r="A36" i="11"/>
  <c r="Q47" i="16"/>
  <c r="A35" i="11"/>
  <c r="O47" i="16"/>
  <c r="A34" i="11"/>
  <c r="M47" i="16"/>
  <c r="A33" i="11"/>
  <c r="K47" i="16"/>
  <c r="A32" i="11"/>
  <c r="B31" i="11"/>
  <c r="B30" i="11"/>
  <c r="B29" i="11"/>
  <c r="B28" i="11"/>
  <c r="B27" i="11"/>
  <c r="S47" i="15"/>
  <c r="A31" i="11"/>
  <c r="Q47" i="15"/>
  <c r="A30" i="11"/>
  <c r="O47" i="15"/>
  <c r="A29" i="11"/>
  <c r="M47" i="15"/>
  <c r="A28" i="11"/>
  <c r="K47" i="15"/>
  <c r="A27" i="11"/>
  <c r="B26" i="11"/>
  <c r="B25" i="11"/>
  <c r="B24" i="11"/>
  <c r="B23" i="11"/>
  <c r="B22" i="11"/>
  <c r="S47" i="14"/>
  <c r="A26" i="11"/>
  <c r="Q47" i="14"/>
  <c r="A25" i="11"/>
  <c r="O47" i="14"/>
  <c r="A24" i="11"/>
  <c r="M47" i="14"/>
  <c r="A23" i="11"/>
  <c r="K47" i="14"/>
  <c r="A22" i="11"/>
  <c r="B21" i="11"/>
  <c r="B20" i="11"/>
  <c r="B19" i="11"/>
  <c r="B18" i="11"/>
  <c r="B17" i="11"/>
  <c r="S47" i="13"/>
  <c r="A21" i="11"/>
  <c r="Q47" i="13"/>
  <c r="A20" i="11"/>
  <c r="O47" i="13"/>
  <c r="A19" i="11"/>
  <c r="M47" i="13"/>
  <c r="A18" i="11"/>
  <c r="K47" i="13"/>
  <c r="A17" i="11"/>
  <c r="B16" i="11"/>
  <c r="B15" i="11"/>
  <c r="B14" i="11"/>
  <c r="B13" i="11"/>
  <c r="B12" i="11"/>
  <c r="S47" i="12"/>
  <c r="A16" i="11"/>
  <c r="Q47" i="12"/>
  <c r="A15" i="11"/>
  <c r="O47" i="12"/>
  <c r="A14" i="11"/>
  <c r="M47" i="12"/>
  <c r="A13" i="11"/>
  <c r="K47" i="12"/>
  <c r="A12" i="11"/>
  <c r="B11" i="11"/>
  <c r="B10" i="11"/>
  <c r="B9" i="11"/>
  <c r="B8" i="11"/>
  <c r="B7" i="11"/>
  <c r="S47" i="7"/>
  <c r="A11" i="11"/>
  <c r="Q47" i="7"/>
  <c r="A10" i="11"/>
  <c r="O47" i="7"/>
  <c r="A9" i="11"/>
  <c r="M47" i="7"/>
  <c r="A8" i="11"/>
  <c r="K47" i="7"/>
  <c r="A7" i="11"/>
  <c r="B6" i="11"/>
  <c r="B5" i="11"/>
  <c r="B4" i="11"/>
  <c r="B3" i="11"/>
  <c r="B2" i="11"/>
  <c r="S47" i="2"/>
  <c r="A6" i="11"/>
  <c r="Q47" i="2"/>
  <c r="A5" i="11"/>
  <c r="O47" i="2"/>
  <c r="A4" i="11"/>
  <c r="M47" i="2"/>
  <c r="A3" i="11"/>
  <c r="K47" i="2"/>
  <c r="A2" i="11"/>
  <c r="R2" i="29"/>
  <c r="R2" i="28"/>
  <c r="R2" i="27"/>
  <c r="R2" i="26"/>
  <c r="R2" i="25"/>
  <c r="R2" i="24"/>
  <c r="R2" i="23"/>
  <c r="R2" i="22"/>
  <c r="R2" i="21"/>
  <c r="R2" i="20"/>
  <c r="R2" i="19"/>
  <c r="R2" i="18"/>
  <c r="R2" i="17"/>
  <c r="R2" i="16"/>
  <c r="R2" i="15"/>
  <c r="R2" i="14"/>
  <c r="R2" i="13"/>
  <c r="R2" i="12"/>
  <c r="R2" i="7"/>
  <c r="R2" i="2"/>
  <c r="S35" i="29"/>
  <c r="S36" i="29"/>
  <c r="S37" i="29"/>
  <c r="S38" i="29"/>
  <c r="S39" i="29"/>
  <c r="S40" i="29"/>
  <c r="S41" i="29"/>
  <c r="S43" i="29"/>
  <c r="S45" i="29"/>
  <c r="S46" i="29"/>
  <c r="Q35" i="29"/>
  <c r="Q36" i="29"/>
  <c r="Q37" i="29"/>
  <c r="Q38" i="29"/>
  <c r="Q39" i="29"/>
  <c r="Q40" i="29"/>
  <c r="Q41" i="29"/>
  <c r="Q43" i="29"/>
  <c r="Q45" i="29"/>
  <c r="Q46" i="29"/>
  <c r="O35" i="29"/>
  <c r="O36" i="29"/>
  <c r="O37" i="29"/>
  <c r="O38" i="29"/>
  <c r="O39" i="29"/>
  <c r="O40" i="29"/>
  <c r="O41" i="29"/>
  <c r="O43" i="29"/>
  <c r="O45" i="29"/>
  <c r="O46" i="29"/>
  <c r="M35" i="29"/>
  <c r="M36" i="29"/>
  <c r="M37" i="29"/>
  <c r="M38" i="29"/>
  <c r="M39" i="29"/>
  <c r="M40" i="29"/>
  <c r="M41" i="29"/>
  <c r="M43" i="29"/>
  <c r="M45" i="29"/>
  <c r="M46" i="29"/>
  <c r="K35" i="29"/>
  <c r="K36" i="29"/>
  <c r="K37" i="29"/>
  <c r="K38" i="29"/>
  <c r="K39" i="29"/>
  <c r="K40" i="29"/>
  <c r="K41" i="29"/>
  <c r="K43" i="29"/>
  <c r="K45" i="29"/>
  <c r="K46" i="29"/>
  <c r="A47" i="29"/>
  <c r="I41" i="29"/>
  <c r="I46" i="29"/>
  <c r="A46" i="29"/>
  <c r="A45" i="29"/>
  <c r="A44" i="29"/>
  <c r="A43" i="29"/>
  <c r="A42" i="29"/>
  <c r="A41" i="29"/>
  <c r="A40" i="29"/>
  <c r="A39" i="29"/>
  <c r="A38" i="29"/>
  <c r="A37" i="29"/>
  <c r="A36" i="29"/>
  <c r="A35" i="29"/>
  <c r="A34" i="29"/>
  <c r="A33" i="29"/>
  <c r="A32" i="29"/>
  <c r="A31" i="29"/>
  <c r="A30" i="29"/>
  <c r="A29" i="29"/>
  <c r="A28" i="29"/>
  <c r="R25" i="29"/>
  <c r="R27" i="29"/>
  <c r="P25" i="29"/>
  <c r="P27" i="29"/>
  <c r="N25" i="29"/>
  <c r="N27" i="29"/>
  <c r="L25" i="29"/>
  <c r="L27" i="29"/>
  <c r="J25" i="29"/>
  <c r="J27" i="29"/>
  <c r="A27" i="29"/>
  <c r="A26" i="29"/>
  <c r="A25" i="29"/>
  <c r="C24" i="29"/>
  <c r="D24" i="29" s="1"/>
  <c r="A24" i="29"/>
  <c r="C23" i="29"/>
  <c r="D23" i="29" s="1"/>
  <c r="A23" i="29"/>
  <c r="H22" i="29"/>
  <c r="A22" i="29"/>
  <c r="A21" i="29"/>
  <c r="A20" i="29"/>
  <c r="A19" i="29"/>
  <c r="H18" i="29"/>
  <c r="A18" i="29"/>
  <c r="H17" i="29"/>
  <c r="A17" i="29"/>
  <c r="A16" i="29"/>
  <c r="A15" i="29"/>
  <c r="A14" i="29"/>
  <c r="A13" i="29"/>
  <c r="A12" i="29"/>
  <c r="A11" i="29"/>
  <c r="A10" i="29"/>
  <c r="A9" i="29"/>
  <c r="A8" i="29"/>
  <c r="A7" i="29"/>
  <c r="D6" i="29"/>
  <c r="A6" i="29"/>
  <c r="R5" i="29"/>
  <c r="J5" i="29"/>
  <c r="D5" i="29"/>
  <c r="A5" i="29"/>
  <c r="R4" i="29"/>
  <c r="J4" i="29"/>
  <c r="D4" i="29"/>
  <c r="A4" i="29"/>
  <c r="S35" i="28"/>
  <c r="S36" i="28"/>
  <c r="S37" i="28"/>
  <c r="S38" i="28"/>
  <c r="S39" i="28"/>
  <c r="S40" i="28"/>
  <c r="S41" i="28"/>
  <c r="S43" i="28"/>
  <c r="S45" i="28"/>
  <c r="S46" i="28"/>
  <c r="Q35" i="28"/>
  <c r="Q36" i="28"/>
  <c r="Q37" i="28"/>
  <c r="Q38" i="28"/>
  <c r="Q39" i="28"/>
  <c r="Q40" i="28"/>
  <c r="Q41" i="28"/>
  <c r="Q43" i="28"/>
  <c r="Q45" i="28"/>
  <c r="Q46" i="28"/>
  <c r="O35" i="28"/>
  <c r="O36" i="28"/>
  <c r="O37" i="28"/>
  <c r="O38" i="28"/>
  <c r="O39" i="28"/>
  <c r="O40" i="28"/>
  <c r="O41" i="28"/>
  <c r="O43" i="28"/>
  <c r="O45" i="28"/>
  <c r="O46" i="28"/>
  <c r="M35" i="28"/>
  <c r="M36" i="28"/>
  <c r="M37" i="28"/>
  <c r="M38" i="28"/>
  <c r="M39" i="28"/>
  <c r="M40" i="28"/>
  <c r="M41" i="28"/>
  <c r="M43" i="28"/>
  <c r="M45" i="28"/>
  <c r="M46" i="28"/>
  <c r="K35" i="28"/>
  <c r="K36" i="28"/>
  <c r="K37" i="28"/>
  <c r="K38" i="28"/>
  <c r="K39" i="28"/>
  <c r="K40" i="28"/>
  <c r="K41" i="28"/>
  <c r="K43" i="28"/>
  <c r="K45" i="28"/>
  <c r="K46" i="28"/>
  <c r="A47" i="28"/>
  <c r="I41" i="28"/>
  <c r="I46" i="28"/>
  <c r="A46" i="28"/>
  <c r="A45" i="28"/>
  <c r="A44" i="28"/>
  <c r="A43" i="28"/>
  <c r="A42" i="28"/>
  <c r="A41" i="28"/>
  <c r="A40" i="28"/>
  <c r="A39" i="28"/>
  <c r="A38" i="28"/>
  <c r="A37" i="28"/>
  <c r="A36" i="28"/>
  <c r="A35" i="28"/>
  <c r="A34" i="28"/>
  <c r="A33" i="28"/>
  <c r="A32" i="28"/>
  <c r="A31" i="28"/>
  <c r="A30" i="28"/>
  <c r="A29" i="28"/>
  <c r="A28" i="28"/>
  <c r="R25" i="28"/>
  <c r="R27" i="28"/>
  <c r="P25" i="28"/>
  <c r="P27" i="28"/>
  <c r="N25" i="28"/>
  <c r="N27" i="28"/>
  <c r="L25" i="28"/>
  <c r="L27" i="28"/>
  <c r="J25" i="28"/>
  <c r="J27" i="28"/>
  <c r="A27" i="28"/>
  <c r="A26" i="28"/>
  <c r="A25" i="28"/>
  <c r="C24" i="28"/>
  <c r="D24" i="28"/>
  <c r="A24" i="28"/>
  <c r="C23" i="28"/>
  <c r="D23" i="28"/>
  <c r="A23" i="28"/>
  <c r="H22" i="28"/>
  <c r="A22" i="28"/>
  <c r="A21" i="28"/>
  <c r="A20" i="28"/>
  <c r="A19" i="28"/>
  <c r="H18" i="28"/>
  <c r="A18" i="28"/>
  <c r="H17" i="28"/>
  <c r="A17" i="28"/>
  <c r="A16" i="28"/>
  <c r="A15" i="28"/>
  <c r="A14" i="28"/>
  <c r="A13" i="28"/>
  <c r="A12" i="28"/>
  <c r="A11" i="28"/>
  <c r="A10" i="28"/>
  <c r="A9" i="28"/>
  <c r="A8" i="28"/>
  <c r="A7" i="28"/>
  <c r="D6" i="28"/>
  <c r="A6" i="28"/>
  <c r="R5" i="28"/>
  <c r="J5" i="28"/>
  <c r="D5" i="28"/>
  <c r="A5" i="28"/>
  <c r="R4" i="28"/>
  <c r="J4" i="28"/>
  <c r="D4" i="28"/>
  <c r="A4" i="28"/>
  <c r="S35" i="27"/>
  <c r="S36" i="27"/>
  <c r="S37" i="27"/>
  <c r="S38" i="27"/>
  <c r="S39" i="27"/>
  <c r="S40" i="27"/>
  <c r="S41" i="27"/>
  <c r="S43" i="27"/>
  <c r="S45" i="27"/>
  <c r="S46" i="27"/>
  <c r="Q35" i="27"/>
  <c r="Q36" i="27"/>
  <c r="Q37" i="27"/>
  <c r="Q38" i="27"/>
  <c r="Q39" i="27"/>
  <c r="Q40" i="27"/>
  <c r="Q41" i="27"/>
  <c r="Q43" i="27"/>
  <c r="Q45" i="27"/>
  <c r="Q46" i="27"/>
  <c r="O35" i="27"/>
  <c r="O36" i="27"/>
  <c r="O37" i="27"/>
  <c r="O38" i="27"/>
  <c r="O39" i="27"/>
  <c r="O40" i="27"/>
  <c r="O41" i="27"/>
  <c r="O43" i="27"/>
  <c r="O45" i="27"/>
  <c r="O46" i="27"/>
  <c r="M35" i="27"/>
  <c r="M36" i="27"/>
  <c r="M37" i="27"/>
  <c r="M38" i="27"/>
  <c r="M39" i="27"/>
  <c r="M40" i="27"/>
  <c r="M41" i="27"/>
  <c r="M43" i="27"/>
  <c r="M45" i="27"/>
  <c r="M46" i="27"/>
  <c r="K35" i="27"/>
  <c r="K36" i="27"/>
  <c r="K37" i="27"/>
  <c r="K38" i="27"/>
  <c r="K39" i="27"/>
  <c r="K40" i="27"/>
  <c r="K41" i="27"/>
  <c r="K43" i="27"/>
  <c r="K45" i="27"/>
  <c r="K46" i="27"/>
  <c r="A47" i="27"/>
  <c r="I41" i="27"/>
  <c r="I46" i="27"/>
  <c r="A46" i="27"/>
  <c r="A45" i="27"/>
  <c r="A44" i="27"/>
  <c r="A43" i="27"/>
  <c r="A42" i="27"/>
  <c r="A41" i="27"/>
  <c r="A40" i="27"/>
  <c r="A39" i="27"/>
  <c r="A38" i="27"/>
  <c r="A37" i="27"/>
  <c r="A36" i="27"/>
  <c r="A35" i="27"/>
  <c r="A34" i="27"/>
  <c r="A33" i="27"/>
  <c r="A32" i="27"/>
  <c r="A31" i="27"/>
  <c r="A30" i="27"/>
  <c r="A29" i="27"/>
  <c r="A28" i="27"/>
  <c r="R25" i="27"/>
  <c r="R27" i="27"/>
  <c r="P25" i="27"/>
  <c r="P27" i="27"/>
  <c r="N25" i="27"/>
  <c r="N27" i="27"/>
  <c r="L25" i="27"/>
  <c r="L27" i="27"/>
  <c r="J25" i="27"/>
  <c r="J27" i="27"/>
  <c r="A27" i="27"/>
  <c r="A26" i="27"/>
  <c r="A25" i="27"/>
  <c r="C24" i="27"/>
  <c r="D24" i="27"/>
  <c r="A24" i="27"/>
  <c r="C23" i="27"/>
  <c r="D23" i="27"/>
  <c r="A23" i="27"/>
  <c r="H22" i="27"/>
  <c r="A22" i="27"/>
  <c r="A21" i="27"/>
  <c r="A20" i="27"/>
  <c r="A19" i="27"/>
  <c r="H18" i="27"/>
  <c r="A18" i="27"/>
  <c r="H17" i="27"/>
  <c r="A17" i="27"/>
  <c r="A16" i="27"/>
  <c r="A15" i="27"/>
  <c r="A14" i="27"/>
  <c r="A13" i="27"/>
  <c r="A12" i="27"/>
  <c r="A11" i="27"/>
  <c r="A10" i="27"/>
  <c r="A9" i="27"/>
  <c r="A8" i="27"/>
  <c r="A7" i="27"/>
  <c r="D6" i="27"/>
  <c r="A6" i="27"/>
  <c r="R5" i="27"/>
  <c r="J5" i="27"/>
  <c r="D5" i="27"/>
  <c r="A5" i="27"/>
  <c r="R4" i="27"/>
  <c r="J4" i="27"/>
  <c r="D4" i="27"/>
  <c r="A4" i="27"/>
  <c r="S35" i="26"/>
  <c r="S36" i="26"/>
  <c r="S37" i="26"/>
  <c r="S38" i="26"/>
  <c r="S39" i="26"/>
  <c r="S40" i="26"/>
  <c r="S41" i="26"/>
  <c r="S43" i="26"/>
  <c r="S45" i="26"/>
  <c r="S46" i="26"/>
  <c r="Q35" i="26"/>
  <c r="Q36" i="26"/>
  <c r="Q37" i="26"/>
  <c r="Q38" i="26"/>
  <c r="Q39" i="26"/>
  <c r="Q40" i="26"/>
  <c r="Q41" i="26"/>
  <c r="Q43" i="26"/>
  <c r="Q45" i="26"/>
  <c r="Q46" i="26"/>
  <c r="O35" i="26"/>
  <c r="O36" i="26"/>
  <c r="O37" i="26"/>
  <c r="O38" i="26"/>
  <c r="O39" i="26"/>
  <c r="O40" i="26"/>
  <c r="O41" i="26"/>
  <c r="O43" i="26"/>
  <c r="O45" i="26"/>
  <c r="O46" i="26"/>
  <c r="M35" i="26"/>
  <c r="M36" i="26"/>
  <c r="M37" i="26"/>
  <c r="M38" i="26"/>
  <c r="M39" i="26"/>
  <c r="M40" i="26"/>
  <c r="M41" i="26"/>
  <c r="M43" i="26"/>
  <c r="M45" i="26"/>
  <c r="M46" i="26"/>
  <c r="K35" i="26"/>
  <c r="K36" i="26"/>
  <c r="K37" i="26"/>
  <c r="K38" i="26"/>
  <c r="K39" i="26"/>
  <c r="K40" i="26"/>
  <c r="K41" i="26"/>
  <c r="K43" i="26"/>
  <c r="K45" i="26"/>
  <c r="K46" i="26"/>
  <c r="A47" i="26"/>
  <c r="I41" i="26"/>
  <c r="I46" i="26"/>
  <c r="A46" i="26"/>
  <c r="A45" i="26"/>
  <c r="A44" i="26"/>
  <c r="A43" i="26"/>
  <c r="A42" i="26"/>
  <c r="A41" i="26"/>
  <c r="A40" i="26"/>
  <c r="A39" i="26"/>
  <c r="A38" i="26"/>
  <c r="A37" i="26"/>
  <c r="A36" i="26"/>
  <c r="A35" i="26"/>
  <c r="A34" i="26"/>
  <c r="A33" i="26"/>
  <c r="A32" i="26"/>
  <c r="A31" i="26"/>
  <c r="A30" i="26"/>
  <c r="A29" i="26"/>
  <c r="A28" i="26"/>
  <c r="R25" i="26"/>
  <c r="R27" i="26"/>
  <c r="P25" i="26"/>
  <c r="P27" i="26"/>
  <c r="N25" i="26"/>
  <c r="N27" i="26"/>
  <c r="L25" i="26"/>
  <c r="L27" i="26"/>
  <c r="J25" i="26"/>
  <c r="J27" i="26"/>
  <c r="A27" i="26"/>
  <c r="A26" i="26"/>
  <c r="A25" i="26"/>
  <c r="C24" i="26"/>
  <c r="D24" i="26"/>
  <c r="A24" i="26"/>
  <c r="C23" i="26"/>
  <c r="D23" i="26"/>
  <c r="A23" i="26"/>
  <c r="H22" i="26"/>
  <c r="A22" i="26"/>
  <c r="A21" i="26"/>
  <c r="A20" i="26"/>
  <c r="A19" i="26"/>
  <c r="H18" i="26"/>
  <c r="A18" i="26"/>
  <c r="H17" i="26"/>
  <c r="A17" i="26"/>
  <c r="A16" i="26"/>
  <c r="A15" i="26"/>
  <c r="A14" i="26"/>
  <c r="A13" i="26"/>
  <c r="A12" i="26"/>
  <c r="A11" i="26"/>
  <c r="A10" i="26"/>
  <c r="A9" i="26"/>
  <c r="A8" i="26"/>
  <c r="A7" i="26"/>
  <c r="D6" i="26"/>
  <c r="A6" i="26"/>
  <c r="R5" i="26"/>
  <c r="J5" i="26"/>
  <c r="D5" i="26"/>
  <c r="A5" i="26"/>
  <c r="R4" i="26"/>
  <c r="J4" i="26"/>
  <c r="D4" i="26"/>
  <c r="A4" i="26"/>
  <c r="S35" i="25"/>
  <c r="S36" i="25"/>
  <c r="S37" i="25"/>
  <c r="S38" i="25"/>
  <c r="S39" i="25"/>
  <c r="S40" i="25"/>
  <c r="S41" i="25"/>
  <c r="S43" i="25"/>
  <c r="S45" i="25"/>
  <c r="S46" i="25"/>
  <c r="Q35" i="25"/>
  <c r="Q36" i="25"/>
  <c r="Q37" i="25"/>
  <c r="Q38" i="25"/>
  <c r="Q39" i="25"/>
  <c r="Q40" i="25"/>
  <c r="Q41" i="25"/>
  <c r="Q43" i="25"/>
  <c r="Q45" i="25"/>
  <c r="Q46" i="25"/>
  <c r="O35" i="25"/>
  <c r="O36" i="25"/>
  <c r="O37" i="25"/>
  <c r="O38" i="25"/>
  <c r="O39" i="25"/>
  <c r="O40" i="25"/>
  <c r="O41" i="25"/>
  <c r="O43" i="25"/>
  <c r="O45" i="25"/>
  <c r="O46" i="25"/>
  <c r="M35" i="25"/>
  <c r="M36" i="25"/>
  <c r="M37" i="25"/>
  <c r="M38" i="25"/>
  <c r="M39" i="25"/>
  <c r="M40" i="25"/>
  <c r="M41" i="25"/>
  <c r="M43" i="25"/>
  <c r="M45" i="25"/>
  <c r="M46" i="25"/>
  <c r="K35" i="25"/>
  <c r="K36" i="25"/>
  <c r="K37" i="25"/>
  <c r="K38" i="25"/>
  <c r="K39" i="25"/>
  <c r="K40" i="25"/>
  <c r="K41" i="25"/>
  <c r="K43" i="25"/>
  <c r="K45" i="25"/>
  <c r="K46" i="25"/>
  <c r="A47" i="25"/>
  <c r="I41" i="25"/>
  <c r="I46" i="25"/>
  <c r="A46" i="25"/>
  <c r="A45" i="25"/>
  <c r="A44" i="25"/>
  <c r="A43" i="25"/>
  <c r="A42" i="25"/>
  <c r="A41" i="25"/>
  <c r="A40" i="25"/>
  <c r="A39" i="25"/>
  <c r="A38" i="25"/>
  <c r="A37" i="25"/>
  <c r="A36" i="25"/>
  <c r="A35" i="25"/>
  <c r="A34" i="25"/>
  <c r="A33" i="25"/>
  <c r="A32" i="25"/>
  <c r="A31" i="25"/>
  <c r="A30" i="25"/>
  <c r="A29" i="25"/>
  <c r="A28" i="25"/>
  <c r="R25" i="25"/>
  <c r="R27" i="25"/>
  <c r="P25" i="25"/>
  <c r="P27" i="25"/>
  <c r="N25" i="25"/>
  <c r="N27" i="25"/>
  <c r="L25" i="25"/>
  <c r="L27" i="25"/>
  <c r="J25" i="25"/>
  <c r="J27" i="25"/>
  <c r="A27" i="25"/>
  <c r="A26" i="25"/>
  <c r="A25" i="25"/>
  <c r="C24" i="25"/>
  <c r="D24" i="25"/>
  <c r="A24" i="25"/>
  <c r="C23" i="25"/>
  <c r="D23" i="25"/>
  <c r="A23" i="25"/>
  <c r="H22" i="25"/>
  <c r="A22" i="25"/>
  <c r="A21" i="25"/>
  <c r="A20" i="25"/>
  <c r="A19" i="25"/>
  <c r="H18" i="25"/>
  <c r="A18" i="25"/>
  <c r="H17" i="25"/>
  <c r="A17" i="25"/>
  <c r="A16" i="25"/>
  <c r="A15" i="25"/>
  <c r="A14" i="25"/>
  <c r="A13" i="25"/>
  <c r="A12" i="25"/>
  <c r="A11" i="25"/>
  <c r="A10" i="25"/>
  <c r="A9" i="25"/>
  <c r="A8" i="25"/>
  <c r="A7" i="25"/>
  <c r="D6" i="25"/>
  <c r="A6" i="25"/>
  <c r="R5" i="25"/>
  <c r="J5" i="25"/>
  <c r="D5" i="25"/>
  <c r="A5" i="25"/>
  <c r="R4" i="25"/>
  <c r="J4" i="25"/>
  <c r="D4" i="25"/>
  <c r="A4" i="25"/>
  <c r="S35" i="24"/>
  <c r="S36" i="24"/>
  <c r="S37" i="24"/>
  <c r="S38" i="24"/>
  <c r="S39" i="24"/>
  <c r="S40" i="24"/>
  <c r="S41" i="24"/>
  <c r="S43" i="24"/>
  <c r="S45" i="24"/>
  <c r="S46" i="24"/>
  <c r="Q35" i="24"/>
  <c r="Q36" i="24"/>
  <c r="Q37" i="24"/>
  <c r="Q38" i="24"/>
  <c r="Q39" i="24"/>
  <c r="Q40" i="24"/>
  <c r="Q41" i="24"/>
  <c r="Q43" i="24"/>
  <c r="Q45" i="24"/>
  <c r="Q46" i="24"/>
  <c r="O35" i="24"/>
  <c r="O36" i="24"/>
  <c r="O37" i="24"/>
  <c r="O38" i="24"/>
  <c r="O39" i="24"/>
  <c r="O40" i="24"/>
  <c r="O41" i="24"/>
  <c r="O43" i="24"/>
  <c r="O45" i="24"/>
  <c r="O46" i="24"/>
  <c r="M35" i="24"/>
  <c r="M36" i="24"/>
  <c r="M37" i="24"/>
  <c r="M38" i="24"/>
  <c r="M39" i="24"/>
  <c r="M40" i="24"/>
  <c r="M41" i="24"/>
  <c r="M43" i="24"/>
  <c r="M45" i="24"/>
  <c r="M46" i="24"/>
  <c r="K35" i="24"/>
  <c r="K36" i="24"/>
  <c r="K37" i="24"/>
  <c r="K38" i="24"/>
  <c r="K39" i="24"/>
  <c r="K40" i="24"/>
  <c r="K41" i="24"/>
  <c r="K43" i="24"/>
  <c r="K45" i="24"/>
  <c r="K46" i="24"/>
  <c r="A47" i="24"/>
  <c r="I41" i="24"/>
  <c r="I46" i="24"/>
  <c r="A46" i="24"/>
  <c r="A45" i="24"/>
  <c r="A44" i="24"/>
  <c r="A43" i="24"/>
  <c r="A42" i="24"/>
  <c r="A41" i="24"/>
  <c r="A40" i="24"/>
  <c r="A39" i="24"/>
  <c r="A38" i="24"/>
  <c r="A37" i="24"/>
  <c r="A36" i="24"/>
  <c r="A35" i="24"/>
  <c r="A34" i="24"/>
  <c r="A33" i="24"/>
  <c r="A32" i="24"/>
  <c r="A31" i="24"/>
  <c r="A30" i="24"/>
  <c r="A29" i="24"/>
  <c r="A28" i="24"/>
  <c r="R25" i="24"/>
  <c r="R27" i="24"/>
  <c r="P25" i="24"/>
  <c r="P27" i="24"/>
  <c r="N25" i="24"/>
  <c r="N27" i="24"/>
  <c r="L25" i="24"/>
  <c r="L27" i="24"/>
  <c r="J25" i="24"/>
  <c r="J27" i="24"/>
  <c r="A27" i="24"/>
  <c r="A26" i="24"/>
  <c r="A25" i="24"/>
  <c r="C24" i="24"/>
  <c r="D24" i="24"/>
  <c r="A24" i="24"/>
  <c r="C23" i="24"/>
  <c r="D23" i="24"/>
  <c r="A23" i="24"/>
  <c r="H22" i="24"/>
  <c r="A22" i="24"/>
  <c r="A21" i="24"/>
  <c r="A20" i="24"/>
  <c r="A19" i="24"/>
  <c r="H18" i="24"/>
  <c r="A18" i="24"/>
  <c r="H17" i="24"/>
  <c r="A17" i="24"/>
  <c r="A16" i="24"/>
  <c r="A15" i="24"/>
  <c r="A14" i="24"/>
  <c r="A13" i="24"/>
  <c r="A12" i="24"/>
  <c r="A11" i="24"/>
  <c r="A10" i="24"/>
  <c r="A9" i="24"/>
  <c r="A8" i="24"/>
  <c r="A7" i="24"/>
  <c r="D6" i="24"/>
  <c r="A6" i="24"/>
  <c r="R5" i="24"/>
  <c r="J5" i="24"/>
  <c r="D5" i="24"/>
  <c r="A5" i="24"/>
  <c r="R4" i="24"/>
  <c r="J4" i="24"/>
  <c r="D4" i="24"/>
  <c r="A4" i="24"/>
  <c r="S35" i="23"/>
  <c r="S36" i="23"/>
  <c r="S37" i="23"/>
  <c r="S38" i="23"/>
  <c r="S39" i="23"/>
  <c r="S40" i="23"/>
  <c r="S41" i="23"/>
  <c r="S43" i="23"/>
  <c r="S45" i="23"/>
  <c r="S46" i="23"/>
  <c r="Q35" i="23"/>
  <c r="Q36" i="23"/>
  <c r="Q37" i="23"/>
  <c r="Q38" i="23"/>
  <c r="Q39" i="23"/>
  <c r="Q40" i="23"/>
  <c r="Q41" i="23"/>
  <c r="Q43" i="23"/>
  <c r="Q45" i="23"/>
  <c r="Q46" i="23"/>
  <c r="O35" i="23"/>
  <c r="O36" i="23"/>
  <c r="O37" i="23"/>
  <c r="O38" i="23"/>
  <c r="O39" i="23"/>
  <c r="O40" i="23"/>
  <c r="O41" i="23"/>
  <c r="O43" i="23"/>
  <c r="O45" i="23"/>
  <c r="O46" i="23"/>
  <c r="M35" i="23"/>
  <c r="M36" i="23"/>
  <c r="M37" i="23"/>
  <c r="M38" i="23"/>
  <c r="M39" i="23"/>
  <c r="M40" i="23"/>
  <c r="M41" i="23"/>
  <c r="M43" i="23"/>
  <c r="M45" i="23"/>
  <c r="M46" i="23"/>
  <c r="K35" i="23"/>
  <c r="K36" i="23"/>
  <c r="K37" i="23"/>
  <c r="K38" i="23"/>
  <c r="K39" i="23"/>
  <c r="K40" i="23"/>
  <c r="K41" i="23"/>
  <c r="K43" i="23"/>
  <c r="K45" i="23"/>
  <c r="K46" i="23"/>
  <c r="A47" i="23"/>
  <c r="I41" i="23"/>
  <c r="I46" i="23"/>
  <c r="A46" i="23"/>
  <c r="A45" i="23"/>
  <c r="A44" i="23"/>
  <c r="A43" i="23"/>
  <c r="A42" i="23"/>
  <c r="A41" i="23"/>
  <c r="A40" i="23"/>
  <c r="A39" i="23"/>
  <c r="A38" i="23"/>
  <c r="A37" i="23"/>
  <c r="A36" i="23"/>
  <c r="A35" i="23"/>
  <c r="A34" i="23"/>
  <c r="A33" i="23"/>
  <c r="A32" i="23"/>
  <c r="A31" i="23"/>
  <c r="A30" i="23"/>
  <c r="A29" i="23"/>
  <c r="A28" i="23"/>
  <c r="R25" i="23"/>
  <c r="R27" i="23"/>
  <c r="P25" i="23"/>
  <c r="P27" i="23"/>
  <c r="N25" i="23"/>
  <c r="N27" i="23"/>
  <c r="L25" i="23"/>
  <c r="L27" i="23"/>
  <c r="J25" i="23"/>
  <c r="J27" i="23"/>
  <c r="A27" i="23"/>
  <c r="A26" i="23"/>
  <c r="A25" i="23"/>
  <c r="C24" i="23"/>
  <c r="D24" i="23"/>
  <c r="A24" i="23"/>
  <c r="C23" i="23"/>
  <c r="D23" i="23"/>
  <c r="A23" i="23"/>
  <c r="H22" i="23"/>
  <c r="A22" i="23"/>
  <c r="A21" i="23"/>
  <c r="A20" i="23"/>
  <c r="A19" i="23"/>
  <c r="H18" i="23"/>
  <c r="A18" i="23"/>
  <c r="H17" i="23"/>
  <c r="A17" i="23"/>
  <c r="A16" i="23"/>
  <c r="A15" i="23"/>
  <c r="A14" i="23"/>
  <c r="A13" i="23"/>
  <c r="A12" i="23"/>
  <c r="A11" i="23"/>
  <c r="A10" i="23"/>
  <c r="A9" i="23"/>
  <c r="A8" i="23"/>
  <c r="A7" i="23"/>
  <c r="D6" i="23"/>
  <c r="A6" i="23"/>
  <c r="R5" i="23"/>
  <c r="J5" i="23"/>
  <c r="D5" i="23"/>
  <c r="A5" i="23"/>
  <c r="R4" i="23"/>
  <c r="J4" i="23"/>
  <c r="D4" i="23"/>
  <c r="A4" i="23"/>
  <c r="S35" i="22"/>
  <c r="S36" i="22"/>
  <c r="S37" i="22"/>
  <c r="S38" i="22"/>
  <c r="S39" i="22"/>
  <c r="S40" i="22"/>
  <c r="S41" i="22"/>
  <c r="S43" i="22"/>
  <c r="S45" i="22"/>
  <c r="S46" i="22"/>
  <c r="Q35" i="22"/>
  <c r="Q36" i="22"/>
  <c r="Q37" i="22"/>
  <c r="Q38" i="22"/>
  <c r="Q39" i="22"/>
  <c r="Q40" i="22"/>
  <c r="Q41" i="22"/>
  <c r="Q43" i="22"/>
  <c r="Q45" i="22"/>
  <c r="Q46" i="22"/>
  <c r="O35" i="22"/>
  <c r="O36" i="22"/>
  <c r="O37" i="22"/>
  <c r="O38" i="22"/>
  <c r="O39" i="22"/>
  <c r="O40" i="22"/>
  <c r="O41" i="22"/>
  <c r="O43" i="22"/>
  <c r="O45" i="22"/>
  <c r="O46" i="22"/>
  <c r="M35" i="22"/>
  <c r="M36" i="22"/>
  <c r="M37" i="22"/>
  <c r="M38" i="22"/>
  <c r="M39" i="22"/>
  <c r="M40" i="22"/>
  <c r="M41" i="22"/>
  <c r="M43" i="22"/>
  <c r="M45" i="22"/>
  <c r="M46" i="22"/>
  <c r="K35" i="22"/>
  <c r="K36" i="22"/>
  <c r="K37" i="22"/>
  <c r="K38" i="22"/>
  <c r="K39" i="22"/>
  <c r="K40" i="22"/>
  <c r="K41" i="22"/>
  <c r="K43" i="22"/>
  <c r="K45" i="22"/>
  <c r="K46" i="22"/>
  <c r="A47" i="22"/>
  <c r="I41" i="22"/>
  <c r="I46" i="22"/>
  <c r="A46" i="22"/>
  <c r="A45" i="22"/>
  <c r="A44" i="22"/>
  <c r="A43" i="22"/>
  <c r="A42" i="22"/>
  <c r="A41" i="22"/>
  <c r="A40" i="22"/>
  <c r="A39" i="22"/>
  <c r="A38" i="22"/>
  <c r="A37" i="22"/>
  <c r="A36" i="22"/>
  <c r="A35" i="22"/>
  <c r="A34" i="22"/>
  <c r="A33" i="22"/>
  <c r="A32" i="22"/>
  <c r="A31" i="22"/>
  <c r="A30" i="22"/>
  <c r="A29" i="22"/>
  <c r="A28" i="22"/>
  <c r="R25" i="22"/>
  <c r="R27" i="22"/>
  <c r="P25" i="22"/>
  <c r="P27" i="22"/>
  <c r="N25" i="22"/>
  <c r="N27" i="22"/>
  <c r="L25" i="22"/>
  <c r="L27" i="22"/>
  <c r="J25" i="22"/>
  <c r="J27" i="22"/>
  <c r="A27" i="22"/>
  <c r="A26" i="22"/>
  <c r="A25" i="22"/>
  <c r="C24" i="22"/>
  <c r="D24" i="22"/>
  <c r="A24" i="22"/>
  <c r="C23" i="22"/>
  <c r="D23" i="22"/>
  <c r="A23" i="22"/>
  <c r="H22" i="22"/>
  <c r="A22" i="22"/>
  <c r="A21" i="22"/>
  <c r="A20" i="22"/>
  <c r="A19" i="22"/>
  <c r="H18" i="22"/>
  <c r="A18" i="22"/>
  <c r="H17" i="22"/>
  <c r="A17" i="22"/>
  <c r="A16" i="22"/>
  <c r="A15" i="22"/>
  <c r="A14" i="22"/>
  <c r="A13" i="22"/>
  <c r="A12" i="22"/>
  <c r="A11" i="22"/>
  <c r="A10" i="22"/>
  <c r="A9" i="22"/>
  <c r="A8" i="22"/>
  <c r="A7" i="22"/>
  <c r="D6" i="22"/>
  <c r="A6" i="22"/>
  <c r="R5" i="22"/>
  <c r="J5" i="22"/>
  <c r="D5" i="22"/>
  <c r="A5" i="22"/>
  <c r="R4" i="22"/>
  <c r="J4" i="22"/>
  <c r="D4" i="22"/>
  <c r="A4" i="22"/>
  <c r="S35" i="21"/>
  <c r="S36" i="21"/>
  <c r="S37" i="21"/>
  <c r="S38" i="21"/>
  <c r="S39" i="21"/>
  <c r="S40" i="21"/>
  <c r="S41" i="21"/>
  <c r="S43" i="21"/>
  <c r="S45" i="21"/>
  <c r="S46" i="21"/>
  <c r="Q35" i="21"/>
  <c r="Q36" i="21"/>
  <c r="Q37" i="21"/>
  <c r="Q38" i="21"/>
  <c r="Q39" i="21"/>
  <c r="Q40" i="21"/>
  <c r="Q41" i="21"/>
  <c r="Q43" i="21"/>
  <c r="Q45" i="21"/>
  <c r="Q46" i="21"/>
  <c r="O35" i="21"/>
  <c r="O36" i="21"/>
  <c r="O37" i="21"/>
  <c r="O38" i="21"/>
  <c r="O39" i="21"/>
  <c r="O40" i="21"/>
  <c r="O41" i="21"/>
  <c r="O43" i="21"/>
  <c r="O45" i="21"/>
  <c r="O46" i="21"/>
  <c r="M35" i="21"/>
  <c r="M36" i="21"/>
  <c r="M37" i="21"/>
  <c r="M38" i="21"/>
  <c r="M39" i="21"/>
  <c r="M40" i="21"/>
  <c r="M41" i="21"/>
  <c r="M43" i="21"/>
  <c r="M45" i="21"/>
  <c r="M46" i="21"/>
  <c r="K35" i="21"/>
  <c r="K36" i="21"/>
  <c r="K37" i="21"/>
  <c r="K38" i="21"/>
  <c r="K39" i="21"/>
  <c r="K40" i="21"/>
  <c r="K41" i="21"/>
  <c r="K43" i="21"/>
  <c r="K45" i="21"/>
  <c r="K46" i="21"/>
  <c r="A47" i="21"/>
  <c r="I41" i="21"/>
  <c r="I46" i="21"/>
  <c r="A46" i="21"/>
  <c r="A45" i="21"/>
  <c r="A44" i="21"/>
  <c r="A43" i="21"/>
  <c r="A42" i="21"/>
  <c r="A41" i="21"/>
  <c r="A40" i="21"/>
  <c r="A39" i="21"/>
  <c r="A38" i="21"/>
  <c r="A37" i="21"/>
  <c r="A36" i="21"/>
  <c r="A35" i="21"/>
  <c r="A34" i="21"/>
  <c r="A33" i="21"/>
  <c r="A32" i="21"/>
  <c r="A31" i="21"/>
  <c r="A30" i="21"/>
  <c r="A29" i="21"/>
  <c r="A28" i="21"/>
  <c r="R25" i="21"/>
  <c r="R27" i="21"/>
  <c r="P25" i="21"/>
  <c r="P27" i="21"/>
  <c r="N25" i="21"/>
  <c r="N27" i="21"/>
  <c r="L25" i="21"/>
  <c r="L27" i="21"/>
  <c r="J25" i="21"/>
  <c r="J27" i="21"/>
  <c r="A27" i="21"/>
  <c r="A26" i="21"/>
  <c r="A25" i="21"/>
  <c r="C24" i="21"/>
  <c r="D24" i="21"/>
  <c r="A24" i="21"/>
  <c r="C23" i="21"/>
  <c r="D23" i="21"/>
  <c r="A23" i="21"/>
  <c r="H22" i="21"/>
  <c r="A22" i="21"/>
  <c r="A21" i="21"/>
  <c r="A20" i="21"/>
  <c r="A19" i="21"/>
  <c r="H18" i="21"/>
  <c r="A18" i="21"/>
  <c r="H17" i="21"/>
  <c r="A17" i="21"/>
  <c r="A16" i="21"/>
  <c r="A15" i="21"/>
  <c r="A14" i="21"/>
  <c r="A13" i="21"/>
  <c r="A12" i="21"/>
  <c r="A11" i="21"/>
  <c r="A10" i="21"/>
  <c r="A9" i="21"/>
  <c r="A8" i="21"/>
  <c r="A7" i="21"/>
  <c r="D6" i="21"/>
  <c r="A6" i="21"/>
  <c r="R5" i="21"/>
  <c r="J5" i="21"/>
  <c r="D5" i="21"/>
  <c r="A5" i="21"/>
  <c r="R4" i="21"/>
  <c r="J4" i="21"/>
  <c r="D4" i="21"/>
  <c r="A4" i="21"/>
  <c r="S35" i="20"/>
  <c r="S36" i="20"/>
  <c r="S37" i="20"/>
  <c r="S38" i="20"/>
  <c r="S39" i="20"/>
  <c r="S40" i="20"/>
  <c r="S41" i="20"/>
  <c r="S43" i="20"/>
  <c r="S45" i="20"/>
  <c r="S46" i="20"/>
  <c r="Q35" i="20"/>
  <c r="Q36" i="20"/>
  <c r="Q37" i="20"/>
  <c r="Q38" i="20"/>
  <c r="Q39" i="20"/>
  <c r="Q40" i="20"/>
  <c r="Q41" i="20"/>
  <c r="Q43" i="20"/>
  <c r="Q45" i="20"/>
  <c r="Q46" i="20"/>
  <c r="O35" i="20"/>
  <c r="O36" i="20"/>
  <c r="O37" i="20"/>
  <c r="O38" i="20"/>
  <c r="O39" i="20"/>
  <c r="O40" i="20"/>
  <c r="O41" i="20"/>
  <c r="O43" i="20"/>
  <c r="O45" i="20"/>
  <c r="O46" i="20"/>
  <c r="M35" i="20"/>
  <c r="M36" i="20"/>
  <c r="M37" i="20"/>
  <c r="M38" i="20"/>
  <c r="M39" i="20"/>
  <c r="M40" i="20"/>
  <c r="M41" i="20"/>
  <c r="M43" i="20"/>
  <c r="M45" i="20"/>
  <c r="M46" i="20"/>
  <c r="K35" i="20"/>
  <c r="K36" i="20"/>
  <c r="K37" i="20"/>
  <c r="K38" i="20"/>
  <c r="K39" i="20"/>
  <c r="K40" i="20"/>
  <c r="K41" i="20"/>
  <c r="K43" i="20"/>
  <c r="K45" i="20"/>
  <c r="K46" i="20"/>
  <c r="A47" i="20"/>
  <c r="I41" i="20"/>
  <c r="I46" i="20"/>
  <c r="A46" i="20"/>
  <c r="A45" i="20"/>
  <c r="A44" i="20"/>
  <c r="A43" i="20"/>
  <c r="A42" i="20"/>
  <c r="A41" i="20"/>
  <c r="A40" i="20"/>
  <c r="A39" i="20"/>
  <c r="A38" i="20"/>
  <c r="A37" i="20"/>
  <c r="A36" i="20"/>
  <c r="A35" i="20"/>
  <c r="A34" i="20"/>
  <c r="A33" i="20"/>
  <c r="A32" i="20"/>
  <c r="A31" i="20"/>
  <c r="A30" i="20"/>
  <c r="A29" i="20"/>
  <c r="A28" i="20"/>
  <c r="R25" i="20"/>
  <c r="R27" i="20"/>
  <c r="P25" i="20"/>
  <c r="P27" i="20"/>
  <c r="N25" i="20"/>
  <c r="N27" i="20"/>
  <c r="L25" i="20"/>
  <c r="L27" i="20"/>
  <c r="J25" i="20"/>
  <c r="J27" i="20"/>
  <c r="A27" i="20"/>
  <c r="A26" i="20"/>
  <c r="A25" i="20"/>
  <c r="C24" i="20"/>
  <c r="D24" i="20"/>
  <c r="A24" i="20"/>
  <c r="C23" i="20"/>
  <c r="D23" i="20"/>
  <c r="A23" i="20"/>
  <c r="H22" i="20"/>
  <c r="A22" i="20"/>
  <c r="A21" i="20"/>
  <c r="A20" i="20"/>
  <c r="A19" i="20"/>
  <c r="H18" i="20"/>
  <c r="A18" i="20"/>
  <c r="H17" i="20"/>
  <c r="A17" i="20"/>
  <c r="A16" i="20"/>
  <c r="A15" i="20"/>
  <c r="A14" i="20"/>
  <c r="A13" i="20"/>
  <c r="A12" i="20"/>
  <c r="A11" i="20"/>
  <c r="A10" i="20"/>
  <c r="A9" i="20"/>
  <c r="A8" i="20"/>
  <c r="A7" i="20"/>
  <c r="D6" i="20"/>
  <c r="A6" i="20"/>
  <c r="R5" i="20"/>
  <c r="J5" i="20"/>
  <c r="D5" i="20"/>
  <c r="A5" i="20"/>
  <c r="R4" i="20"/>
  <c r="J4" i="20"/>
  <c r="D4" i="20"/>
  <c r="A4" i="20"/>
  <c r="S35" i="19"/>
  <c r="S36" i="19"/>
  <c r="S37" i="19"/>
  <c r="S38" i="19"/>
  <c r="S39" i="19"/>
  <c r="S40" i="19"/>
  <c r="S41" i="19"/>
  <c r="S43" i="19"/>
  <c r="S45" i="19"/>
  <c r="S46" i="19"/>
  <c r="Q35" i="19"/>
  <c r="Q36" i="19"/>
  <c r="Q37" i="19"/>
  <c r="Q38" i="19"/>
  <c r="Q39" i="19"/>
  <c r="Q40" i="19"/>
  <c r="Q41" i="19"/>
  <c r="Q43" i="19"/>
  <c r="Q45" i="19"/>
  <c r="Q46" i="19"/>
  <c r="O35" i="19"/>
  <c r="O36" i="19"/>
  <c r="O37" i="19"/>
  <c r="O38" i="19"/>
  <c r="O39" i="19"/>
  <c r="O40" i="19"/>
  <c r="O41" i="19"/>
  <c r="O43" i="19"/>
  <c r="O45" i="19"/>
  <c r="O46" i="19"/>
  <c r="M35" i="19"/>
  <c r="M36" i="19"/>
  <c r="M37" i="19"/>
  <c r="M38" i="19"/>
  <c r="M39" i="19"/>
  <c r="M40" i="19"/>
  <c r="M41" i="19"/>
  <c r="M43" i="19"/>
  <c r="M45" i="19"/>
  <c r="M46" i="19"/>
  <c r="K35" i="19"/>
  <c r="K36" i="19"/>
  <c r="K37" i="19"/>
  <c r="K38" i="19"/>
  <c r="K39" i="19"/>
  <c r="K40" i="19"/>
  <c r="K41" i="19"/>
  <c r="K43" i="19"/>
  <c r="K45" i="19"/>
  <c r="K46" i="19"/>
  <c r="A47" i="19"/>
  <c r="I41" i="19"/>
  <c r="I46" i="19"/>
  <c r="A46" i="19"/>
  <c r="A45" i="19"/>
  <c r="A44" i="19"/>
  <c r="A43" i="19"/>
  <c r="A42" i="19"/>
  <c r="A41" i="19"/>
  <c r="A40" i="19"/>
  <c r="A39" i="19"/>
  <c r="A38" i="19"/>
  <c r="A37" i="19"/>
  <c r="A36" i="19"/>
  <c r="A35" i="19"/>
  <c r="A34" i="19"/>
  <c r="A33" i="19"/>
  <c r="A32" i="19"/>
  <c r="A31" i="19"/>
  <c r="A30" i="19"/>
  <c r="A29" i="19"/>
  <c r="A28" i="19"/>
  <c r="R25" i="19"/>
  <c r="R27" i="19"/>
  <c r="P25" i="19"/>
  <c r="P27" i="19"/>
  <c r="N25" i="19"/>
  <c r="N27" i="19"/>
  <c r="L25" i="19"/>
  <c r="L27" i="19"/>
  <c r="J25" i="19"/>
  <c r="J27" i="19"/>
  <c r="A27" i="19"/>
  <c r="A26" i="19"/>
  <c r="A25" i="19"/>
  <c r="C24" i="19"/>
  <c r="D24" i="19"/>
  <c r="A24" i="19"/>
  <c r="C23" i="19"/>
  <c r="D23" i="19"/>
  <c r="A23" i="19"/>
  <c r="H22" i="19"/>
  <c r="A22" i="19"/>
  <c r="A21" i="19"/>
  <c r="A20" i="19"/>
  <c r="A19" i="19"/>
  <c r="H18" i="19"/>
  <c r="A18" i="19"/>
  <c r="H17" i="19"/>
  <c r="A17" i="19"/>
  <c r="A16" i="19"/>
  <c r="A15" i="19"/>
  <c r="A14" i="19"/>
  <c r="A13" i="19"/>
  <c r="A12" i="19"/>
  <c r="A11" i="19"/>
  <c r="A10" i="19"/>
  <c r="A9" i="19"/>
  <c r="A8" i="19"/>
  <c r="A7" i="19"/>
  <c r="D6" i="19"/>
  <c r="A6" i="19"/>
  <c r="R5" i="19"/>
  <c r="J5" i="19"/>
  <c r="D5" i="19"/>
  <c r="A5" i="19"/>
  <c r="R4" i="19"/>
  <c r="J4" i="19"/>
  <c r="D4" i="19"/>
  <c r="A4" i="19"/>
  <c r="S35" i="18"/>
  <c r="S36" i="18"/>
  <c r="S37" i="18"/>
  <c r="S38" i="18"/>
  <c r="S39" i="18"/>
  <c r="S40" i="18"/>
  <c r="S41" i="18"/>
  <c r="S43" i="18"/>
  <c r="S45" i="18"/>
  <c r="S46" i="18"/>
  <c r="Q35" i="18"/>
  <c r="Q36" i="18"/>
  <c r="Q37" i="18"/>
  <c r="Q38" i="18"/>
  <c r="Q39" i="18"/>
  <c r="Q40" i="18"/>
  <c r="Q41" i="18"/>
  <c r="Q43" i="18"/>
  <c r="Q45" i="18"/>
  <c r="Q46" i="18"/>
  <c r="O35" i="18"/>
  <c r="O36" i="18"/>
  <c r="O37" i="18"/>
  <c r="O38" i="18"/>
  <c r="O39" i="18"/>
  <c r="O40" i="18"/>
  <c r="O41" i="18"/>
  <c r="O43" i="18"/>
  <c r="O45" i="18"/>
  <c r="O46" i="18"/>
  <c r="M35" i="18"/>
  <c r="M36" i="18"/>
  <c r="M37" i="18"/>
  <c r="M38" i="18"/>
  <c r="M39" i="18"/>
  <c r="M40" i="18"/>
  <c r="M41" i="18"/>
  <c r="M43" i="18"/>
  <c r="M45" i="18"/>
  <c r="M46" i="18"/>
  <c r="K35" i="18"/>
  <c r="K36" i="18"/>
  <c r="K37" i="18"/>
  <c r="K38" i="18"/>
  <c r="K39" i="18"/>
  <c r="K40" i="18"/>
  <c r="K41" i="18"/>
  <c r="K43" i="18"/>
  <c r="K45" i="18"/>
  <c r="K46" i="18"/>
  <c r="A47" i="18"/>
  <c r="I41" i="18"/>
  <c r="I46" i="18"/>
  <c r="A46" i="18"/>
  <c r="A45" i="18"/>
  <c r="A44" i="18"/>
  <c r="A43" i="18"/>
  <c r="A42" i="18"/>
  <c r="A41" i="18"/>
  <c r="A40" i="18"/>
  <c r="A39" i="18"/>
  <c r="A38" i="18"/>
  <c r="A37" i="18"/>
  <c r="A36" i="18"/>
  <c r="A35" i="18"/>
  <c r="A34" i="18"/>
  <c r="A33" i="18"/>
  <c r="A32" i="18"/>
  <c r="A31" i="18"/>
  <c r="A30" i="18"/>
  <c r="A29" i="18"/>
  <c r="A28" i="18"/>
  <c r="R25" i="18"/>
  <c r="R27" i="18"/>
  <c r="P25" i="18"/>
  <c r="P27" i="18"/>
  <c r="N25" i="18"/>
  <c r="N27" i="18"/>
  <c r="L25" i="18"/>
  <c r="L27" i="18"/>
  <c r="J25" i="18"/>
  <c r="J27" i="18"/>
  <c r="A27" i="18"/>
  <c r="A26" i="18"/>
  <c r="A25" i="18"/>
  <c r="C24" i="18"/>
  <c r="D24" i="18"/>
  <c r="A24" i="18"/>
  <c r="C23" i="18"/>
  <c r="D23" i="18"/>
  <c r="A23" i="18"/>
  <c r="H22" i="18"/>
  <c r="A22" i="18"/>
  <c r="A21" i="18"/>
  <c r="A20" i="18"/>
  <c r="A19" i="18"/>
  <c r="H18" i="18"/>
  <c r="A18" i="18"/>
  <c r="H17" i="18"/>
  <c r="A17" i="18"/>
  <c r="A16" i="18"/>
  <c r="A15" i="18"/>
  <c r="A14" i="18"/>
  <c r="A13" i="18"/>
  <c r="A12" i="18"/>
  <c r="A11" i="18"/>
  <c r="A10" i="18"/>
  <c r="A9" i="18"/>
  <c r="A8" i="18"/>
  <c r="A7" i="18"/>
  <c r="D6" i="18"/>
  <c r="A6" i="18"/>
  <c r="R5" i="18"/>
  <c r="J5" i="18"/>
  <c r="D5" i="18"/>
  <c r="A5" i="18"/>
  <c r="R4" i="18"/>
  <c r="J4" i="18"/>
  <c r="D4" i="18"/>
  <c r="A4" i="18"/>
  <c r="S35" i="17"/>
  <c r="S36" i="17"/>
  <c r="S37" i="17"/>
  <c r="S38" i="17"/>
  <c r="S39" i="17"/>
  <c r="S40" i="17"/>
  <c r="S41" i="17"/>
  <c r="S43" i="17"/>
  <c r="S45" i="17"/>
  <c r="S46" i="17"/>
  <c r="Q35" i="17"/>
  <c r="Q36" i="17"/>
  <c r="Q37" i="17"/>
  <c r="Q38" i="17"/>
  <c r="Q39" i="17"/>
  <c r="Q40" i="17"/>
  <c r="Q41" i="17"/>
  <c r="Q43" i="17"/>
  <c r="Q45" i="17"/>
  <c r="Q46" i="17"/>
  <c r="O35" i="17"/>
  <c r="O36" i="17"/>
  <c r="O37" i="17"/>
  <c r="O38" i="17"/>
  <c r="O39" i="17"/>
  <c r="O40" i="17"/>
  <c r="O41" i="17"/>
  <c r="O43" i="17"/>
  <c r="O45" i="17"/>
  <c r="O46" i="17"/>
  <c r="M35" i="17"/>
  <c r="M36" i="17"/>
  <c r="M37" i="17"/>
  <c r="M38" i="17"/>
  <c r="M39" i="17"/>
  <c r="M40" i="17"/>
  <c r="M41" i="17"/>
  <c r="M43" i="17"/>
  <c r="M45" i="17"/>
  <c r="M46" i="17"/>
  <c r="K35" i="17"/>
  <c r="K36" i="17"/>
  <c r="K37" i="17"/>
  <c r="K38" i="17"/>
  <c r="K39" i="17"/>
  <c r="K40" i="17"/>
  <c r="K41" i="17"/>
  <c r="K43" i="17"/>
  <c r="K45" i="17"/>
  <c r="K46" i="17"/>
  <c r="A47" i="17"/>
  <c r="I41" i="17"/>
  <c r="I46" i="17"/>
  <c r="A46" i="17"/>
  <c r="A45" i="17"/>
  <c r="A44" i="17"/>
  <c r="A43" i="17"/>
  <c r="A42" i="17"/>
  <c r="A41" i="17"/>
  <c r="A40" i="17"/>
  <c r="A39" i="17"/>
  <c r="A38" i="17"/>
  <c r="A37" i="17"/>
  <c r="A36" i="17"/>
  <c r="A35" i="17"/>
  <c r="A34" i="17"/>
  <c r="A33" i="17"/>
  <c r="A32" i="17"/>
  <c r="A31" i="17"/>
  <c r="A30" i="17"/>
  <c r="A29" i="17"/>
  <c r="A28" i="17"/>
  <c r="R25" i="17"/>
  <c r="R27" i="17"/>
  <c r="P25" i="17"/>
  <c r="P27" i="17"/>
  <c r="N25" i="17"/>
  <c r="N27" i="17"/>
  <c r="L25" i="17"/>
  <c r="L27" i="17"/>
  <c r="J25" i="17"/>
  <c r="J27" i="17"/>
  <c r="A27" i="17"/>
  <c r="A26" i="17"/>
  <c r="A25" i="17"/>
  <c r="C24" i="17"/>
  <c r="D24" i="17"/>
  <c r="A24" i="17"/>
  <c r="C23" i="17"/>
  <c r="D23" i="17"/>
  <c r="A23" i="17"/>
  <c r="H22" i="17"/>
  <c r="A22" i="17"/>
  <c r="A21" i="17"/>
  <c r="A20" i="17"/>
  <c r="A19" i="17"/>
  <c r="H18" i="17"/>
  <c r="A18" i="17"/>
  <c r="H17" i="17"/>
  <c r="A17" i="17"/>
  <c r="A16" i="17"/>
  <c r="A15" i="17"/>
  <c r="A14" i="17"/>
  <c r="A13" i="17"/>
  <c r="A12" i="17"/>
  <c r="A11" i="17"/>
  <c r="A10" i="17"/>
  <c r="A9" i="17"/>
  <c r="A8" i="17"/>
  <c r="A7" i="17"/>
  <c r="D6" i="17"/>
  <c r="A6" i="17"/>
  <c r="R5" i="17"/>
  <c r="J5" i="17"/>
  <c r="D5" i="17"/>
  <c r="A5" i="17"/>
  <c r="R4" i="17"/>
  <c r="J4" i="17"/>
  <c r="D4" i="17"/>
  <c r="A4" i="17"/>
  <c r="S35" i="16"/>
  <c r="S36" i="16"/>
  <c r="S37" i="16"/>
  <c r="S38" i="16"/>
  <c r="S39" i="16"/>
  <c r="S40" i="16"/>
  <c r="S41" i="16"/>
  <c r="S43" i="16"/>
  <c r="S45" i="16"/>
  <c r="S46" i="16"/>
  <c r="Q35" i="16"/>
  <c r="Q36" i="16"/>
  <c r="Q37" i="16"/>
  <c r="Q38" i="16"/>
  <c r="Q39" i="16"/>
  <c r="Q40" i="16"/>
  <c r="Q41" i="16"/>
  <c r="Q43" i="16"/>
  <c r="Q45" i="16"/>
  <c r="Q46" i="16"/>
  <c r="O35" i="16"/>
  <c r="O36" i="16"/>
  <c r="O37" i="16"/>
  <c r="O38" i="16"/>
  <c r="O39" i="16"/>
  <c r="O40" i="16"/>
  <c r="O41" i="16"/>
  <c r="O43" i="16"/>
  <c r="O45" i="16"/>
  <c r="O46" i="16"/>
  <c r="M35" i="16"/>
  <c r="M36" i="16"/>
  <c r="M37" i="16"/>
  <c r="M38" i="16"/>
  <c r="M39" i="16"/>
  <c r="M40" i="16"/>
  <c r="M41" i="16"/>
  <c r="M43" i="16"/>
  <c r="M45" i="16"/>
  <c r="M46" i="16"/>
  <c r="K35" i="16"/>
  <c r="K36" i="16"/>
  <c r="K37" i="16"/>
  <c r="K38" i="16"/>
  <c r="K39" i="16"/>
  <c r="K40" i="16"/>
  <c r="K41" i="16"/>
  <c r="K43" i="16"/>
  <c r="K45" i="16"/>
  <c r="K46" i="16"/>
  <c r="A47" i="16"/>
  <c r="I41" i="16"/>
  <c r="I46" i="16"/>
  <c r="A46" i="16"/>
  <c r="A45" i="16"/>
  <c r="A44" i="16"/>
  <c r="A43" i="16"/>
  <c r="A42" i="16"/>
  <c r="A41" i="16"/>
  <c r="A40" i="16"/>
  <c r="A39" i="16"/>
  <c r="A38" i="16"/>
  <c r="A37" i="16"/>
  <c r="A36" i="16"/>
  <c r="A35" i="16"/>
  <c r="A34" i="16"/>
  <c r="A33" i="16"/>
  <c r="A32" i="16"/>
  <c r="A31" i="16"/>
  <c r="A30" i="16"/>
  <c r="A29" i="16"/>
  <c r="A28" i="16"/>
  <c r="R25" i="16"/>
  <c r="R27" i="16"/>
  <c r="P25" i="16"/>
  <c r="P27" i="16"/>
  <c r="N25" i="16"/>
  <c r="N27" i="16"/>
  <c r="L25" i="16"/>
  <c r="L27" i="16"/>
  <c r="J25" i="16"/>
  <c r="J27" i="16"/>
  <c r="A27" i="16"/>
  <c r="A26" i="16"/>
  <c r="A25" i="16"/>
  <c r="C24" i="16"/>
  <c r="D24" i="16"/>
  <c r="A24" i="16"/>
  <c r="C23" i="16"/>
  <c r="D23" i="16"/>
  <c r="A23" i="16"/>
  <c r="H22" i="16"/>
  <c r="A22" i="16"/>
  <c r="A21" i="16"/>
  <c r="A20" i="16"/>
  <c r="A19" i="16"/>
  <c r="H18" i="16"/>
  <c r="A18" i="16"/>
  <c r="H17" i="16"/>
  <c r="A17" i="16"/>
  <c r="A16" i="16"/>
  <c r="A15" i="16"/>
  <c r="A14" i="16"/>
  <c r="A13" i="16"/>
  <c r="A12" i="16"/>
  <c r="A11" i="16"/>
  <c r="A10" i="16"/>
  <c r="A9" i="16"/>
  <c r="A8" i="16"/>
  <c r="A7" i="16"/>
  <c r="D6" i="16"/>
  <c r="A6" i="16"/>
  <c r="R5" i="16"/>
  <c r="J5" i="16"/>
  <c r="D5" i="16"/>
  <c r="A5" i="16"/>
  <c r="R4" i="16"/>
  <c r="J4" i="16"/>
  <c r="D4" i="16"/>
  <c r="A4" i="16"/>
  <c r="S35" i="15"/>
  <c r="S36" i="15"/>
  <c r="S37" i="15"/>
  <c r="S38" i="15"/>
  <c r="S39" i="15"/>
  <c r="S40" i="15"/>
  <c r="S41" i="15"/>
  <c r="S43" i="15"/>
  <c r="S45" i="15"/>
  <c r="S46" i="15"/>
  <c r="Q35" i="15"/>
  <c r="Q36" i="15"/>
  <c r="Q37" i="15"/>
  <c r="Q38" i="15"/>
  <c r="Q39" i="15"/>
  <c r="Q40" i="15"/>
  <c r="Q41" i="15"/>
  <c r="Q43" i="15"/>
  <c r="Q45" i="15"/>
  <c r="Q46" i="15"/>
  <c r="O35" i="15"/>
  <c r="O36" i="15"/>
  <c r="O37" i="15"/>
  <c r="O38" i="15"/>
  <c r="O39" i="15"/>
  <c r="O40" i="15"/>
  <c r="O41" i="15"/>
  <c r="O43" i="15"/>
  <c r="O45" i="15"/>
  <c r="O46" i="15"/>
  <c r="M35" i="15"/>
  <c r="M36" i="15"/>
  <c r="M37" i="15"/>
  <c r="M38" i="15"/>
  <c r="M39" i="15"/>
  <c r="M40" i="15"/>
  <c r="M41" i="15"/>
  <c r="M43" i="15"/>
  <c r="M45" i="15"/>
  <c r="M46" i="15"/>
  <c r="K35" i="15"/>
  <c r="K36" i="15"/>
  <c r="K37" i="15"/>
  <c r="K38" i="15"/>
  <c r="K39" i="15"/>
  <c r="K40" i="15"/>
  <c r="K41" i="15"/>
  <c r="K43" i="15"/>
  <c r="K45" i="15"/>
  <c r="K46" i="15"/>
  <c r="A47" i="15"/>
  <c r="I41" i="15"/>
  <c r="I46" i="15"/>
  <c r="A46" i="15"/>
  <c r="A45" i="15"/>
  <c r="A44" i="15"/>
  <c r="A43" i="15"/>
  <c r="A42" i="15"/>
  <c r="A41" i="15"/>
  <c r="A40" i="15"/>
  <c r="A39" i="15"/>
  <c r="A38" i="15"/>
  <c r="A37" i="15"/>
  <c r="A36" i="15"/>
  <c r="A35" i="15"/>
  <c r="A34" i="15"/>
  <c r="A33" i="15"/>
  <c r="A32" i="15"/>
  <c r="A31" i="15"/>
  <c r="A30" i="15"/>
  <c r="A29" i="15"/>
  <c r="A28" i="15"/>
  <c r="R25" i="15"/>
  <c r="R27" i="15"/>
  <c r="P25" i="15"/>
  <c r="P27" i="15"/>
  <c r="N25" i="15"/>
  <c r="N27" i="15"/>
  <c r="L25" i="15"/>
  <c r="L27" i="15"/>
  <c r="J25" i="15"/>
  <c r="J27" i="15"/>
  <c r="A27" i="15"/>
  <c r="A26" i="15"/>
  <c r="A25" i="15"/>
  <c r="C24" i="15"/>
  <c r="D24" i="15"/>
  <c r="A24" i="15"/>
  <c r="C23" i="15"/>
  <c r="D23" i="15"/>
  <c r="A23" i="15"/>
  <c r="H22" i="15"/>
  <c r="A22" i="15"/>
  <c r="A21" i="15"/>
  <c r="A20" i="15"/>
  <c r="A19" i="15"/>
  <c r="H18" i="15"/>
  <c r="A18" i="15"/>
  <c r="H17" i="15"/>
  <c r="A17" i="15"/>
  <c r="A16" i="15"/>
  <c r="A15" i="15"/>
  <c r="A14" i="15"/>
  <c r="A13" i="15"/>
  <c r="A12" i="15"/>
  <c r="A11" i="15"/>
  <c r="A10" i="15"/>
  <c r="A9" i="15"/>
  <c r="A8" i="15"/>
  <c r="A7" i="15"/>
  <c r="D6" i="15"/>
  <c r="A6" i="15"/>
  <c r="R5" i="15"/>
  <c r="J5" i="15"/>
  <c r="D5" i="15"/>
  <c r="A5" i="15"/>
  <c r="R4" i="15"/>
  <c r="J4" i="15"/>
  <c r="D4" i="15"/>
  <c r="A4" i="15"/>
  <c r="S35" i="14"/>
  <c r="S36" i="14"/>
  <c r="S37" i="14"/>
  <c r="S38" i="14"/>
  <c r="S39" i="14"/>
  <c r="S40" i="14"/>
  <c r="S41" i="14"/>
  <c r="S43" i="14"/>
  <c r="S45" i="14"/>
  <c r="S46" i="14"/>
  <c r="Q35" i="14"/>
  <c r="Q36" i="14"/>
  <c r="Q37" i="14"/>
  <c r="Q38" i="14"/>
  <c r="Q39" i="14"/>
  <c r="Q40" i="14"/>
  <c r="Q41" i="14"/>
  <c r="Q43" i="14"/>
  <c r="Q45" i="14"/>
  <c r="Q46" i="14"/>
  <c r="O35" i="14"/>
  <c r="O36" i="14"/>
  <c r="O37" i="14"/>
  <c r="O38" i="14"/>
  <c r="O39" i="14"/>
  <c r="O40" i="14"/>
  <c r="O41" i="14"/>
  <c r="O43" i="14"/>
  <c r="O45" i="14"/>
  <c r="O46" i="14"/>
  <c r="M35" i="14"/>
  <c r="M36" i="14"/>
  <c r="M37" i="14"/>
  <c r="M38" i="14"/>
  <c r="M39" i="14"/>
  <c r="M40" i="14"/>
  <c r="M41" i="14"/>
  <c r="M43" i="14"/>
  <c r="M45" i="14"/>
  <c r="M46" i="14"/>
  <c r="K35" i="14"/>
  <c r="K36" i="14"/>
  <c r="K37" i="14"/>
  <c r="K38" i="14"/>
  <c r="K39" i="14"/>
  <c r="K40" i="14"/>
  <c r="K41" i="14"/>
  <c r="K43" i="14"/>
  <c r="K45" i="14"/>
  <c r="K46" i="14"/>
  <c r="A47" i="14"/>
  <c r="I41" i="14"/>
  <c r="I46" i="14"/>
  <c r="A46" i="14"/>
  <c r="A45" i="14"/>
  <c r="A44" i="14"/>
  <c r="A43" i="14"/>
  <c r="A42" i="14"/>
  <c r="A41" i="14"/>
  <c r="A40" i="14"/>
  <c r="A39" i="14"/>
  <c r="A38" i="14"/>
  <c r="A37" i="14"/>
  <c r="A36" i="14"/>
  <c r="A35" i="14"/>
  <c r="A34" i="14"/>
  <c r="A33" i="14"/>
  <c r="A32" i="14"/>
  <c r="A31" i="14"/>
  <c r="A30" i="14"/>
  <c r="A29" i="14"/>
  <c r="A28" i="14"/>
  <c r="R25" i="14"/>
  <c r="R27" i="14"/>
  <c r="P25" i="14"/>
  <c r="P27" i="14"/>
  <c r="N25" i="14"/>
  <c r="N27" i="14"/>
  <c r="L25" i="14"/>
  <c r="L27" i="14"/>
  <c r="J25" i="14"/>
  <c r="J27" i="14"/>
  <c r="A27" i="14"/>
  <c r="A26" i="14"/>
  <c r="A25" i="14"/>
  <c r="C24" i="14"/>
  <c r="D24" i="14"/>
  <c r="A24" i="14"/>
  <c r="C23" i="14"/>
  <c r="D23" i="14"/>
  <c r="A23" i="14"/>
  <c r="H22" i="14"/>
  <c r="A22" i="14"/>
  <c r="A21" i="14"/>
  <c r="A20" i="14"/>
  <c r="A19" i="14"/>
  <c r="H18" i="14"/>
  <c r="A18" i="14"/>
  <c r="H17" i="14"/>
  <c r="A17" i="14"/>
  <c r="A16" i="14"/>
  <c r="A15" i="14"/>
  <c r="A14" i="14"/>
  <c r="A13" i="14"/>
  <c r="A12" i="14"/>
  <c r="A11" i="14"/>
  <c r="A10" i="14"/>
  <c r="A9" i="14"/>
  <c r="A8" i="14"/>
  <c r="A7" i="14"/>
  <c r="D6" i="14"/>
  <c r="A6" i="14"/>
  <c r="R5" i="14"/>
  <c r="J5" i="14"/>
  <c r="D5" i="14"/>
  <c r="A5" i="14"/>
  <c r="R4" i="14"/>
  <c r="J4" i="14"/>
  <c r="D4" i="14"/>
  <c r="A4" i="14"/>
  <c r="S35" i="13"/>
  <c r="S36" i="13"/>
  <c r="S37" i="13"/>
  <c r="S38" i="13"/>
  <c r="S39" i="13"/>
  <c r="S40" i="13"/>
  <c r="S41" i="13"/>
  <c r="S43" i="13"/>
  <c r="S45" i="13"/>
  <c r="S46" i="13"/>
  <c r="Q35" i="13"/>
  <c r="Q36" i="13"/>
  <c r="Q37" i="13"/>
  <c r="Q38" i="13"/>
  <c r="Q39" i="13"/>
  <c r="Q40" i="13"/>
  <c r="Q41" i="13"/>
  <c r="Q43" i="13"/>
  <c r="Q45" i="13"/>
  <c r="Q46" i="13"/>
  <c r="O35" i="13"/>
  <c r="O36" i="13"/>
  <c r="O37" i="13"/>
  <c r="O38" i="13"/>
  <c r="O39" i="13"/>
  <c r="O40" i="13"/>
  <c r="O41" i="13"/>
  <c r="O43" i="13"/>
  <c r="O45" i="13"/>
  <c r="O46" i="13"/>
  <c r="M35" i="13"/>
  <c r="M36" i="13"/>
  <c r="M37" i="13"/>
  <c r="M38" i="13"/>
  <c r="M39" i="13"/>
  <c r="M40" i="13"/>
  <c r="M41" i="13"/>
  <c r="M43" i="13"/>
  <c r="M45" i="13"/>
  <c r="M46" i="13"/>
  <c r="K35" i="13"/>
  <c r="K36" i="13"/>
  <c r="K37" i="13"/>
  <c r="K38" i="13"/>
  <c r="K39" i="13"/>
  <c r="K40" i="13"/>
  <c r="K41" i="13"/>
  <c r="K43" i="13"/>
  <c r="K45" i="13"/>
  <c r="K46" i="13"/>
  <c r="A47" i="13"/>
  <c r="I41" i="13"/>
  <c r="I46" i="13"/>
  <c r="A46" i="13"/>
  <c r="A45" i="13"/>
  <c r="A44" i="13"/>
  <c r="A43" i="13"/>
  <c r="A42" i="13"/>
  <c r="A41" i="13"/>
  <c r="A40" i="13"/>
  <c r="A39" i="13"/>
  <c r="A38" i="13"/>
  <c r="A37" i="13"/>
  <c r="A36" i="13"/>
  <c r="A35" i="13"/>
  <c r="A34" i="13"/>
  <c r="A33" i="13"/>
  <c r="A32" i="13"/>
  <c r="A31" i="13"/>
  <c r="A30" i="13"/>
  <c r="A29" i="13"/>
  <c r="A28" i="13"/>
  <c r="R25" i="13"/>
  <c r="R27" i="13"/>
  <c r="P25" i="13"/>
  <c r="P27" i="13"/>
  <c r="N25" i="13"/>
  <c r="N27" i="13"/>
  <c r="L25" i="13"/>
  <c r="L27" i="13"/>
  <c r="J25" i="13"/>
  <c r="J27" i="13"/>
  <c r="A27" i="13"/>
  <c r="A26" i="13"/>
  <c r="A25" i="13"/>
  <c r="C24" i="13"/>
  <c r="D24" i="13"/>
  <c r="A24" i="13"/>
  <c r="C23" i="13"/>
  <c r="D23" i="13"/>
  <c r="A23" i="13"/>
  <c r="H22" i="13"/>
  <c r="A22" i="13"/>
  <c r="A21" i="13"/>
  <c r="A20" i="13"/>
  <c r="A19" i="13"/>
  <c r="H18" i="13"/>
  <c r="A18" i="13"/>
  <c r="H17" i="13"/>
  <c r="A17" i="13"/>
  <c r="A16" i="13"/>
  <c r="A15" i="13"/>
  <c r="A14" i="13"/>
  <c r="A13" i="13"/>
  <c r="A12" i="13"/>
  <c r="A11" i="13"/>
  <c r="A10" i="13"/>
  <c r="A9" i="13"/>
  <c r="A8" i="13"/>
  <c r="A7" i="13"/>
  <c r="D6" i="13"/>
  <c r="A6" i="13"/>
  <c r="R5" i="13"/>
  <c r="J5" i="13"/>
  <c r="D5" i="13"/>
  <c r="A5" i="13"/>
  <c r="R4" i="13"/>
  <c r="J4" i="13"/>
  <c r="D4" i="13"/>
  <c r="A4" i="13"/>
  <c r="S35" i="12"/>
  <c r="S36" i="12"/>
  <c r="S37" i="12"/>
  <c r="S38" i="12"/>
  <c r="S39" i="12"/>
  <c r="S40" i="12"/>
  <c r="S41" i="12"/>
  <c r="S43" i="12"/>
  <c r="S45" i="12"/>
  <c r="S46" i="12"/>
  <c r="Q35" i="12"/>
  <c r="Q36" i="12"/>
  <c r="Q37" i="12"/>
  <c r="Q38" i="12"/>
  <c r="Q39" i="12"/>
  <c r="Q40" i="12"/>
  <c r="Q41" i="12"/>
  <c r="Q43" i="12"/>
  <c r="Q45" i="12"/>
  <c r="Q46" i="12"/>
  <c r="O35" i="12"/>
  <c r="O36" i="12"/>
  <c r="O37" i="12"/>
  <c r="O38" i="12"/>
  <c r="O39" i="12"/>
  <c r="O40" i="12"/>
  <c r="O41" i="12"/>
  <c r="O43" i="12"/>
  <c r="O45" i="12"/>
  <c r="O46" i="12"/>
  <c r="M35" i="12"/>
  <c r="M36" i="12"/>
  <c r="M37" i="12"/>
  <c r="M38" i="12"/>
  <c r="M39" i="12"/>
  <c r="M40" i="12"/>
  <c r="M41" i="12"/>
  <c r="M43" i="12"/>
  <c r="M45" i="12"/>
  <c r="M46" i="12"/>
  <c r="K35" i="12"/>
  <c r="K36" i="12"/>
  <c r="K37" i="12"/>
  <c r="K38" i="12"/>
  <c r="K39" i="12"/>
  <c r="K40" i="12"/>
  <c r="K41" i="12"/>
  <c r="K43" i="12"/>
  <c r="K45" i="12"/>
  <c r="K46" i="12"/>
  <c r="A47" i="12"/>
  <c r="I41" i="12"/>
  <c r="I46" i="12"/>
  <c r="A46" i="12"/>
  <c r="A45" i="12"/>
  <c r="A44" i="12"/>
  <c r="A43" i="12"/>
  <c r="A42" i="12"/>
  <c r="A41" i="12"/>
  <c r="A40" i="12"/>
  <c r="A39" i="12"/>
  <c r="A38" i="12"/>
  <c r="A37" i="12"/>
  <c r="A36" i="12"/>
  <c r="A35" i="12"/>
  <c r="A34" i="12"/>
  <c r="A33" i="12"/>
  <c r="A32" i="12"/>
  <c r="A31" i="12"/>
  <c r="A30" i="12"/>
  <c r="A29" i="12"/>
  <c r="A28" i="12"/>
  <c r="R25" i="12"/>
  <c r="R27" i="12"/>
  <c r="P25" i="12"/>
  <c r="P27" i="12"/>
  <c r="N25" i="12"/>
  <c r="N27" i="12"/>
  <c r="L25" i="12"/>
  <c r="L27" i="12"/>
  <c r="J25" i="12"/>
  <c r="J27" i="12"/>
  <c r="A27" i="12"/>
  <c r="A26" i="12"/>
  <c r="A25" i="12"/>
  <c r="C24" i="12"/>
  <c r="D24" i="12"/>
  <c r="A24" i="12"/>
  <c r="C23" i="12"/>
  <c r="D23" i="12"/>
  <c r="A23" i="12"/>
  <c r="H22" i="12"/>
  <c r="A22" i="12"/>
  <c r="A21" i="12"/>
  <c r="A20" i="12"/>
  <c r="A19" i="12"/>
  <c r="H18" i="12"/>
  <c r="A18" i="12"/>
  <c r="H17" i="12"/>
  <c r="A17" i="12"/>
  <c r="A16" i="12"/>
  <c r="A15" i="12"/>
  <c r="A14" i="12"/>
  <c r="A13" i="12"/>
  <c r="A12" i="12"/>
  <c r="A11" i="12"/>
  <c r="A10" i="12"/>
  <c r="A9" i="12"/>
  <c r="A8" i="12"/>
  <c r="A7" i="12"/>
  <c r="D6" i="12"/>
  <c r="A6" i="12"/>
  <c r="R5" i="12"/>
  <c r="J5" i="12"/>
  <c r="D5" i="12"/>
  <c r="A5" i="12"/>
  <c r="R4" i="12"/>
  <c r="J4" i="12"/>
  <c r="D4" i="12"/>
  <c r="A4" i="12"/>
  <c r="C24" i="7"/>
  <c r="C23" i="7"/>
  <c r="D23" i="7" s="1"/>
  <c r="H22" i="7"/>
  <c r="H18" i="7"/>
  <c r="H17" i="7"/>
  <c r="D6" i="7"/>
  <c r="R5" i="7"/>
  <c r="J5" i="7"/>
  <c r="D5" i="7"/>
  <c r="R4" i="7"/>
  <c r="J4" i="7"/>
  <c r="D4" i="7"/>
  <c r="S35" i="7"/>
  <c r="S36" i="7"/>
  <c r="S37" i="7"/>
  <c r="S38" i="7"/>
  <c r="S39" i="7"/>
  <c r="S40" i="7"/>
  <c r="S41" i="7"/>
  <c r="S43" i="7"/>
  <c r="S45" i="7"/>
  <c r="S46" i="7"/>
  <c r="Q35" i="7"/>
  <c r="Q36" i="7"/>
  <c r="Q37" i="7"/>
  <c r="Q38" i="7"/>
  <c r="Q39" i="7"/>
  <c r="Q40" i="7"/>
  <c r="Q41" i="7"/>
  <c r="Q43" i="7"/>
  <c r="Q45" i="7"/>
  <c r="Q46" i="7"/>
  <c r="O35" i="7"/>
  <c r="O36" i="7"/>
  <c r="O37" i="7"/>
  <c r="O38" i="7"/>
  <c r="O39" i="7"/>
  <c r="O40" i="7"/>
  <c r="O41" i="7"/>
  <c r="O43" i="7"/>
  <c r="O45" i="7"/>
  <c r="O46" i="7"/>
  <c r="M35" i="7"/>
  <c r="M36" i="7"/>
  <c r="M37" i="7"/>
  <c r="M38" i="7"/>
  <c r="M39" i="7"/>
  <c r="M40" i="7"/>
  <c r="M41" i="7"/>
  <c r="M43" i="7"/>
  <c r="M45" i="7"/>
  <c r="M46" i="7"/>
  <c r="K35" i="7"/>
  <c r="K36" i="7"/>
  <c r="K37" i="7"/>
  <c r="K38" i="7"/>
  <c r="K39" i="7"/>
  <c r="K40" i="7"/>
  <c r="K41" i="7"/>
  <c r="K43" i="7"/>
  <c r="K45" i="7"/>
  <c r="K46" i="7"/>
  <c r="A47" i="7"/>
  <c r="I41" i="7"/>
  <c r="I46" i="7"/>
  <c r="A46" i="7"/>
  <c r="A45" i="7"/>
  <c r="A44" i="7"/>
  <c r="A43" i="7"/>
  <c r="A42" i="7"/>
  <c r="A41" i="7"/>
  <c r="A40" i="7"/>
  <c r="A39" i="7"/>
  <c r="A38" i="7"/>
  <c r="A37" i="7"/>
  <c r="A36" i="7"/>
  <c r="A35" i="7"/>
  <c r="A34" i="7"/>
  <c r="A33" i="7"/>
  <c r="A32" i="7"/>
  <c r="A31" i="7"/>
  <c r="A30" i="7"/>
  <c r="A29" i="7"/>
  <c r="A28" i="7"/>
  <c r="R25" i="7"/>
  <c r="R27" i="7"/>
  <c r="P25" i="7"/>
  <c r="P27" i="7"/>
  <c r="N25" i="7"/>
  <c r="N27" i="7"/>
  <c r="L25" i="7"/>
  <c r="L27" i="7"/>
  <c r="J25" i="7"/>
  <c r="J27" i="7"/>
  <c r="A27" i="7"/>
  <c r="A26" i="7"/>
  <c r="A25" i="7"/>
  <c r="D24" i="7"/>
  <c r="A24" i="7"/>
  <c r="A23" i="7"/>
  <c r="A22" i="7"/>
  <c r="A21" i="7"/>
  <c r="A20" i="7"/>
  <c r="A19" i="7"/>
  <c r="A18" i="7"/>
  <c r="A17" i="7"/>
  <c r="A16" i="7"/>
  <c r="A15" i="7"/>
  <c r="A14" i="7"/>
  <c r="A13" i="7"/>
  <c r="A12" i="7"/>
  <c r="A11" i="7"/>
  <c r="A10" i="7"/>
  <c r="S35" i="2"/>
  <c r="Q35" i="2"/>
  <c r="O35" i="2"/>
  <c r="M35" i="2"/>
  <c r="R25" i="2"/>
  <c r="R27" i="2"/>
  <c r="P25" i="2"/>
  <c r="P27" i="2"/>
  <c r="N25" i="2"/>
  <c r="N27" i="2"/>
  <c r="L25" i="2"/>
  <c r="L27" i="2"/>
  <c r="A17" i="2"/>
  <c r="A16" i="2"/>
  <c r="A15" i="2"/>
  <c r="A14" i="2"/>
  <c r="A18" i="2"/>
  <c r="D24" i="2"/>
  <c r="D23" i="2"/>
  <c r="A9" i="7"/>
  <c r="A8" i="7"/>
  <c r="A7" i="7"/>
  <c r="A6" i="7"/>
  <c r="A5" i="7"/>
  <c r="A4" i="7"/>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G19" i="6"/>
  <c r="G20" i="6"/>
  <c r="G18" i="6"/>
  <c r="G17" i="6"/>
  <c r="G21" i="6"/>
  <c r="G16" i="6"/>
  <c r="G12" i="6"/>
  <c r="G13" i="6"/>
  <c r="A19" i="2"/>
  <c r="A20" i="2"/>
  <c r="A21" i="2"/>
  <c r="A22" i="2"/>
  <c r="A23" i="2"/>
  <c r="A24" i="2"/>
  <c r="A25" i="2"/>
  <c r="A26" i="2"/>
  <c r="A27" i="2"/>
  <c r="A28" i="2"/>
  <c r="A29" i="2"/>
  <c r="A30" i="2"/>
  <c r="A31" i="2"/>
  <c r="A32" i="2"/>
  <c r="A33" i="2"/>
  <c r="A34" i="2"/>
  <c r="G15" i="6"/>
  <c r="G14" i="6"/>
  <c r="J25" i="2"/>
  <c r="J27" i="2"/>
  <c r="G7" i="6"/>
  <c r="G8" i="6"/>
  <c r="G10" i="6"/>
  <c r="G11" i="6"/>
  <c r="G9" i="6"/>
  <c r="A5" i="2"/>
  <c r="A6" i="2"/>
  <c r="A7" i="2"/>
  <c r="A8" i="2"/>
  <c r="A9" i="2"/>
  <c r="A10" i="2"/>
  <c r="A11" i="2"/>
  <c r="A12" i="2"/>
  <c r="A13" i="2"/>
  <c r="A35" i="2"/>
  <c r="A36" i="2"/>
  <c r="A37" i="2"/>
  <c r="A38" i="2"/>
  <c r="A39" i="2"/>
  <c r="A40" i="2"/>
  <c r="A41" i="2"/>
  <c r="A42" i="2"/>
  <c r="A43" i="2"/>
  <c r="A44" i="2"/>
  <c r="A45" i="2"/>
  <c r="A46" i="2"/>
  <c r="A47" i="2"/>
  <c r="A4" i="2"/>
  <c r="I41" i="2"/>
  <c r="I46" i="2"/>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K35" i="2"/>
  <c r="G2" i="6"/>
  <c r="G4" i="6"/>
  <c r="G3" i="6"/>
  <c r="G6" i="6"/>
  <c r="G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00000000-0006-0000-0000-000005000000}">
      <text>
        <r>
          <rPr>
            <sz val="9"/>
            <color indexed="81"/>
            <rFont val="Tahoma"/>
            <family val="2"/>
          </rPr>
          <t>Weightings must total 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81E0ED0E-C3DB-4C22-8463-AA6C24BB98A6}">
      <text>
        <r>
          <rPr>
            <sz val="9"/>
            <color indexed="81"/>
            <rFont val="Tahoma"/>
            <family val="2"/>
          </rPr>
          <t>Weightings must total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9B7A025A-C0EA-44AB-AA10-6C85A23F373A}">
      <text>
        <r>
          <rPr>
            <sz val="9"/>
            <color indexed="81"/>
            <rFont val="Tahoma"/>
            <family val="2"/>
          </rPr>
          <t>Weightings must total 100.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964C9972-4652-4AA4-85C4-615087A9E819}">
      <text>
        <r>
          <rPr>
            <sz val="9"/>
            <color indexed="81"/>
            <rFont val="Tahoma"/>
            <family val="2"/>
          </rPr>
          <t>Weightings must total 100.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BDE2C870-5C64-4797-8F8A-3F7014F8F594}">
      <text>
        <r>
          <rPr>
            <sz val="9"/>
            <color indexed="81"/>
            <rFont val="Tahoma"/>
            <family val="2"/>
          </rPr>
          <t>Weightings must total 100.</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F7FBD963-CC28-4C8C-A317-9C7B72371264}">
      <text>
        <r>
          <rPr>
            <sz val="9"/>
            <color indexed="81"/>
            <rFont val="Tahoma"/>
            <family val="2"/>
          </rPr>
          <t>Weightings must total 100.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868DCAE4-84E1-4C4B-9594-158C4F90EC9A}">
      <text>
        <r>
          <rPr>
            <sz val="9"/>
            <color indexed="81"/>
            <rFont val="Tahoma"/>
            <family val="2"/>
          </rPr>
          <t>Weightings must total 100.</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F131B808-6F28-4948-8AC1-4F3188914B01}">
      <text>
        <r>
          <rPr>
            <sz val="9"/>
            <color indexed="81"/>
            <rFont val="Tahoma"/>
            <family val="2"/>
          </rPr>
          <t>Weightings must total 100.</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6BBFC85F-C61F-4F71-A98D-4F02E3E300D6}">
      <text>
        <r>
          <rPr>
            <sz val="9"/>
            <color indexed="81"/>
            <rFont val="Tahoma"/>
            <family val="2"/>
          </rPr>
          <t>Weightings must total 100.</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508F1860-651D-444C-BDED-B593AEEB756C}">
      <text>
        <r>
          <rPr>
            <sz val="9"/>
            <color indexed="81"/>
            <rFont val="Tahoma"/>
            <family val="2"/>
          </rPr>
          <t>Weightings must total 100.</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F2B1908D-161D-4FDC-B060-0C04F5C5A334}">
      <text>
        <r>
          <rPr>
            <sz val="9"/>
            <color indexed="81"/>
            <rFont val="Tahoma"/>
            <family val="2"/>
          </rPr>
          <t>Weightings must total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D0AA35DC-6C65-4503-874C-9C142B86D0E4}">
      <text>
        <r>
          <rPr>
            <sz val="9"/>
            <color indexed="81"/>
            <rFont val="Tahoma"/>
            <family val="2"/>
          </rPr>
          <t>Weightings must total 100.</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54B2BE06-DB8F-4597-A08D-97645839A22F}">
      <text>
        <r>
          <rPr>
            <sz val="9"/>
            <color indexed="81"/>
            <rFont val="Tahoma"/>
            <family val="2"/>
          </rPr>
          <t>Weightings must total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1C054001-B5AE-4726-B3A9-E1A15615B02F}">
      <text>
        <r>
          <rPr>
            <sz val="9"/>
            <color indexed="81"/>
            <rFont val="Tahoma"/>
            <family val="2"/>
          </rPr>
          <t>Weightings must total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DDF1A95A-86D0-40C0-9DD4-27DA56A513A2}">
      <text>
        <r>
          <rPr>
            <sz val="9"/>
            <color indexed="81"/>
            <rFont val="Tahoma"/>
            <family val="2"/>
          </rPr>
          <t>Weightings must total 100.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626D94A1-488A-4A7D-8BA3-45E1A35EC906}">
      <text>
        <r>
          <rPr>
            <sz val="9"/>
            <color indexed="81"/>
            <rFont val="Tahoma"/>
            <family val="2"/>
          </rPr>
          <t>Weightings must total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27FCA39D-CEBE-43BB-96E4-E8BE388B8DB0}">
      <text>
        <r>
          <rPr>
            <sz val="9"/>
            <color indexed="81"/>
            <rFont val="Tahoma"/>
            <family val="2"/>
          </rPr>
          <t>Weightings must total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AB2AF4E5-616E-492C-A723-1AB0623ED471}">
      <text>
        <r>
          <rPr>
            <sz val="9"/>
            <color indexed="81"/>
            <rFont val="Tahoma"/>
            <family val="2"/>
          </rPr>
          <t>Weightings must total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5275A4F8-287B-43D8-A407-33A94A7CA065}">
      <text>
        <r>
          <rPr>
            <sz val="9"/>
            <color indexed="81"/>
            <rFont val="Tahoma"/>
            <family val="2"/>
          </rPr>
          <t>Weightings must total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6C49477C-33A0-490F-A8CF-ADA47A9DC719}">
      <text>
        <r>
          <rPr>
            <sz val="9"/>
            <color indexed="81"/>
            <rFont val="Tahoma"/>
            <family val="2"/>
          </rPr>
          <t>Weightings must total 100.</t>
        </r>
      </text>
    </comment>
  </commentList>
</comments>
</file>

<file path=xl/sharedStrings.xml><?xml version="1.0" encoding="utf-8"?>
<sst xmlns="http://schemas.openxmlformats.org/spreadsheetml/2006/main" count="2360" uniqueCount="545">
  <si>
    <t>Ranking</t>
  </si>
  <si>
    <t>CandidateTenderer</t>
  </si>
  <si>
    <t>%</t>
  </si>
  <si>
    <t>Assessment grid for checking the eligibility of candidates/tenderers (all procedures)</t>
  </si>
  <si>
    <t>CandidateTenderer 1-5</t>
  </si>
  <si>
    <t>CONFIDENTIAL</t>
  </si>
  <si>
    <t xml:space="preserve"> (increases automatically if entries are made on the following pages)</t>
  </si>
  <si>
    <t>Officer responsible for the commission</t>
  </si>
  <si>
    <t>Project title</t>
  </si>
  <si>
    <t>Processing number:</t>
  </si>
  <si>
    <t>Commercial assessor</t>
  </si>
  <si>
    <t>Service tendered:</t>
  </si>
  <si>
    <t xml:space="preserve">Third Party Monitoring </t>
  </si>
  <si>
    <t>Transaction number:</t>
  </si>
  <si>
    <t>Technical assessor</t>
  </si>
  <si>
    <t>Candidate/tenderer 1</t>
  </si>
  <si>
    <t>Candidate/tenderer 2</t>
  </si>
  <si>
    <t>Candidate/tenderer 3</t>
  </si>
  <si>
    <t>Candidate/tenderer 4</t>
  </si>
  <si>
    <t>Candidate/tenderer 5</t>
  </si>
  <si>
    <t>A. General information (all procedures)</t>
  </si>
  <si>
    <t>I. Commercial eligibility assessment</t>
  </si>
  <si>
    <t>Mandatory grounds for exclusion as per section 123 GWB</t>
  </si>
  <si>
    <t>Optional grounds for exclusion as per section 124 para. 1 GWB</t>
  </si>
  <si>
    <t>Optional grounds for exclusion as per section 124 para. 2 GWB</t>
  </si>
  <si>
    <t>Optional grounds for exclusion as per section 22 LkSG</t>
  </si>
  <si>
    <t>Information: Evidence of commercial register entry</t>
  </si>
  <si>
    <t xml:space="preserve">In case of candidate/tenderer consortium: Declaration by candidate/tenderer consortium </t>
  </si>
  <si>
    <t>Average annual turnover for the last three financial years (last-but-four financial year can be included in case of tenders held within six months of end of last financial year).</t>
  </si>
  <si>
    <t>At least:</t>
  </si>
  <si>
    <t xml:space="preserve"> EUR</t>
  </si>
  <si>
    <t>Average number of employees and managers for the past three calendar years</t>
  </si>
  <si>
    <t>persons</t>
  </si>
  <si>
    <t>Result</t>
  </si>
  <si>
    <t>II. Technical eligibility assessment</t>
  </si>
  <si>
    <t>The technical assessment is only based on reference projects with a minimum commission value of:</t>
  </si>
  <si>
    <t>At least</t>
  </si>
  <si>
    <t xml:space="preserve">and at least </t>
  </si>
  <si>
    <t>[please select region/country]</t>
  </si>
  <si>
    <t>In the last 36 months (deadline: date of publication of invitation to tender).</t>
  </si>
  <si>
    <t>Overall result, commercial and technical</t>
  </si>
  <si>
    <t>B. Ranking (in addition for calls for competitive tender with a limited number of candidates)</t>
  </si>
  <si>
    <t xml:space="preserve">III. Weighted criteria </t>
  </si>
  <si>
    <t>Critereon</t>
  </si>
  <si>
    <t>Weighting</t>
  </si>
  <si>
    <t>Score</t>
  </si>
  <si>
    <t>Assessment</t>
  </si>
  <si>
    <t>in %</t>
  </si>
  <si>
    <t>(max.10)</t>
  </si>
  <si>
    <t>(2)x(3)</t>
  </si>
  <si>
    <t>(2)x(5)</t>
  </si>
  <si>
    <t>(2)x(7)</t>
  </si>
  <si>
    <t>(2)x(9)</t>
  </si>
  <si>
    <t>(2)x(11)</t>
  </si>
  <si>
    <t>1. Technical experience</t>
  </si>
  <si>
    <t xml:space="preserve"> </t>
  </si>
  <si>
    <t>Technical experience (up to five specialist areas, including cross-cutting themes)</t>
  </si>
  <si>
    <t xml:space="preserve"> 1.Leadership &amp; Management: Led international projects, coordinated stakeholders, ensured quality and timely delivery.</t>
  </si>
  <si>
    <t xml:space="preserve"> 2. MHPSS Training Development: Designed and delivered training in trauma-informed pedagogy and Waldorf Education.  </t>
  </si>
  <si>
    <t xml:space="preserve"> 3. Financial &amp; Administrative Oversight: Managed budgets, financial statements, and project logistics.</t>
  </si>
  <si>
    <t>4. Regional &amp; DC Experience: Extensive work in Middle East conflict settings, 5 to 7 years in development cooperation.</t>
  </si>
  <si>
    <t>5. Multidisciplinary Coordination: Integrated expertise across education, psychology, social work, and art therapy.</t>
  </si>
  <si>
    <t>Total 1.</t>
  </si>
  <si>
    <t>2. Regional experience</t>
  </si>
  <si>
    <t>Regional experience</t>
  </si>
  <si>
    <t>3. Experience of development projects (ODA-financed)</t>
  </si>
  <si>
    <t>Experience of development projects (at least 50% ODA-financed)</t>
  </si>
  <si>
    <t>Overall total</t>
  </si>
  <si>
    <t>I hereby declare that I have filled out this assessment independently, to the best of my knowledge and in good faith.</t>
  </si>
  <si>
    <t xml:space="preserve">For the technical assessment: </t>
  </si>
  <si>
    <t>For the commercial assessment:</t>
  </si>
  <si>
    <t>Date, full first and last names, function, OU</t>
  </si>
  <si>
    <t>CandidateTenderer 6-10</t>
  </si>
  <si>
    <t>Candidate/tenderer 6</t>
  </si>
  <si>
    <t>Candidate/tenderer 7</t>
  </si>
  <si>
    <t>Candidate/tenderer 8</t>
  </si>
  <si>
    <t>Candidate/tenderer 9</t>
  </si>
  <si>
    <t>Candidate/tenderer 10</t>
  </si>
  <si>
    <t>[fill technical field]</t>
  </si>
  <si>
    <t xml:space="preserve"> 1. </t>
  </si>
  <si>
    <t xml:space="preserve"> 2. </t>
  </si>
  <si>
    <t xml:space="preserve"> 3. </t>
  </si>
  <si>
    <t xml:space="preserve"> 4. </t>
  </si>
  <si>
    <t xml:space="preserve"> 5. </t>
  </si>
  <si>
    <t>CandidateTenderer 11-15</t>
  </si>
  <si>
    <t>Candidate/tenderer 11</t>
  </si>
  <si>
    <t>Candidate/tenderer 12</t>
  </si>
  <si>
    <t>Candidate/tenderer 13</t>
  </si>
  <si>
    <t>Candidate/tenderer 14</t>
  </si>
  <si>
    <t>Candidate/tenderer 15</t>
  </si>
  <si>
    <t>CandidateTenderer 16-20</t>
  </si>
  <si>
    <t>Candidate/tenderer 16</t>
  </si>
  <si>
    <t>Candidate/tenderer 17</t>
  </si>
  <si>
    <t>Candidate/tenderer 18</t>
  </si>
  <si>
    <t>Candidate/tenderer 19</t>
  </si>
  <si>
    <t>Candidate/tenderer 20</t>
  </si>
  <si>
    <t>CandidateTenderer 21-25</t>
  </si>
  <si>
    <t>Candidate/tenderer 21</t>
  </si>
  <si>
    <t>Candidate/tenderer 22</t>
  </si>
  <si>
    <t>Candidate/tenderer 23</t>
  </si>
  <si>
    <t>Candidate/tenderer 24</t>
  </si>
  <si>
    <t>Candidate/tenderer 25</t>
  </si>
  <si>
    <t>CandidateTenderer 26-30</t>
  </si>
  <si>
    <t>Candidate/tenderer 26</t>
  </si>
  <si>
    <t>Candidate/tenderer 27</t>
  </si>
  <si>
    <t>Candidate/tenderer 28</t>
  </si>
  <si>
    <t>Candidate/tenderer 29</t>
  </si>
  <si>
    <t>Candidate/tenderer 30</t>
  </si>
  <si>
    <t>CandidateTenderer 31-35</t>
  </si>
  <si>
    <t>Candidate/tenderer 31</t>
  </si>
  <si>
    <t>Candidate/tenderer 32</t>
  </si>
  <si>
    <t>Candidate/tenderer 33</t>
  </si>
  <si>
    <t>Candidate/tenderer 34</t>
  </si>
  <si>
    <t>Candidate/tenderer 35</t>
  </si>
  <si>
    <t>CandidateTenderer 36-40</t>
  </si>
  <si>
    <t>Candidate/tenderer 36</t>
  </si>
  <si>
    <t>Candidate/tenderer 37</t>
  </si>
  <si>
    <t>Candidate/tenderer 38</t>
  </si>
  <si>
    <t>Candidate/tenderer 39</t>
  </si>
  <si>
    <t>Candidate/tenderer 40</t>
  </si>
  <si>
    <t>CandidateTenderer 41-45</t>
  </si>
  <si>
    <t>Candidate/tenderer 41</t>
  </si>
  <si>
    <t>Candidate/tenderer 42</t>
  </si>
  <si>
    <t>Candidate/tenderer 43</t>
  </si>
  <si>
    <t>Candidate/tenderer 44</t>
  </si>
  <si>
    <t>Candidate/tenderer 45</t>
  </si>
  <si>
    <t>CandidateTenderer 46-50</t>
  </si>
  <si>
    <t>Candidate/tenderer 46</t>
  </si>
  <si>
    <t>Candidate/tenderer 47</t>
  </si>
  <si>
    <t>Candidate/tenderer 48</t>
  </si>
  <si>
    <t>Candidate/tenderer 49</t>
  </si>
  <si>
    <t>Candidate/tenderer 50</t>
  </si>
  <si>
    <t>CandidateTenderer 51-55</t>
  </si>
  <si>
    <t>Candidate/tenderer 51</t>
  </si>
  <si>
    <t>Candidate/tenderer 52</t>
  </si>
  <si>
    <t>Candidate/tenderer 53</t>
  </si>
  <si>
    <t>Candidate/tenderer 54</t>
  </si>
  <si>
    <t>Candidate/tenderer 55</t>
  </si>
  <si>
    <t>CandidateTenderer 56-60</t>
  </si>
  <si>
    <t>Candidate/tenderer 56</t>
  </si>
  <si>
    <t>Candidate/tenderer 57</t>
  </si>
  <si>
    <t>Candidate/tenderer 58</t>
  </si>
  <si>
    <t>Candidate/tenderer 59</t>
  </si>
  <si>
    <t>Candidate/tenderer 60</t>
  </si>
  <si>
    <t>CandidateTenderer 61-65</t>
  </si>
  <si>
    <t>Candidate/tenderer 61</t>
  </si>
  <si>
    <t>Candidate/tenderer 62</t>
  </si>
  <si>
    <t>Candidate/tenderer 63</t>
  </si>
  <si>
    <t>Candidate/tenderer 64</t>
  </si>
  <si>
    <t>Candidate/tenderer 65</t>
  </si>
  <si>
    <t>CandidateTenderer 66-70</t>
  </si>
  <si>
    <t>Candidate/tenderer 66</t>
  </si>
  <si>
    <t>Candidate/tenderer 67</t>
  </si>
  <si>
    <t>Candidate/tenderer 68</t>
  </si>
  <si>
    <t>Candidate/tenderer 69</t>
  </si>
  <si>
    <t>Candidate/tenderer 70</t>
  </si>
  <si>
    <t>CandidateTenderer 71-75</t>
  </si>
  <si>
    <t>Candidate/tenderer 71</t>
  </si>
  <si>
    <t>Candidate/tenderer 72</t>
  </si>
  <si>
    <t>Candidate/tenderer 73</t>
  </si>
  <si>
    <t>Candidate/tenderer 74</t>
  </si>
  <si>
    <t>Candidate/tenderer 75</t>
  </si>
  <si>
    <t>CandidateTenderer 76-80</t>
  </si>
  <si>
    <t>Candidate/tenderer 76</t>
  </si>
  <si>
    <t>Candidate/tenderer 77</t>
  </si>
  <si>
    <t>Candidate/tenderer 78</t>
  </si>
  <si>
    <t>Candidate/tenderer 79</t>
  </si>
  <si>
    <t>Candidate/tenderer 80</t>
  </si>
  <si>
    <t>CandidateTenderer 81-85</t>
  </si>
  <si>
    <t>Candidate/tenderer 81</t>
  </si>
  <si>
    <t>Candidate/tenderer 82</t>
  </si>
  <si>
    <t>Candidate/tenderer 83</t>
  </si>
  <si>
    <t>Candidate/tenderer 84</t>
  </si>
  <si>
    <t>Candidate/tenderer 85</t>
  </si>
  <si>
    <t>CandidateTenderer 86-90</t>
  </si>
  <si>
    <t>Candidate/tenderer 86</t>
  </si>
  <si>
    <t>Candidate/tenderer 87</t>
  </si>
  <si>
    <t>Candidate/tenderer 88</t>
  </si>
  <si>
    <t>Candidate/tenderer 89</t>
  </si>
  <si>
    <t>Candidate/tenderer 90</t>
  </si>
  <si>
    <t>CandidateTenderer 91-95</t>
  </si>
  <si>
    <t>Candidate/tenderer 91</t>
  </si>
  <si>
    <t>Candidate/tenderer 92</t>
  </si>
  <si>
    <t>Candidate/tenderer 93</t>
  </si>
  <si>
    <t>Candidate/tenderer 94</t>
  </si>
  <si>
    <t>Candidate/tenderer 95</t>
  </si>
  <si>
    <t>CandidateTenderer 96-100</t>
  </si>
  <si>
    <t>Candidate/tenderer 96</t>
  </si>
  <si>
    <t>Candidate/tenderer 97</t>
  </si>
  <si>
    <t>Candidate/tenderer 98</t>
  </si>
  <si>
    <t>Candidate/tenderer 99</t>
  </si>
  <si>
    <t>Candidate/tenderer 100</t>
  </si>
  <si>
    <t>Overview geographical regions and compositions</t>
  </si>
  <si>
    <t>(http://unstats.un.org/unsd/methods/m49/m49regin.htm#ftna)</t>
  </si>
  <si>
    <t>Americas</t>
  </si>
  <si>
    <t>Europe</t>
  </si>
  <si>
    <t>Africa</t>
  </si>
  <si>
    <t>Asia</t>
  </si>
  <si>
    <t>Oceania</t>
  </si>
  <si>
    <t>Latin America and the Caribbean</t>
  </si>
  <si>
    <t>Eastern Europe</t>
  </si>
  <si>
    <t>Eastern Africa</t>
  </si>
  <si>
    <t>Central Asia</t>
  </si>
  <si>
    <t>Kazakhstan</t>
  </si>
  <si>
    <t xml:space="preserve">Australie +
 New Zealand </t>
  </si>
  <si>
    <t>Australia</t>
  </si>
  <si>
    <t>Antigua and Barbuda</t>
  </si>
  <si>
    <t>Belarus</t>
  </si>
  <si>
    <t>Burundi</t>
  </si>
  <si>
    <t>Kyrgyzstan</t>
  </si>
  <si>
    <t>New Zealand</t>
  </si>
  <si>
    <t>Aruba</t>
  </si>
  <si>
    <t>Bulgaria</t>
  </si>
  <si>
    <t>Comoros</t>
  </si>
  <si>
    <t>Tajikistan</t>
  </si>
  <si>
    <t>Norfolk Island</t>
  </si>
  <si>
    <t>Bahamas</t>
  </si>
  <si>
    <t>Czech Republic</t>
  </si>
  <si>
    <t>Djibouti</t>
  </si>
  <si>
    <t>Turkmenistan</t>
  </si>
  <si>
    <t>Malanesia</t>
  </si>
  <si>
    <t>Fiji</t>
  </si>
  <si>
    <t>Barbados</t>
  </si>
  <si>
    <t>Hungary</t>
  </si>
  <si>
    <t>Eritrea</t>
  </si>
  <si>
    <t>Uzbekistan</t>
  </si>
  <si>
    <t>New Caledonia</t>
  </si>
  <si>
    <t>Bonaire, Sint Eustatius and Saba</t>
  </si>
  <si>
    <t>Poland</t>
  </si>
  <si>
    <t>Ethiopia</t>
  </si>
  <si>
    <t>Eastern Asia</t>
  </si>
  <si>
    <t>China</t>
  </si>
  <si>
    <t>Papua New Guinea</t>
  </si>
  <si>
    <t>British Virgin Islands</t>
  </si>
  <si>
    <t>Republic of Moldova</t>
  </si>
  <si>
    <t>Kenya</t>
  </si>
  <si>
    <t>China, Hong Kong Special Administrative Region</t>
  </si>
  <si>
    <t>Solomon Islands</t>
  </si>
  <si>
    <t>Cayman Islands</t>
  </si>
  <si>
    <t>Romania</t>
  </si>
  <si>
    <t>Madagascar</t>
  </si>
  <si>
    <t>China, Macao Special Administrative Region</t>
  </si>
  <si>
    <t>Vanuatu</t>
  </si>
  <si>
    <t>Cuba</t>
  </si>
  <si>
    <t>Russian Federation</t>
  </si>
  <si>
    <t>Malawi</t>
  </si>
  <si>
    <t>Democratic People's Republic of Korea</t>
  </si>
  <si>
    <t>Micronesien</t>
  </si>
  <si>
    <t>Guam</t>
  </si>
  <si>
    <t>Curaçao</t>
  </si>
  <si>
    <t>Slovakia</t>
  </si>
  <si>
    <t>Mauritius</t>
  </si>
  <si>
    <t>Japan</t>
  </si>
  <si>
    <t>Kiribati</t>
  </si>
  <si>
    <t>Dominica</t>
  </si>
  <si>
    <t>Ukraine</t>
  </si>
  <si>
    <t>Mayotte</t>
  </si>
  <si>
    <t>Mongolia</t>
  </si>
  <si>
    <t>Marshall Islands</t>
  </si>
  <si>
    <t>Dominican Republic</t>
  </si>
  <si>
    <t>Mozambique</t>
  </si>
  <si>
    <t>Republic of Korea</t>
  </si>
  <si>
    <t>Micronesia (Federated States of)</t>
  </si>
  <si>
    <t>Grenada</t>
  </si>
  <si>
    <t>Réunion</t>
  </si>
  <si>
    <t>Southern Asia</t>
  </si>
  <si>
    <t>Afghanistan</t>
  </si>
  <si>
    <t>Nauru</t>
  </si>
  <si>
    <t>Guadeloupe</t>
  </si>
  <si>
    <t>Northern Europe</t>
  </si>
  <si>
    <t>Åland Islands</t>
  </si>
  <si>
    <t>Rwanda</t>
  </si>
  <si>
    <t>Bangladesh</t>
  </si>
  <si>
    <t>Northern Mariana Islands</t>
  </si>
  <si>
    <t>Haiti</t>
  </si>
  <si>
    <t>Channel Islands</t>
  </si>
  <si>
    <t>Seychelles</t>
  </si>
  <si>
    <t>Bhutan</t>
  </si>
  <si>
    <t>Palau</t>
  </si>
  <si>
    <t>Jamaica</t>
  </si>
  <si>
    <t>Denmark</t>
  </si>
  <si>
    <t>Somalia</t>
  </si>
  <si>
    <t>India</t>
  </si>
  <si>
    <t>Polynesia</t>
  </si>
  <si>
    <t>American Samoa</t>
  </si>
  <si>
    <t>Martinique</t>
  </si>
  <si>
    <t>Estonia</t>
  </si>
  <si>
    <t>South Sudan</t>
  </si>
  <si>
    <t>Iran (Islamic Republic of)</t>
  </si>
  <si>
    <t>Cook Islands</t>
  </si>
  <si>
    <t>Montserrat</t>
  </si>
  <si>
    <t>Faeroe Islands</t>
  </si>
  <si>
    <t>Uganda</t>
  </si>
  <si>
    <t>Maldives</t>
  </si>
  <si>
    <t>French Polynesia</t>
  </si>
  <si>
    <t>Puerto Rico</t>
  </si>
  <si>
    <t>Finland</t>
  </si>
  <si>
    <t>United Republic of Tanzania</t>
  </si>
  <si>
    <t>Nepal</t>
  </si>
  <si>
    <t>Niue</t>
  </si>
  <si>
    <t>Saint-Barthélemy</t>
  </si>
  <si>
    <t>Guernsey</t>
  </si>
  <si>
    <t>Zambia</t>
  </si>
  <si>
    <t>Pakistan</t>
  </si>
  <si>
    <t>Pitcairn</t>
  </si>
  <si>
    <t>Saint Kitts and Nevis</t>
  </si>
  <si>
    <t>Iceland</t>
  </si>
  <si>
    <t>Zimbabwe</t>
  </si>
  <si>
    <t>Sri Lanka</t>
  </si>
  <si>
    <t>Samoa</t>
  </si>
  <si>
    <t>Saint Lucia</t>
  </si>
  <si>
    <t>Ireland</t>
  </si>
  <si>
    <t>Middle Africa</t>
  </si>
  <si>
    <t>Angola</t>
  </si>
  <si>
    <t>South-Eastern Asia</t>
  </si>
  <si>
    <t>Brunei Darussalam</t>
  </si>
  <si>
    <t>Tokelau</t>
  </si>
  <si>
    <t>Saint Martin (French part)</t>
  </si>
  <si>
    <t>Isle of Man</t>
  </si>
  <si>
    <t>Cameroon</t>
  </si>
  <si>
    <t>Cambodia</t>
  </si>
  <si>
    <t>Tonga</t>
  </si>
  <si>
    <t>Saint Vincent and the Grenadines</t>
  </si>
  <si>
    <t>Jersey</t>
  </si>
  <si>
    <t>Central African Republic</t>
  </si>
  <si>
    <t>Indonesia</t>
  </si>
  <si>
    <t>Tuvalu</t>
  </si>
  <si>
    <t>Sint Maarten (Dutch part)</t>
  </si>
  <si>
    <t>Latvia</t>
  </si>
  <si>
    <t>Chad</t>
  </si>
  <si>
    <t>Lao People's Democratic Republic</t>
  </si>
  <si>
    <t>Wallis and Futuna Islands</t>
  </si>
  <si>
    <t>Trinidad and Tobago</t>
  </si>
  <si>
    <t>Lithuania</t>
  </si>
  <si>
    <t>Congo</t>
  </si>
  <si>
    <t>Malaysia</t>
  </si>
  <si>
    <t>Turks and Caicos Islands</t>
  </si>
  <si>
    <t>Norway</t>
  </si>
  <si>
    <t>Democratic Republic of the Congo</t>
  </si>
  <si>
    <t>Myanmar</t>
  </si>
  <si>
    <t>United States Virgin Islands</t>
  </si>
  <si>
    <t>Sark</t>
  </si>
  <si>
    <t>Equatorial Guinea</t>
  </si>
  <si>
    <t>Philippines</t>
  </si>
  <si>
    <t>Central America</t>
  </si>
  <si>
    <t>Belize</t>
  </si>
  <si>
    <t>Svalbard and Jan Mayen Islands</t>
  </si>
  <si>
    <t>Gabon</t>
  </si>
  <si>
    <t>Singapore</t>
  </si>
  <si>
    <t>Costa Rica</t>
  </si>
  <si>
    <t>Sweden</t>
  </si>
  <si>
    <t>Sao Tome and Principe</t>
  </si>
  <si>
    <t>Thailand</t>
  </si>
  <si>
    <t>El Salvador</t>
  </si>
  <si>
    <t>United Kingdom of Great Britain and Northern Ireland</t>
  </si>
  <si>
    <t>Northern Africa</t>
  </si>
  <si>
    <t>Algeria</t>
  </si>
  <si>
    <t>Timor-Leste</t>
  </si>
  <si>
    <t>Guatemala</t>
  </si>
  <si>
    <t>Southern Europe</t>
  </si>
  <si>
    <t>Albania</t>
  </si>
  <si>
    <t>Egypt</t>
  </si>
  <si>
    <t>Viet Nam</t>
  </si>
  <si>
    <t>Honduras</t>
  </si>
  <si>
    <t>Andorra</t>
  </si>
  <si>
    <t>Libya</t>
  </si>
  <si>
    <t>Western Asia</t>
  </si>
  <si>
    <t>Armenia</t>
  </si>
  <si>
    <t>Mexico</t>
  </si>
  <si>
    <t>Bosnia and Herzegovina</t>
  </si>
  <si>
    <t>Morocco</t>
  </si>
  <si>
    <t>Azerbaijan</t>
  </si>
  <si>
    <t>Nicaragua</t>
  </si>
  <si>
    <t>Croatia</t>
  </si>
  <si>
    <t>Sudan</t>
  </si>
  <si>
    <t>Bahrain</t>
  </si>
  <si>
    <t>Panama</t>
  </si>
  <si>
    <t>Gibraltar</t>
  </si>
  <si>
    <t>Tunisia</t>
  </si>
  <si>
    <t>Cyprus</t>
  </si>
  <si>
    <t>Southern America</t>
  </si>
  <si>
    <t>Argentina</t>
  </si>
  <si>
    <t>Greece</t>
  </si>
  <si>
    <t>Western Sahara</t>
  </si>
  <si>
    <t>Georgia</t>
  </si>
  <si>
    <t>Bolivia (Plurinational State of)</t>
  </si>
  <si>
    <t>Holy See</t>
  </si>
  <si>
    <t>Southern Africa</t>
  </si>
  <si>
    <t>Botswana</t>
  </si>
  <si>
    <t>Israel</t>
  </si>
  <si>
    <t>Brazil</t>
  </si>
  <si>
    <t>Italy</t>
  </si>
  <si>
    <t>Lesotho</t>
  </si>
  <si>
    <t>Kuwait</t>
  </si>
  <si>
    <t>Chile</t>
  </si>
  <si>
    <t>Malta</t>
  </si>
  <si>
    <t>Namibia</t>
  </si>
  <si>
    <t>Oman</t>
  </si>
  <si>
    <t>Colombia</t>
  </si>
  <si>
    <t>Montenegro</t>
  </si>
  <si>
    <t>South Africa</t>
  </si>
  <si>
    <t>Qatar</t>
  </si>
  <si>
    <t>Ecuador</t>
  </si>
  <si>
    <t>Portugal</t>
  </si>
  <si>
    <t>Swaziland</t>
  </si>
  <si>
    <t>Saudi Arabia</t>
  </si>
  <si>
    <t>Falkland Islands (Malvinas)</t>
  </si>
  <si>
    <t>San Marino</t>
  </si>
  <si>
    <t>Western Africa</t>
  </si>
  <si>
    <t>Benin</t>
  </si>
  <si>
    <t>United Arab Emirates</t>
  </si>
  <si>
    <t>French Guiana</t>
  </si>
  <si>
    <t>Serbia</t>
  </si>
  <si>
    <t>Burkina Faso</t>
  </si>
  <si>
    <t>Guyana</t>
  </si>
  <si>
    <t>Slovenia</t>
  </si>
  <si>
    <t>Cabo Verde</t>
  </si>
  <si>
    <t>MENA*</t>
  </si>
  <si>
    <t>Paraguay</t>
  </si>
  <si>
    <t>Spain</t>
  </si>
  <si>
    <t>Cote d'Ivoire</t>
  </si>
  <si>
    <t>Peru</t>
  </si>
  <si>
    <t>The former Yugoslav Republic of Macedonia</t>
  </si>
  <si>
    <t>Gambia</t>
  </si>
  <si>
    <t>Suriname</t>
  </si>
  <si>
    <t>Western Europe</t>
  </si>
  <si>
    <t>Austria</t>
  </si>
  <si>
    <t>Ghana</t>
  </si>
  <si>
    <t>Uruguay</t>
  </si>
  <si>
    <t>Belgium</t>
  </si>
  <si>
    <t>Guinea</t>
  </si>
  <si>
    <t>Iran</t>
  </si>
  <si>
    <t>Venezuela (Bolivarian Republic of)</t>
  </si>
  <si>
    <t>France</t>
  </si>
  <si>
    <t>Guinea-Bissau</t>
  </si>
  <si>
    <t xml:space="preserve">Iraq </t>
  </si>
  <si>
    <t>Northern America</t>
  </si>
  <si>
    <t>Bermuda</t>
  </si>
  <si>
    <t>Germany</t>
  </si>
  <si>
    <t>Liberia</t>
  </si>
  <si>
    <t xml:space="preserve">Jordan </t>
  </si>
  <si>
    <t>Canada</t>
  </si>
  <si>
    <t>Liechtenstein</t>
  </si>
  <si>
    <t>Mali</t>
  </si>
  <si>
    <t>Kuweit</t>
  </si>
  <si>
    <t>Greenland</t>
  </si>
  <si>
    <t>Luxembourg</t>
  </si>
  <si>
    <t>Mauritania</t>
  </si>
  <si>
    <t>Lebanon</t>
  </si>
  <si>
    <t>Saint Pierre and Miquelon</t>
  </si>
  <si>
    <t>Monaco</t>
  </si>
  <si>
    <t>Niger</t>
  </si>
  <si>
    <t>United States of America</t>
  </si>
  <si>
    <t>Netherlands</t>
  </si>
  <si>
    <t>Nigeria</t>
  </si>
  <si>
    <t>Marocco</t>
  </si>
  <si>
    <t>Switzerland</t>
  </si>
  <si>
    <t>Saint Helena</t>
  </si>
  <si>
    <t>Senegal</t>
  </si>
  <si>
    <t>Sierra Leone</t>
  </si>
  <si>
    <t>Saudi-Arabia</t>
  </si>
  <si>
    <t>Togo</t>
  </si>
  <si>
    <t>Syria</t>
  </si>
  <si>
    <t>Yemen</t>
  </si>
  <si>
    <t>*This region is provided in addition to UNstat</t>
  </si>
  <si>
    <r>
      <rPr>
        <b/>
        <u/>
        <sz val="11"/>
        <rFont val="Arial"/>
        <family val="2"/>
      </rPr>
      <t>Information on drawing up a grid for assessing the eligibility of candidates/tenderers</t>
    </r>
    <r>
      <rPr>
        <sz val="8"/>
        <rFont val="Arial"/>
        <family val="2"/>
      </rPr>
      <t xml:space="preserve">
(September 2019)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</si>
  <si>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Information on the commercial assessment</t>
  </si>
  <si>
    <r>
      <t xml:space="preserve">Line 13:
</t>
    </r>
    <r>
      <rPr>
        <sz val="8"/>
        <rFont val="Arial"/>
        <family val="2"/>
      </rPr>
      <t>For the minimum annual turnover, you should use one to two times the expected contract value. Please note: this amount may not exceed twice the expected contract value in accordance with Section 45 (2) sentence 2 VgV. Another, more SME-friendly option is to calculate the expected contract value for one year and use this amount as the basis for calculating the minimum annual turnover.</t>
    </r>
  </si>
  <si>
    <r>
      <t xml:space="preserve">Line 14:
</t>
    </r>
    <r>
      <rPr>
        <sz val="8"/>
        <rFont val="Arial"/>
        <family val="2"/>
      </rPr>
      <t xml:space="preserve">The following table can be used as a guide to the minimum number of employees based on the expected contract value: </t>
    </r>
    <r>
      <rPr>
        <u/>
        <sz val="8"/>
        <rFont val="Arial"/>
        <family val="2"/>
      </rPr>
      <t xml:space="preserve">
</t>
    </r>
  </si>
  <si>
    <t>expected contract value 
(EUR)</t>
  </si>
  <si>
    <t xml:space="preserve">minimum no. of employees </t>
  </si>
  <si>
    <t>0 - 0.5 million</t>
  </si>
  <si>
    <t>5</t>
  </si>
  <si>
    <t>0.5 - 1 million</t>
  </si>
  <si>
    <t>10</t>
  </si>
  <si>
    <t>1 - 2 million</t>
  </si>
  <si>
    <t>15</t>
  </si>
  <si>
    <t>2 - 5 million</t>
  </si>
  <si>
    <t>20</t>
  </si>
  <si>
    <t>Information on the technical assessment</t>
  </si>
  <si>
    <r>
      <t xml:space="preserve">The minimum contract value for the reference projects </t>
    </r>
    <r>
      <rPr>
        <sz val="8"/>
        <color rgb="FFC00000"/>
        <rFont val="Arial"/>
        <family val="2"/>
      </rPr>
      <t>(line</t>
    </r>
    <r>
      <rPr>
        <sz val="8"/>
        <rFont val="Arial"/>
        <family val="2"/>
      </rPr>
      <t xml:space="preserve"> </t>
    </r>
    <r>
      <rPr>
        <sz val="8"/>
        <color rgb="FFC00000"/>
        <rFont val="Arial"/>
        <family val="2"/>
      </rPr>
      <t>18</t>
    </r>
    <r>
      <rPr>
        <sz val="8"/>
        <rFont val="Arial"/>
        <family val="2"/>
      </rPr>
      <t xml:space="preserve">), the assessment criteria and their weightings must be entered prior to calls for competitive tender. The minimum contract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t>
    </r>
  </si>
  <si>
    <t>Standard weighting 
in %</t>
  </si>
  <si>
    <t>Min./max. weighting 
in %</t>
  </si>
  <si>
    <t>B.1 Technical experience</t>
  </si>
  <si>
    <t>50</t>
  </si>
  <si>
    <t>30-70</t>
  </si>
  <si>
    <t xml:space="preserve">B.2 Regional  experience </t>
  </si>
  <si>
    <t>30</t>
  </si>
  <si>
    <t>10-40</t>
  </si>
  <si>
    <t>B.3 Development cooperation experience</t>
  </si>
  <si>
    <t>0-30</t>
  </si>
  <si>
    <t>Länder und Regionen (Basis)</t>
  </si>
  <si>
    <t>Länder und Regionen (Zeile 35)</t>
  </si>
  <si>
    <t>Länder und Regionen</t>
  </si>
  <si>
    <t>Mindestzahl</t>
  </si>
  <si>
    <t>Auswahl ja/nein</t>
  </si>
  <si>
    <t>geeignet/ungeeignet</t>
  </si>
  <si>
    <t>Rangfolge</t>
  </si>
  <si>
    <t>World</t>
  </si>
  <si>
    <t xml:space="preserve">in World </t>
  </si>
  <si>
    <t>yes</t>
  </si>
  <si>
    <t>eligible</t>
  </si>
  <si>
    <t xml:space="preserve">in Africa </t>
  </si>
  <si>
    <t>no</t>
  </si>
  <si>
    <t>uneligible</t>
  </si>
  <si>
    <t xml:space="preserve">in Eastern Africa </t>
  </si>
  <si>
    <t>not applicable</t>
  </si>
  <si>
    <t/>
  </si>
  <si>
    <t xml:space="preserve">in Middle Africa </t>
  </si>
  <si>
    <t xml:space="preserve">in Northern Africa </t>
  </si>
  <si>
    <t xml:space="preserve">in Southern Africa </t>
  </si>
  <si>
    <t xml:space="preserve">in Western Africa </t>
  </si>
  <si>
    <t xml:space="preserve">in Americas </t>
  </si>
  <si>
    <t>Latin America and the Caribbean     </t>
  </si>
  <si>
    <t xml:space="preserve">in Latin America and the Caribbea </t>
  </si>
  <si>
    <t>Caribbean</t>
  </si>
  <si>
    <t xml:space="preserve">in Caribbean </t>
  </si>
  <si>
    <t xml:space="preserve">in Central America </t>
  </si>
  <si>
    <t>South America</t>
  </si>
  <si>
    <t xml:space="preserve">in South America </t>
  </si>
  <si>
    <t xml:space="preserve">in Northern America </t>
  </si>
  <si>
    <t xml:space="preserve">in Asia </t>
  </si>
  <si>
    <t xml:space="preserve">in Central Asia </t>
  </si>
  <si>
    <t xml:space="preserve">in Eastern Asia </t>
  </si>
  <si>
    <t xml:space="preserve">in Southern Asia </t>
  </si>
  <si>
    <t xml:space="preserve">in South-Eastern Asia </t>
  </si>
  <si>
    <t xml:space="preserve">in Western Asia </t>
  </si>
  <si>
    <t xml:space="preserve">in Europe </t>
  </si>
  <si>
    <t xml:space="preserve">in Eastern Europe </t>
  </si>
  <si>
    <t xml:space="preserve">in Northern Europe </t>
  </si>
  <si>
    <t xml:space="preserve">in Southern Europe </t>
  </si>
  <si>
    <t xml:space="preserve">in Western Europe </t>
  </si>
  <si>
    <t xml:space="preserve">in Oceania </t>
  </si>
  <si>
    <t>Anguilla</t>
  </si>
  <si>
    <t>Côte d'Ivoire</t>
  </si>
  <si>
    <t>Iraq</t>
  </si>
  <si>
    <t>Jordan</t>
  </si>
  <si>
    <t>Saint Barthélemy</t>
  </si>
  <si>
    <t>State of Palestine</t>
  </si>
  <si>
    <t>Syrian Arab Republic</t>
  </si>
  <si>
    <t>Turkey</t>
  </si>
  <si>
    <t>Syria, Iraq, Jordan and Lebanon</t>
  </si>
  <si>
    <t>Psychosocial support and emergency pedagogy for traumatised children - Further education for MHPSS specialists</t>
  </si>
  <si>
    <t xml:space="preserve">Emergency pedagogy to traumatised children and Waldorf Approach </t>
  </si>
  <si>
    <t>G-011673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</si>
</sst>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General;;"/>
    <numFmt numFmtId="166" formatCode="&quot;(&quot;0&quot;)&quot;"/>
  </numFmts>
  <fonts count="33">
    <font>
      <sz val="8"/>
      <name val="Arial"/>
    </font>
    <font>
      <sz val="10"/>
      <color theme="1"/>
      <name val="Arial"/>
      <family val="2"/>
    </font>
    <font>
      <sz val="8"/>
      <name val="Arial"/>
      <family val="2"/>
    </font>
    <font>
      <b/>
      <sz val="8"/>
      <name val="Arial"/>
      <family val="2"/>
    </font>
    <font>
      <sz val="8"/>
      <name val="Univers (WN)"/>
    </font>
    <font>
      <sz val="6"/>
      <name val="Arial"/>
      <family val="2"/>
    </font>
    <font>
      <sz val="8"/>
      <name val="Arial"/>
      <family val="2"/>
    </font>
    <font>
      <sz val="9"/>
      <color indexed="81"/>
      <name val="Tahoma"/>
      <family val="2"/>
    </font>
    <font>
      <b/>
      <sz val="10"/>
      <color theme="1"/>
      <name val="Arial"/>
      <family val="2"/>
    </font>
    <font>
      <sz val="10"/>
      <color theme="1"/>
      <name val="Arial"/>
      <family val="2"/>
    </font>
    <font>
      <sz val="10"/>
      <color rgb="FF000000"/>
      <name val="Arial"/>
      <family val="2"/>
    </font>
    <font>
      <b/>
      <sz val="10"/>
      <name val="Arial"/>
      <family val="2"/>
    </font>
    <font>
      <sz val="10"/>
      <name val="Arial"/>
      <family val="2"/>
    </font>
    <font>
      <i/>
      <sz val="10"/>
      <color rgb="FF7F7F7F"/>
      <name val="Calibri"/>
      <family val="2"/>
      <scheme val="minor"/>
    </font>
    <font>
      <i/>
      <sz val="8"/>
      <color rgb="FF7F7F7F"/>
      <name val="Calibri"/>
      <family val="2"/>
      <scheme val="minor"/>
    </font>
    <font>
      <sz val="22"/>
      <color rgb="FF808080"/>
      <name val="Arial"/>
      <family val="2"/>
    </font>
    <font>
      <b/>
      <sz val="16"/>
      <color theme="1"/>
      <name val="Arial"/>
      <family val="2"/>
    </font>
    <font>
      <sz val="16"/>
      <color theme="1"/>
      <name val="Arial"/>
      <family val="2"/>
    </font>
    <font>
      <b/>
      <sz val="10"/>
      <color rgb="FFC00000"/>
      <name val="Arial"/>
      <family val="2"/>
    </font>
    <font>
      <sz val="10"/>
      <color rgb="FFC00000"/>
      <name val="Arial"/>
      <family val="2"/>
    </font>
    <font>
      <b/>
      <sz val="8"/>
      <color rgb="FF000000"/>
      <name val="Verdana"/>
      <family val="2"/>
    </font>
    <font>
      <i/>
      <sz val="10"/>
      <color theme="1"/>
      <name val="Arial"/>
      <family val="2"/>
    </font>
    <font>
      <sz val="8"/>
      <color rgb="FFC00000"/>
      <name val="Arial"/>
      <family val="2"/>
    </font>
    <font>
      <b/>
      <sz val="8"/>
      <color rgb="FFC00000"/>
      <name val="Arial"/>
      <family val="2"/>
    </font>
    <font>
      <sz val="8"/>
      <color theme="1"/>
      <name val="Arial"/>
      <family val="2"/>
    </font>
    <font>
      <b/>
      <sz val="8"/>
      <color theme="1"/>
      <name val="Arial"/>
      <family val="2"/>
    </font>
    <font>
      <b/>
      <sz val="17"/>
      <color theme="1"/>
      <name val="Arial"/>
      <family val="2"/>
    </font>
    <font>
      <u/>
      <sz val="8"/>
      <name val="Arial"/>
      <family val="2"/>
    </font>
    <font>
      <b/>
      <u/>
      <sz val="11"/>
      <name val="Arial"/>
      <family val="2"/>
    </font>
    <font>
      <b/>
      <u/>
      <sz val="9"/>
      <name val="Arial"/>
      <family val="2"/>
    </font>
    <font>
      <sz val="11"/>
      <name val="Calibri"/>
      <family val="2"/>
      <scheme val="minor"/>
    </font>
    <font>
      <u/>
      <sz val="8"/>
      <color theme="10"/>
      <name val="Arial"/>
      <family val="2"/>
    </font>
    <font>
      <sz val="11"/>
      <name val="Arial"/>
      <family val="2"/>
    </font>
  </fonts>
  <fills count="8">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CC66"/>
        <bgColor indexed="64"/>
      </patternFill>
    </fill>
  </fills>
  <borders count="75">
    <border>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23"/>
      </right>
      <top/>
      <bottom/>
      <diagonal/>
    </border>
    <border>
      <left/>
      <right/>
      <top/>
      <bottom style="hair">
        <color rgb="FF808080"/>
      </bottom>
      <diagonal/>
    </border>
    <border>
      <left style="thin">
        <color indexed="23"/>
      </left>
      <right/>
      <top/>
      <bottom style="hair">
        <color rgb="FF808080"/>
      </bottom>
      <diagonal/>
    </border>
    <border>
      <left/>
      <right style="thin">
        <color indexed="23"/>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style="thin">
        <color rgb="FF808080"/>
      </bottom>
      <diagonal/>
    </border>
    <border>
      <left/>
      <right style="thin">
        <color indexed="23"/>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style="hair">
        <color rgb="FF808080"/>
      </top>
      <bottom/>
      <diagonal/>
    </border>
    <border>
      <left style="thin">
        <color indexed="23"/>
      </left>
      <right style="hair">
        <color indexed="64"/>
      </right>
      <top style="hair">
        <color rgb="FF808080"/>
      </top>
      <bottom/>
      <diagonal/>
    </border>
    <border>
      <left style="hair">
        <color indexed="64"/>
      </left>
      <right style="thin">
        <color indexed="23"/>
      </right>
      <top style="hair">
        <color rgb="FF808080"/>
      </top>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thin">
        <color indexed="23"/>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top style="thin">
        <color rgb="FF969696"/>
      </top>
      <bottom style="thin">
        <color rgb="FF808080"/>
      </bottom>
      <diagonal/>
    </border>
    <border>
      <left/>
      <right/>
      <top style="thin">
        <color rgb="FF969696"/>
      </top>
      <bottom style="thin">
        <color rgb="FF969696"/>
      </bottom>
      <diagonal/>
    </border>
    <border>
      <left/>
      <right style="thin">
        <color indexed="23"/>
      </right>
      <top style="thin">
        <color rgb="FF969696"/>
      </top>
      <bottom style="thin">
        <color rgb="FF808080"/>
      </bottom>
      <diagonal/>
    </border>
    <border>
      <left/>
      <right/>
      <top style="thin">
        <color rgb="FF969696"/>
      </top>
      <bottom/>
      <diagonal/>
    </border>
    <border>
      <left/>
      <right/>
      <top/>
      <bottom style="thin">
        <color rgb="FF969696"/>
      </bottom>
      <diagonal/>
    </border>
    <border>
      <left/>
      <right/>
      <top style="hair">
        <color rgb="FF969696"/>
      </top>
      <bottom style="thin">
        <color rgb="FF969696"/>
      </bottom>
      <diagonal/>
    </border>
    <border>
      <left/>
      <right/>
      <top style="hair">
        <color rgb="FF808080"/>
      </top>
      <bottom style="hair">
        <color rgb="FF969696"/>
      </bottom>
      <diagonal/>
    </border>
    <border>
      <left style="thin">
        <color indexed="23"/>
      </left>
      <right/>
      <top style="medium">
        <color rgb="FF808080"/>
      </top>
      <bottom style="thin">
        <color rgb="FF808080"/>
      </bottom>
      <diagonal/>
    </border>
    <border>
      <left/>
      <right style="thin">
        <color indexed="23"/>
      </right>
      <top style="medium">
        <color rgb="FF808080"/>
      </top>
      <bottom style="thin">
        <color rgb="FF808080"/>
      </bottom>
      <diagonal/>
    </border>
    <border>
      <left style="thin">
        <color indexed="23"/>
      </left>
      <right/>
      <top style="thin">
        <color rgb="FF808080"/>
      </top>
      <bottom style="hair">
        <color rgb="FF808080"/>
      </bottom>
      <diagonal/>
    </border>
    <border>
      <left/>
      <right style="thin">
        <color indexed="23"/>
      </right>
      <top style="thin">
        <color rgb="FF808080"/>
      </top>
      <bottom style="hair">
        <color rgb="FF808080"/>
      </bottom>
      <diagonal/>
    </border>
    <border>
      <left/>
      <right/>
      <top style="thin">
        <color rgb="FF808080"/>
      </top>
      <bottom style="hair">
        <color rgb="FF808080"/>
      </bottom>
      <diagonal/>
    </border>
    <border>
      <left/>
      <right style="thin">
        <color indexed="64"/>
      </right>
      <top style="medium">
        <color rgb="FF808080"/>
      </top>
      <bottom style="thin">
        <color rgb="FF808080"/>
      </bottom>
      <diagonal/>
    </border>
    <border>
      <left/>
      <right style="thin">
        <color indexed="64"/>
      </right>
      <top style="thin">
        <color rgb="FF808080"/>
      </top>
      <bottom style="thin">
        <color rgb="FF808080"/>
      </bottom>
      <diagonal/>
    </border>
    <border>
      <left style="hair">
        <color indexed="64"/>
      </left>
      <right style="thin">
        <color indexed="64"/>
      </right>
      <top/>
      <bottom/>
      <diagonal/>
    </border>
    <border>
      <left style="thin">
        <color rgb="FF808080"/>
      </left>
      <right/>
      <top style="thin">
        <color indexed="64"/>
      </top>
      <bottom style="thin">
        <color rgb="FF808080"/>
      </bottom>
      <diagonal/>
    </border>
    <border>
      <left/>
      <right style="thin">
        <color rgb="FF808080"/>
      </right>
      <top style="thin">
        <color indexed="64"/>
      </top>
      <bottom style="thin">
        <color rgb="FF808080"/>
      </bottom>
      <diagonal/>
    </border>
    <border>
      <left/>
      <right style="thin">
        <color indexed="23"/>
      </right>
      <top/>
      <bottom style="thin">
        <color rgb="FF969696"/>
      </bottom>
      <diagonal/>
    </border>
    <border>
      <left/>
      <right style="thin">
        <color rgb="FF808080"/>
      </right>
      <top style="thin">
        <color rgb="FF808080"/>
      </top>
      <bottom/>
      <diagonal/>
    </border>
    <border>
      <left/>
      <right style="thin">
        <color rgb="FF808080"/>
      </right>
      <top style="hair">
        <color rgb="FF808080"/>
      </top>
      <bottom style="hair">
        <color rgb="FF808080"/>
      </bottom>
      <diagonal/>
    </border>
    <border>
      <left/>
      <right style="thin">
        <color rgb="FF808080"/>
      </right>
      <top style="hair">
        <color rgb="FF808080"/>
      </top>
      <bottom style="thin">
        <color rgb="FF808080"/>
      </bottom>
      <diagonal/>
    </border>
  </borders>
  <cellStyleXfs count="5">
    <xf numFmtId="0" fontId="0" fillId="0" borderId="0"/>
    <xf numFmtId="9" fontId="6" fillId="0" borderId="0" applyFont="0" applyFill="0" applyBorder="0" applyAlignment="0" applyProtection="0"/>
    <xf numFmtId="0" fontId="13" fillId="0" borderId="0" applyNumberFormat="0" applyFill="0" applyBorder="0" applyAlignment="0" applyProtection="0"/>
    <xf numFmtId="0" fontId="9" fillId="0" borderId="0"/>
    <xf numFmtId="0" fontId="31" fillId="0" borderId="0" applyNumberFormat="0" applyFill="0" applyBorder="0" applyAlignment="0" applyProtection="0"/>
  </cellStyleXfs>
  <cellXfs count="241">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horizontal="left" vertical="center" wrapText="1"/>
    </xf>
    <xf numFmtId="0" fontId="2" fillId="0" borderId="0" xfId="0" applyFont="1" applyAlignment="1" applyProtection="1">
      <alignment vertical="center"/>
      <protection hidden="1"/>
    </xf>
    <xf numFmtId="0" fontId="0" fillId="0" borderId="0" xfId="0" applyAlignment="1" applyProtection="1">
      <alignment vertical="center"/>
      <protection hidden="1"/>
    </xf>
    <xf numFmtId="0" fontId="2" fillId="3" borderId="3" xfId="0" applyFont="1" applyFill="1" applyBorder="1" applyAlignment="1" applyProtection="1">
      <alignment vertical="center"/>
      <protection locked="0"/>
    </xf>
    <xf numFmtId="0" fontId="8" fillId="0" borderId="0" xfId="0" applyFont="1"/>
    <xf numFmtId="0" fontId="9" fillId="0" borderId="0" xfId="0" applyFont="1"/>
    <xf numFmtId="0" fontId="2" fillId="0" borderId="1" xfId="0" applyFont="1" applyBorder="1" applyAlignment="1" applyProtection="1">
      <alignment vertical="center"/>
      <protection hidden="1"/>
    </xf>
    <xf numFmtId="0" fontId="2" fillId="3" borderId="22" xfId="0" applyFont="1" applyFill="1" applyBorder="1" applyAlignment="1" applyProtection="1">
      <alignment vertical="center"/>
      <protection locked="0"/>
    </xf>
    <xf numFmtId="0" fontId="3" fillId="0" borderId="6" xfId="0" applyFont="1" applyBorder="1" applyAlignment="1" applyProtection="1">
      <alignment vertical="center"/>
      <protection hidden="1"/>
    </xf>
    <xf numFmtId="0" fontId="2" fillId="0" borderId="26" xfId="1" applyNumberFormat="1" applyFont="1" applyFill="1" applyBorder="1" applyAlignment="1" applyProtection="1">
      <alignment vertical="center"/>
    </xf>
    <xf numFmtId="0" fontId="2" fillId="3" borderId="27" xfId="1" applyNumberFormat="1" applyFont="1" applyFill="1" applyBorder="1" applyAlignment="1" applyProtection="1">
      <alignment vertical="center"/>
      <protection locked="0"/>
    </xf>
    <xf numFmtId="0" fontId="2" fillId="3" borderId="38" xfId="1" applyNumberFormat="1" applyFont="1" applyFill="1" applyBorder="1" applyAlignment="1" applyProtection="1">
      <alignment vertical="center"/>
      <protection locked="0"/>
    </xf>
    <xf numFmtId="0" fontId="2" fillId="3" borderId="39" xfId="0" applyFont="1" applyFill="1" applyBorder="1" applyAlignment="1" applyProtection="1">
      <alignment vertical="center"/>
      <protection locked="0"/>
    </xf>
    <xf numFmtId="0" fontId="2" fillId="3" borderId="37" xfId="1" applyNumberFormat="1" applyFont="1" applyFill="1" applyBorder="1" applyAlignment="1" applyProtection="1">
      <alignment vertical="center"/>
      <protection locked="0"/>
    </xf>
    <xf numFmtId="0" fontId="2" fillId="3" borderId="35" xfId="0" applyFont="1" applyFill="1" applyBorder="1" applyAlignment="1" applyProtection="1">
      <alignment vertical="center"/>
      <protection locked="0"/>
    </xf>
    <xf numFmtId="0" fontId="2" fillId="3" borderId="25" xfId="1" applyNumberFormat="1" applyFont="1" applyFill="1" applyBorder="1" applyAlignment="1" applyProtection="1">
      <alignment vertical="center"/>
      <protection locked="0"/>
    </xf>
    <xf numFmtId="0" fontId="12" fillId="3" borderId="49" xfId="0" applyFont="1" applyFill="1" applyBorder="1" applyAlignment="1" applyProtection="1">
      <alignment vertical="center"/>
      <protection locked="0"/>
    </xf>
    <xf numFmtId="165" fontId="11" fillId="0" borderId="24" xfId="1" applyNumberFormat="1" applyFont="1" applyBorder="1" applyAlignment="1" applyProtection="1">
      <alignment vertical="center"/>
    </xf>
    <xf numFmtId="0" fontId="25" fillId="0" borderId="1" xfId="0" applyFont="1" applyBorder="1" applyAlignment="1" applyProtection="1">
      <alignment vertical="center"/>
      <protection hidden="1"/>
    </xf>
    <xf numFmtId="1" fontId="24" fillId="7" borderId="0" xfId="1" applyNumberFormat="1" applyFont="1" applyFill="1" applyBorder="1" applyAlignment="1" applyProtection="1">
      <alignment horizontal="right" vertical="center"/>
      <protection locked="0"/>
    </xf>
    <xf numFmtId="1" fontId="24" fillId="7" borderId="59" xfId="1" applyNumberFormat="1" applyFont="1" applyFill="1" applyBorder="1" applyAlignment="1" applyProtection="1">
      <alignment horizontal="right" vertical="center"/>
      <protection locked="0"/>
    </xf>
    <xf numFmtId="0" fontId="25" fillId="0" borderId="7" xfId="1" applyNumberFormat="1" applyFont="1" applyFill="1" applyBorder="1" applyAlignment="1" applyProtection="1">
      <alignment vertical="center"/>
    </xf>
    <xf numFmtId="1" fontId="2" fillId="7" borderId="55" xfId="1" applyNumberFormat="1" applyFont="1" applyFill="1" applyBorder="1" applyAlignment="1" applyProtection="1">
      <alignment horizontal="right" vertical="center"/>
      <protection locked="0"/>
    </xf>
    <xf numFmtId="1" fontId="2" fillId="7" borderId="57" xfId="1" applyNumberFormat="1" applyFont="1" applyFill="1" applyBorder="1" applyAlignment="1" applyProtection="1">
      <alignment horizontal="right" vertical="center"/>
      <protection locked="0"/>
    </xf>
    <xf numFmtId="1" fontId="2" fillId="7" borderId="58" xfId="1" applyNumberFormat="1" applyFont="1" applyFill="1" applyBorder="1" applyAlignment="1" applyProtection="1">
      <alignment horizontal="right" vertical="center"/>
      <protection locked="0"/>
    </xf>
    <xf numFmtId="0" fontId="3" fillId="0" borderId="31" xfId="1" applyNumberFormat="1" applyFont="1" applyFill="1" applyBorder="1" applyAlignment="1" applyProtection="1">
      <alignment vertical="center"/>
    </xf>
    <xf numFmtId="0" fontId="3" fillId="0" borderId="50" xfId="1" applyNumberFormat="1" applyFont="1" applyFill="1" applyBorder="1" applyAlignment="1" applyProtection="1">
      <alignment vertical="center"/>
    </xf>
    <xf numFmtId="0" fontId="24" fillId="0" borderId="0" xfId="0" applyFont="1" applyAlignment="1" applyProtection="1">
      <alignment vertical="center"/>
      <protection hidden="1"/>
    </xf>
    <xf numFmtId="0" fontId="3" fillId="0" borderId="1" xfId="0" applyFont="1" applyBorder="1" applyAlignment="1" applyProtection="1">
      <alignment vertical="center"/>
      <protection hidden="1"/>
    </xf>
    <xf numFmtId="0" fontId="15" fillId="0" borderId="0" xfId="0" applyFont="1" applyAlignment="1" applyProtection="1">
      <alignment vertical="center"/>
      <protection hidden="1"/>
    </xf>
    <xf numFmtId="0" fontId="0" fillId="0" borderId="0" xfId="0" applyAlignment="1">
      <alignment horizontal="center"/>
    </xf>
    <xf numFmtId="0" fontId="15" fillId="0" borderId="0" xfId="0" applyFont="1" applyAlignment="1">
      <alignment vertical="center"/>
    </xf>
    <xf numFmtId="0" fontId="2" fillId="0" borderId="1" xfId="0" applyFont="1" applyBorder="1" applyAlignment="1">
      <alignment vertical="center"/>
    </xf>
    <xf numFmtId="0" fontId="0" fillId="0" borderId="1" xfId="0" applyBorder="1" applyAlignment="1">
      <alignment horizontal="left" vertical="center" wrapText="1"/>
    </xf>
    <xf numFmtId="0" fontId="14" fillId="0" borderId="0" xfId="2" applyFont="1" applyBorder="1" applyAlignment="1" applyProtection="1">
      <alignment vertical="center"/>
    </xf>
    <xf numFmtId="0" fontId="2" fillId="0" borderId="0" xfId="0" applyFont="1" applyAlignment="1">
      <alignment horizontal="center" vertical="center"/>
    </xf>
    <xf numFmtId="0" fontId="2" fillId="0" borderId="0" xfId="0" applyFont="1" applyAlignment="1">
      <alignment horizontal="left" vertical="top"/>
    </xf>
    <xf numFmtId="0" fontId="24" fillId="0" borderId="0" xfId="0" applyFont="1" applyAlignment="1">
      <alignment vertical="top"/>
    </xf>
    <xf numFmtId="0" fontId="2" fillId="0" borderId="0" xfId="0" applyFont="1" applyAlignment="1">
      <alignment vertical="top"/>
    </xf>
    <xf numFmtId="49" fontId="25" fillId="0" borderId="1" xfId="0" applyNumberFormat="1" applyFont="1" applyBorder="1" applyAlignment="1">
      <alignment horizontal="center" vertical="top"/>
    </xf>
    <xf numFmtId="49" fontId="25" fillId="0" borderId="1" xfId="0" applyNumberFormat="1" applyFont="1" applyBorder="1" applyAlignment="1">
      <alignment vertical="top"/>
    </xf>
    <xf numFmtId="49" fontId="25" fillId="0" borderId="1" xfId="0" applyNumberFormat="1" applyFont="1" applyBorder="1" applyAlignment="1">
      <alignment vertical="top" wrapText="1"/>
    </xf>
    <xf numFmtId="14" fontId="25" fillId="0" borderId="1" xfId="0" applyNumberFormat="1" applyFont="1" applyBorder="1" applyAlignment="1">
      <alignment vertical="top" wrapText="1"/>
    </xf>
    <xf numFmtId="0" fontId="24" fillId="0" borderId="0" xfId="0" applyFont="1" applyAlignment="1">
      <alignment horizontal="center" vertical="center"/>
    </xf>
    <xf numFmtId="0" fontId="24" fillId="0" borderId="28" xfId="0" applyFont="1" applyBorder="1" applyAlignment="1">
      <alignment horizontal="center" vertical="center"/>
    </xf>
    <xf numFmtId="0" fontId="8" fillId="0" borderId="0" xfId="0" applyFont="1" applyAlignment="1">
      <alignment horizontal="left" vertical="center"/>
    </xf>
    <xf numFmtId="49" fontId="23" fillId="0" borderId="19" xfId="0" applyNumberFormat="1" applyFont="1" applyBorder="1" applyAlignment="1">
      <alignment horizontal="center" vertical="center" wrapText="1"/>
    </xf>
    <xf numFmtId="49" fontId="22" fillId="0" borderId="19" xfId="0" applyNumberFormat="1" applyFont="1" applyBorder="1" applyAlignment="1">
      <alignment horizontal="center" vertical="center" wrapText="1"/>
    </xf>
    <xf numFmtId="0" fontId="8" fillId="4" borderId="29" xfId="0" applyFont="1" applyFill="1" applyBorder="1" applyAlignment="1">
      <alignment vertical="center"/>
    </xf>
    <xf numFmtId="0" fontId="25" fillId="4" borderId="29" xfId="0" applyFont="1" applyFill="1" applyBorder="1" applyAlignment="1">
      <alignment vertical="center" wrapText="1"/>
    </xf>
    <xf numFmtId="0" fontId="24" fillId="4" borderId="29" xfId="0" applyFont="1" applyFill="1" applyBorder="1"/>
    <xf numFmtId="0" fontId="3" fillId="4" borderId="30" xfId="0" applyFont="1" applyFill="1" applyBorder="1" applyAlignment="1">
      <alignment vertical="center"/>
    </xf>
    <xf numFmtId="0" fontId="24" fillId="0" borderId="8" xfId="0" applyFont="1" applyBorder="1" applyAlignment="1">
      <alignment vertical="center" wrapText="1"/>
    </xf>
    <xf numFmtId="0" fontId="24" fillId="0" borderId="8" xfId="0" applyFont="1" applyBorder="1"/>
    <xf numFmtId="0" fontId="24" fillId="0" borderId="11" xfId="0" applyFont="1" applyBorder="1" applyAlignment="1">
      <alignment vertical="center" wrapText="1"/>
    </xf>
    <xf numFmtId="0" fontId="24" fillId="0" borderId="11" xfId="0" applyFont="1" applyBorder="1"/>
    <xf numFmtId="165" fontId="0" fillId="0" borderId="0" xfId="0" applyNumberFormat="1" applyAlignment="1">
      <alignment vertical="center"/>
    </xf>
    <xf numFmtId="0" fontId="24" fillId="0" borderId="60" xfId="0" applyFont="1" applyBorder="1" applyAlignment="1">
      <alignment horizontal="left" vertical="center" wrapText="1"/>
    </xf>
    <xf numFmtId="0" fontId="2" fillId="0" borderId="11" xfId="0" applyFont="1" applyBorder="1" applyAlignment="1">
      <alignment horizontal="right" vertical="center" wrapText="1"/>
    </xf>
    <xf numFmtId="0" fontId="24" fillId="0" borderId="11" xfId="0" applyFont="1" applyBorder="1" applyAlignment="1">
      <alignment vertical="center"/>
    </xf>
    <xf numFmtId="0" fontId="2" fillId="0" borderId="14" xfId="0" applyFont="1" applyBorder="1" applyAlignment="1">
      <alignment horizontal="right" vertical="center" wrapText="1"/>
    </xf>
    <xf numFmtId="0" fontId="2" fillId="0" borderId="14" xfId="0" applyFont="1" applyBorder="1" applyAlignment="1">
      <alignment vertical="center"/>
    </xf>
    <xf numFmtId="0" fontId="3" fillId="0" borderId="29" xfId="0" applyFont="1" applyBorder="1" applyAlignment="1">
      <alignment vertical="center"/>
    </xf>
    <xf numFmtId="0" fontId="3" fillId="0" borderId="29" xfId="0" applyFont="1" applyBorder="1" applyAlignment="1">
      <alignment vertical="center" wrapText="1"/>
    </xf>
    <xf numFmtId="0" fontId="25" fillId="0" borderId="54" xfId="0" applyFont="1" applyBorder="1" applyAlignment="1">
      <alignment vertical="center" wrapText="1"/>
    </xf>
    <xf numFmtId="0" fontId="24" fillId="0" borderId="29" xfId="0" applyFont="1" applyBorder="1"/>
    <xf numFmtId="49" fontId="24" fillId="0" borderId="0" xfId="0" applyNumberFormat="1" applyFont="1" applyAlignment="1">
      <alignment vertical="center"/>
    </xf>
    <xf numFmtId="0" fontId="3" fillId="4" borderId="29" xfId="0" applyFont="1" applyFill="1" applyBorder="1" applyAlignment="1">
      <alignment vertical="center" wrapText="1"/>
    </xf>
    <xf numFmtId="0" fontId="3" fillId="4" borderId="32" xfId="0" applyFont="1" applyFill="1" applyBorder="1" applyAlignment="1">
      <alignment vertical="center" wrapText="1"/>
    </xf>
    <xf numFmtId="0" fontId="0" fillId="4" borderId="29" xfId="0" applyFill="1" applyBorder="1"/>
    <xf numFmtId="0" fontId="2" fillId="0" borderId="32" xfId="0" applyFont="1" applyBorder="1" applyAlignment="1">
      <alignment vertical="center" wrapText="1"/>
    </xf>
    <xf numFmtId="0" fontId="2" fillId="0" borderId="0" xfId="0" applyFont="1" applyAlignment="1">
      <alignment horizontal="left" vertical="center" wrapText="1"/>
    </xf>
    <xf numFmtId="49" fontId="0" fillId="0" borderId="29" xfId="0" applyNumberFormat="1" applyBorder="1" applyAlignment="1">
      <alignment vertical="center"/>
    </xf>
    <xf numFmtId="49" fontId="0" fillId="0" borderId="19" xfId="0" applyNumberFormat="1" applyBorder="1" applyAlignment="1">
      <alignment vertical="center"/>
    </xf>
    <xf numFmtId="49" fontId="11" fillId="4" borderId="29" xfId="0" applyNumberFormat="1" applyFont="1" applyFill="1" applyBorder="1" applyAlignment="1">
      <alignment horizontal="left" vertical="center" indent="1"/>
    </xf>
    <xf numFmtId="49" fontId="3" fillId="4" borderId="29" xfId="0" applyNumberFormat="1" applyFont="1" applyFill="1" applyBorder="1" applyAlignment="1">
      <alignment vertical="center"/>
    </xf>
    <xf numFmtId="0" fontId="3" fillId="4" borderId="34" xfId="0" applyFont="1" applyFill="1" applyBorder="1" applyAlignment="1">
      <alignment vertical="center"/>
    </xf>
    <xf numFmtId="164" fontId="3" fillId="4" borderId="31" xfId="0" applyNumberFormat="1" applyFont="1" applyFill="1" applyBorder="1" applyAlignment="1">
      <alignment vertical="center"/>
    </xf>
    <xf numFmtId="164" fontId="3" fillId="4" borderId="67" xfId="0" applyNumberFormat="1" applyFont="1" applyFill="1" applyBorder="1" applyAlignment="1">
      <alignment vertical="center"/>
    </xf>
    <xf numFmtId="166" fontId="2" fillId="0" borderId="24" xfId="0" quotePrefix="1" applyNumberFormat="1" applyFont="1" applyBorder="1" applyAlignment="1">
      <alignment horizontal="center" vertical="center"/>
    </xf>
    <xf numFmtId="166" fontId="2" fillId="0" borderId="3" xfId="0" applyNumberFormat="1" applyFont="1" applyBorder="1" applyAlignment="1">
      <alignment horizontal="center" vertical="center"/>
    </xf>
    <xf numFmtId="166" fontId="2" fillId="0" borderId="4" xfId="0" applyNumberFormat="1" applyFont="1" applyBorder="1" applyAlignment="1">
      <alignment horizontal="center" vertical="center"/>
    </xf>
    <xf numFmtId="166" fontId="2" fillId="0" borderId="2" xfId="0" applyNumberFormat="1" applyFont="1" applyBorder="1" applyAlignment="1">
      <alignment horizontal="center" vertical="center"/>
    </xf>
    <xf numFmtId="166" fontId="2" fillId="0" borderId="68" xfId="0" applyNumberFormat="1" applyFont="1" applyBorder="1" applyAlignment="1">
      <alignment horizontal="center" vertical="center"/>
    </xf>
    <xf numFmtId="0" fontId="0" fillId="0" borderId="0" xfId="0" applyAlignment="1">
      <alignment horizontal="center" vertical="center" wrapText="1"/>
    </xf>
    <xf numFmtId="49" fontId="2" fillId="0" borderId="25"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68"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6" borderId="29" xfId="0" applyNumberFormat="1" applyFont="1" applyFill="1" applyBorder="1" applyAlignment="1">
      <alignment horizontal="left" vertical="center" indent="1"/>
    </xf>
    <xf numFmtId="49" fontId="3" fillId="6" borderId="29" xfId="0" applyNumberFormat="1" applyFont="1" applyFill="1" applyBorder="1" applyAlignment="1">
      <alignment vertical="center"/>
    </xf>
    <xf numFmtId="0" fontId="3" fillId="6" borderId="37" xfId="0" applyFont="1" applyFill="1" applyBorder="1" applyAlignment="1">
      <alignment vertical="center"/>
    </xf>
    <xf numFmtId="0" fontId="3" fillId="6" borderId="35" xfId="0" applyFont="1" applyFill="1" applyBorder="1" applyAlignment="1">
      <alignment vertical="center"/>
    </xf>
    <xf numFmtId="164" fontId="3" fillId="6" borderId="36" xfId="0" applyNumberFormat="1" applyFont="1" applyFill="1" applyBorder="1" applyAlignment="1">
      <alignment vertical="center"/>
    </xf>
    <xf numFmtId="49" fontId="2" fillId="0" borderId="8" xfId="0" applyNumberFormat="1" applyFont="1" applyBorder="1" applyAlignment="1">
      <alignment vertical="center"/>
    </xf>
    <xf numFmtId="0" fontId="2" fillId="0" borderId="20" xfId="0" applyFont="1" applyBorder="1" applyAlignment="1">
      <alignment vertical="center"/>
    </xf>
    <xf numFmtId="165" fontId="2" fillId="0" borderId="21" xfId="0" applyNumberFormat="1" applyFont="1" applyBorder="1" applyAlignment="1">
      <alignment vertical="center"/>
    </xf>
    <xf numFmtId="165" fontId="2" fillId="0" borderId="23" xfId="0" applyNumberFormat="1" applyFont="1" applyBorder="1" applyAlignment="1">
      <alignment vertical="center"/>
    </xf>
    <xf numFmtId="165" fontId="2" fillId="0" borderId="40" xfId="0" applyNumberFormat="1" applyFont="1" applyBorder="1" applyAlignment="1">
      <alignment vertical="center"/>
    </xf>
    <xf numFmtId="49" fontId="3" fillId="0" borderId="29" xfId="0" applyNumberFormat="1" applyFont="1" applyBorder="1" applyAlignment="1">
      <alignment vertical="center"/>
    </xf>
    <xf numFmtId="165" fontId="3" fillId="2" borderId="37" xfId="0" applyNumberFormat="1" applyFont="1" applyFill="1" applyBorder="1" applyAlignment="1">
      <alignment vertical="center"/>
    </xf>
    <xf numFmtId="0" fontId="2" fillId="0" borderId="35" xfId="0" applyFont="1" applyBorder="1" applyAlignment="1">
      <alignment vertical="center"/>
    </xf>
    <xf numFmtId="165" fontId="3" fillId="0" borderId="36" xfId="0" applyNumberFormat="1" applyFont="1" applyBorder="1" applyAlignment="1">
      <alignment vertical="center"/>
    </xf>
    <xf numFmtId="49" fontId="3" fillId="6" borderId="19" xfId="0" applyNumberFormat="1" applyFont="1" applyFill="1" applyBorder="1" applyAlignment="1">
      <alignment horizontal="left" vertical="center" indent="1"/>
    </xf>
    <xf numFmtId="49" fontId="3" fillId="6" borderId="19" xfId="0" applyNumberFormat="1" applyFont="1" applyFill="1" applyBorder="1" applyAlignment="1">
      <alignment vertical="center"/>
    </xf>
    <xf numFmtId="0" fontId="3" fillId="6" borderId="41" xfId="0" applyFont="1" applyFill="1" applyBorder="1" applyAlignment="1">
      <alignment vertical="center"/>
    </xf>
    <xf numFmtId="0" fontId="3" fillId="6" borderId="42" xfId="0" applyFont="1" applyFill="1" applyBorder="1" applyAlignment="1">
      <alignment vertical="center"/>
    </xf>
    <xf numFmtId="164" fontId="3" fillId="6" borderId="43" xfId="0" applyNumberFormat="1" applyFont="1" applyFill="1" applyBorder="1" applyAlignment="1">
      <alignment vertical="center"/>
    </xf>
    <xf numFmtId="0" fontId="2" fillId="0" borderId="29" xfId="0" applyFont="1" applyBorder="1" applyAlignment="1">
      <alignment vertical="center"/>
    </xf>
    <xf numFmtId="165" fontId="2" fillId="0" borderId="36" xfId="0" applyNumberFormat="1" applyFont="1" applyBorder="1" applyAlignment="1">
      <alignment vertical="center"/>
    </xf>
    <xf numFmtId="0" fontId="24" fillId="0" borderId="0" xfId="0" applyFont="1" applyAlignment="1">
      <alignment vertical="center"/>
    </xf>
    <xf numFmtId="165" fontId="2" fillId="0" borderId="4" xfId="0" applyNumberFormat="1" applyFont="1" applyBorder="1" applyAlignment="1">
      <alignment vertical="center"/>
    </xf>
    <xf numFmtId="49" fontId="11" fillId="0" borderId="32" xfId="0" applyNumberFormat="1" applyFont="1" applyBorder="1" applyAlignment="1">
      <alignment horizontal="left" vertical="center"/>
    </xf>
    <xf numFmtId="49" fontId="12" fillId="0" borderId="32" xfId="0" applyNumberFormat="1" applyFont="1" applyBorder="1" applyAlignment="1">
      <alignment vertical="center"/>
    </xf>
    <xf numFmtId="0" fontId="12" fillId="0" borderId="44" xfId="0" applyFont="1" applyBorder="1" applyAlignment="1">
      <alignment vertical="center"/>
    </xf>
    <xf numFmtId="165" fontId="11" fillId="0" borderId="45" xfId="0" applyNumberFormat="1" applyFont="1" applyBorder="1" applyAlignment="1">
      <alignment vertical="center"/>
    </xf>
    <xf numFmtId="49" fontId="11" fillId="0" borderId="46" xfId="0" applyNumberFormat="1" applyFont="1" applyBorder="1" applyAlignment="1">
      <alignment vertical="center"/>
    </xf>
    <xf numFmtId="49" fontId="12" fillId="0" borderId="46" xfId="0" applyNumberFormat="1" applyFont="1" applyBorder="1" applyAlignment="1">
      <alignment vertical="center"/>
    </xf>
    <xf numFmtId="0" fontId="12" fillId="0" borderId="47" xfId="0" applyFont="1" applyBorder="1" applyAlignment="1">
      <alignment vertical="center"/>
    </xf>
    <xf numFmtId="0" fontId="12" fillId="0" borderId="48" xfId="0" applyFont="1" applyBorder="1" applyAlignment="1">
      <alignment vertical="center"/>
    </xf>
    <xf numFmtId="49" fontId="2" fillId="0" borderId="0" xfId="0" applyNumberFormat="1" applyFont="1" applyAlignment="1">
      <alignment vertical="top"/>
    </xf>
    <xf numFmtId="49" fontId="0" fillId="0" borderId="0" xfId="0" applyNumberFormat="1" applyAlignment="1">
      <alignment vertical="top"/>
    </xf>
    <xf numFmtId="49" fontId="3" fillId="0" borderId="6" xfId="0" applyNumberFormat="1" applyFont="1" applyBorder="1" applyAlignment="1">
      <alignment horizontal="center" vertical="top"/>
    </xf>
    <xf numFmtId="49" fontId="3" fillId="0" borderId="6" xfId="0" applyNumberFormat="1" applyFont="1" applyBorder="1" applyAlignment="1">
      <alignment vertical="top"/>
    </xf>
    <xf numFmtId="49" fontId="3" fillId="0" borderId="6" xfId="0" applyNumberFormat="1" applyFont="1" applyBorder="1" applyAlignment="1">
      <alignment vertical="top" wrapText="1"/>
    </xf>
    <xf numFmtId="14" fontId="3" fillId="0" borderId="6" xfId="0" applyNumberFormat="1" applyFont="1" applyBorder="1" applyAlignment="1">
      <alignment vertical="top" wrapText="1"/>
    </xf>
    <xf numFmtId="49" fontId="3" fillId="0" borderId="1" xfId="0" applyNumberFormat="1" applyFont="1" applyBorder="1" applyAlignment="1">
      <alignment horizontal="center" vertical="top"/>
    </xf>
    <xf numFmtId="49" fontId="3" fillId="0" borderId="1" xfId="0" applyNumberFormat="1" applyFont="1" applyBorder="1" applyAlignment="1">
      <alignment vertical="top"/>
    </xf>
    <xf numFmtId="49" fontId="3" fillId="0" borderId="1" xfId="0" applyNumberFormat="1" applyFont="1" applyBorder="1" applyAlignment="1">
      <alignment vertical="top" wrapText="1"/>
    </xf>
    <xf numFmtId="14" fontId="3" fillId="0" borderId="1" xfId="0" applyNumberFormat="1" applyFont="1" applyBorder="1" applyAlignment="1">
      <alignment vertical="top" wrapText="1"/>
    </xf>
    <xf numFmtId="0" fontId="0" fillId="0" borderId="28" xfId="0" applyBorder="1" applyAlignment="1">
      <alignment horizontal="center" vertical="center"/>
    </xf>
    <xf numFmtId="0" fontId="16" fillId="0" borderId="0" xfId="3" applyFont="1"/>
    <xf numFmtId="0" fontId="17" fillId="0" borderId="0" xfId="3" applyFont="1"/>
    <xf numFmtId="0" fontId="8" fillId="0" borderId="0" xfId="3" applyFont="1"/>
    <xf numFmtId="0" fontId="9" fillId="0" borderId="0" xfId="3"/>
    <xf numFmtId="0" fontId="18" fillId="0" borderId="0" xfId="3" applyFont="1"/>
    <xf numFmtId="0" fontId="19" fillId="0" borderId="0" xfId="3" applyFont="1"/>
    <xf numFmtId="0" fontId="20" fillId="0" borderId="0" xfId="3" applyFont="1" applyAlignment="1">
      <alignment vertical="top" wrapText="1"/>
    </xf>
    <xf numFmtId="0" fontId="1" fillId="0" borderId="0" xfId="3" applyFont="1"/>
    <xf numFmtId="0" fontId="21" fillId="0" borderId="0" xfId="3" applyFont="1"/>
    <xf numFmtId="0" fontId="2" fillId="0" borderId="0" xfId="0" applyFont="1"/>
    <xf numFmtId="0" fontId="27" fillId="0" borderId="0" xfId="0" applyFont="1" applyAlignment="1">
      <alignment vertical="top" wrapText="1"/>
    </xf>
    <xf numFmtId="0" fontId="2" fillId="0" borderId="0" xfId="0" applyFont="1" applyAlignment="1">
      <alignment wrapText="1"/>
    </xf>
    <xf numFmtId="0" fontId="2" fillId="4"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wrapText="1"/>
    </xf>
    <xf numFmtId="49" fontId="2" fillId="0" borderId="5" xfId="0" applyNumberFormat="1" applyFont="1" applyBorder="1" applyAlignment="1">
      <alignment horizontal="center"/>
    </xf>
    <xf numFmtId="49" fontId="2" fillId="0" borderId="0" xfId="0" applyNumberFormat="1" applyFont="1" applyAlignment="1">
      <alignment horizontal="center"/>
    </xf>
    <xf numFmtId="0" fontId="30" fillId="0" borderId="0" xfId="0" applyFont="1"/>
    <xf numFmtId="0" fontId="2" fillId="0" borderId="5" xfId="0" applyFont="1" applyBorder="1"/>
    <xf numFmtId="0" fontId="1" fillId="0" borderId="0" xfId="0" applyFont="1"/>
    <xf numFmtId="0" fontId="1" fillId="0" borderId="0" xfId="0" quotePrefix="1" applyFont="1"/>
    <xf numFmtId="0" fontId="10" fillId="0" borderId="0" xfId="0" applyFont="1" applyAlignment="1">
      <alignment vertical="center" wrapText="1"/>
    </xf>
    <xf numFmtId="0" fontId="10" fillId="0" borderId="0" xfId="0" applyFont="1" applyAlignment="1">
      <alignment vertical="top" wrapText="1"/>
    </xf>
    <xf numFmtId="0" fontId="24" fillId="7" borderId="0" xfId="1" applyNumberFormat="1" applyFont="1" applyFill="1" applyBorder="1" applyAlignment="1" applyProtection="1">
      <alignment horizontal="left" vertical="top" wrapText="1"/>
      <protection locked="0"/>
    </xf>
    <xf numFmtId="0" fontId="24" fillId="7" borderId="59" xfId="1" applyNumberFormat="1" applyFont="1" applyFill="1" applyBorder="1" applyAlignment="1" applyProtection="1">
      <alignment horizontal="left" vertical="top" wrapText="1"/>
      <protection locked="0"/>
    </xf>
    <xf numFmtId="0" fontId="2" fillId="7" borderId="55" xfId="1" applyNumberFormat="1" applyFont="1" applyFill="1" applyBorder="1" applyAlignment="1" applyProtection="1">
      <alignment horizontal="left" vertical="top" wrapText="1"/>
      <protection locked="0"/>
    </xf>
    <xf numFmtId="0" fontId="2" fillId="7" borderId="57" xfId="1" applyNumberFormat="1" applyFont="1" applyFill="1" applyBorder="1" applyAlignment="1" applyProtection="1">
      <alignment horizontal="left" vertical="top" wrapText="1"/>
      <protection locked="0"/>
    </xf>
    <xf numFmtId="0" fontId="2" fillId="7" borderId="58" xfId="1" applyNumberFormat="1" applyFont="1" applyFill="1" applyBorder="1" applyAlignment="1" applyProtection="1">
      <alignment horizontal="left" vertical="top" wrapText="1"/>
      <protection locked="0"/>
    </xf>
    <xf numFmtId="0" fontId="0" fillId="0" borderId="0" xfId="0" applyAlignment="1">
      <alignment horizontal="right"/>
    </xf>
    <xf numFmtId="49" fontId="31" fillId="0" borderId="0" xfId="4" applyNumberFormat="1"/>
    <xf numFmtId="165" fontId="2" fillId="5" borderId="12" xfId="0" applyNumberFormat="1" applyFont="1" applyFill="1" applyBorder="1" applyAlignment="1" applyProtection="1">
      <alignment horizontal="center" vertical="center"/>
      <protection locked="0"/>
    </xf>
    <xf numFmtId="165" fontId="2" fillId="5" borderId="13" xfId="0" applyNumberFormat="1" applyFont="1" applyFill="1" applyBorder="1" applyAlignment="1" applyProtection="1">
      <alignment horizontal="center" vertical="center"/>
      <protection locked="0"/>
    </xf>
    <xf numFmtId="0" fontId="2" fillId="0" borderId="0" xfId="0" applyFont="1" applyAlignment="1">
      <alignment horizontal="left" vertical="top" wrapText="1"/>
    </xf>
    <xf numFmtId="0" fontId="2" fillId="0" borderId="0" xfId="0" applyFont="1" applyAlignment="1">
      <alignment vertical="top" wrapText="1"/>
    </xf>
    <xf numFmtId="0" fontId="24" fillId="0" borderId="0" xfId="0" applyFont="1" applyAlignment="1" applyProtection="1">
      <alignment vertical="center"/>
      <protection hidden="1"/>
    </xf>
    <xf numFmtId="0" fontId="24" fillId="0" borderId="0" xfId="0" applyFont="1" applyAlignment="1">
      <alignment horizontal="left" vertical="top"/>
    </xf>
    <xf numFmtId="49" fontId="3" fillId="7" borderId="0" xfId="0" applyNumberFormat="1" applyFont="1" applyFill="1" applyAlignment="1" applyProtection="1">
      <alignment horizontal="left" vertical="top"/>
      <protection locked="0"/>
    </xf>
    <xf numFmtId="165" fontId="3" fillId="5" borderId="52" xfId="0" applyNumberFormat="1" applyFont="1" applyFill="1" applyBorder="1" applyAlignment="1" applyProtection="1">
      <alignment horizontal="center" vertical="center"/>
      <protection locked="0"/>
    </xf>
    <xf numFmtId="165" fontId="3" fillId="5" borderId="51" xfId="0" applyNumberFormat="1" applyFont="1" applyFill="1" applyBorder="1" applyAlignment="1" applyProtection="1">
      <alignment horizontal="center" vertical="center"/>
      <protection locked="0"/>
    </xf>
    <xf numFmtId="165" fontId="3" fillId="0" borderId="61" xfId="0" applyNumberFormat="1" applyFont="1" applyBorder="1" applyAlignment="1">
      <alignment vertical="center"/>
    </xf>
    <xf numFmtId="165" fontId="3" fillId="0" borderId="62" xfId="0" applyNumberFormat="1" applyFont="1" applyBorder="1" applyAlignment="1">
      <alignment vertical="center"/>
    </xf>
    <xf numFmtId="165" fontId="3" fillId="0" borderId="66" xfId="0" applyNumberFormat="1" applyFont="1" applyBorder="1" applyAlignment="1">
      <alignment vertical="center"/>
    </xf>
    <xf numFmtId="165" fontId="2" fillId="5" borderId="15" xfId="0" applyNumberFormat="1" applyFont="1" applyFill="1" applyBorder="1" applyAlignment="1" applyProtection="1">
      <alignment horizontal="center" vertical="center"/>
      <protection locked="0"/>
    </xf>
    <xf numFmtId="165" fontId="2" fillId="5" borderId="16" xfId="0" applyNumberFormat="1" applyFont="1" applyFill="1" applyBorder="1" applyAlignment="1" applyProtection="1">
      <alignment horizontal="center" vertical="center"/>
      <protection locked="0"/>
    </xf>
    <xf numFmtId="165" fontId="3" fillId="0" borderId="30" xfId="0" applyNumberFormat="1" applyFont="1" applyBorder="1" applyAlignment="1">
      <alignment horizontal="center" vertical="center"/>
    </xf>
    <xf numFmtId="165" fontId="3" fillId="0" borderId="31" xfId="0" applyNumberFormat="1" applyFont="1" applyBorder="1" applyAlignment="1">
      <alignment horizontal="center" vertical="center"/>
    </xf>
    <xf numFmtId="165" fontId="2" fillId="5" borderId="63" xfId="0" applyNumberFormat="1" applyFont="1" applyFill="1" applyBorder="1" applyAlignment="1" applyProtection="1">
      <alignment horizontal="center" vertical="center"/>
      <protection locked="0"/>
    </xf>
    <xf numFmtId="165" fontId="2" fillId="5" borderId="64" xfId="0" applyNumberFormat="1" applyFont="1" applyFill="1" applyBorder="1" applyAlignment="1" applyProtection="1">
      <alignment horizontal="center" vertical="center"/>
      <protection locked="0"/>
    </xf>
    <xf numFmtId="0" fontId="3" fillId="4" borderId="30" xfId="0" applyFont="1" applyFill="1" applyBorder="1" applyAlignment="1">
      <alignment horizontal="center" vertical="center"/>
    </xf>
    <xf numFmtId="0" fontId="3" fillId="4" borderId="31" xfId="0" applyFont="1" applyFill="1" applyBorder="1" applyAlignment="1">
      <alignment horizontal="center" vertical="center"/>
    </xf>
    <xf numFmtId="165" fontId="3" fillId="0" borderId="15" xfId="0" applyNumberFormat="1" applyFont="1" applyBorder="1" applyAlignment="1">
      <alignment horizontal="center" vertical="center"/>
    </xf>
    <xf numFmtId="165" fontId="3" fillId="0" borderId="16" xfId="0" applyNumberFormat="1" applyFont="1" applyBorder="1" applyAlignment="1">
      <alignment horizontal="center" vertical="center"/>
    </xf>
    <xf numFmtId="49" fontId="2" fillId="3" borderId="11" xfId="0" applyNumberFormat="1" applyFont="1" applyFill="1" applyBorder="1" applyAlignment="1" applyProtection="1">
      <alignment vertical="center" shrinkToFit="1"/>
      <protection locked="0"/>
    </xf>
    <xf numFmtId="49" fontId="2" fillId="3" borderId="73" xfId="0" applyNumberFormat="1" applyFont="1" applyFill="1" applyBorder="1" applyAlignment="1" applyProtection="1">
      <alignment vertical="center" shrinkToFit="1"/>
      <protection locked="0"/>
    </xf>
    <xf numFmtId="0" fontId="3" fillId="4" borderId="30" xfId="0" applyFont="1" applyFill="1" applyBorder="1" applyAlignment="1">
      <alignment vertical="center"/>
    </xf>
    <xf numFmtId="0" fontId="3" fillId="4" borderId="31" xfId="0" applyFont="1" applyFill="1" applyBorder="1" applyAlignment="1">
      <alignment vertical="center"/>
    </xf>
    <xf numFmtId="0" fontId="24" fillId="0" borderId="65" xfId="0" applyFont="1" applyBorder="1" applyAlignment="1">
      <alignment vertical="center" wrapText="1"/>
    </xf>
    <xf numFmtId="0" fontId="24" fillId="0" borderId="11" xfId="0" applyFont="1" applyBorder="1" applyAlignment="1">
      <alignment vertical="center" wrapText="1"/>
    </xf>
    <xf numFmtId="0" fontId="24" fillId="0" borderId="11" xfId="0" applyFont="1" applyBorder="1" applyAlignment="1">
      <alignment horizontal="left" vertical="center" wrapText="1"/>
    </xf>
    <xf numFmtId="0" fontId="3" fillId="0" borderId="54" xfId="0" applyFont="1" applyBorder="1" applyAlignment="1">
      <alignment vertical="center" wrapText="1"/>
    </xf>
    <xf numFmtId="0" fontId="3" fillId="0" borderId="56" xfId="0" applyFont="1" applyBorder="1" applyAlignment="1">
      <alignment vertical="center" wrapText="1"/>
    </xf>
    <xf numFmtId="165" fontId="2" fillId="5" borderId="17" xfId="0" applyNumberFormat="1" applyFont="1" applyFill="1" applyBorder="1" applyAlignment="1" applyProtection="1">
      <alignment horizontal="center" vertical="center"/>
      <protection locked="0"/>
    </xf>
    <xf numFmtId="165" fontId="2" fillId="5" borderId="18" xfId="0" applyNumberFormat="1" applyFont="1" applyFill="1" applyBorder="1" applyAlignment="1" applyProtection="1">
      <alignment horizontal="center" vertical="center"/>
      <protection locked="0"/>
    </xf>
    <xf numFmtId="165" fontId="2" fillId="5" borderId="9" xfId="0" applyNumberFormat="1" applyFont="1" applyFill="1" applyBorder="1" applyAlignment="1" applyProtection="1">
      <alignment horizontal="center" vertical="center"/>
      <protection locked="0"/>
    </xf>
    <xf numFmtId="165" fontId="2" fillId="5" borderId="10" xfId="0" applyNumberFormat="1" applyFont="1" applyFill="1" applyBorder="1" applyAlignment="1" applyProtection="1">
      <alignment horizontal="center" vertical="center"/>
      <protection locked="0"/>
    </xf>
    <xf numFmtId="49" fontId="26" fillId="0" borderId="0" xfId="0" applyNumberFormat="1" applyFont="1" applyAlignment="1">
      <alignment vertical="center"/>
    </xf>
    <xf numFmtId="49" fontId="25" fillId="3" borderId="69" xfId="0" applyNumberFormat="1" applyFont="1" applyFill="1" applyBorder="1" applyAlignment="1" applyProtection="1">
      <alignment horizontal="center" vertical="center" wrapText="1"/>
      <protection locked="0"/>
    </xf>
    <xf numFmtId="49" fontId="25" fillId="3" borderId="70" xfId="0" applyNumberFormat="1" applyFont="1" applyFill="1" applyBorder="1" applyAlignment="1" applyProtection="1">
      <alignment horizontal="center" vertical="center" wrapText="1"/>
      <protection locked="0"/>
    </xf>
    <xf numFmtId="49" fontId="5" fillId="0" borderId="0" xfId="0" applyNumberFormat="1" applyFont="1" applyAlignment="1">
      <alignment horizontal="left" vertical="center" wrapText="1"/>
    </xf>
    <xf numFmtId="0" fontId="24" fillId="0" borderId="0" xfId="0" applyFont="1" applyAlignment="1">
      <alignment horizontal="left" vertical="center" wrapText="1"/>
    </xf>
    <xf numFmtId="49" fontId="2" fillId="3" borderId="29" xfId="0" applyNumberFormat="1" applyFont="1" applyFill="1" applyBorder="1" applyAlignment="1" applyProtection="1">
      <alignment vertical="center" shrinkToFit="1"/>
      <protection locked="0"/>
    </xf>
    <xf numFmtId="49" fontId="2" fillId="3" borderId="53" xfId="0" applyNumberFormat="1" applyFont="1" applyFill="1" applyBorder="1" applyAlignment="1" applyProtection="1">
      <alignment vertical="center" shrinkToFit="1"/>
      <protection locked="0"/>
    </xf>
    <xf numFmtId="49" fontId="2" fillId="3" borderId="14" xfId="0" applyNumberFormat="1" applyFont="1" applyFill="1" applyBorder="1" applyAlignment="1" applyProtection="1">
      <alignment vertical="center" shrinkToFit="1"/>
      <protection locked="0"/>
    </xf>
    <xf numFmtId="49" fontId="2" fillId="3" borderId="74" xfId="0" applyNumberFormat="1" applyFont="1" applyFill="1" applyBorder="1" applyAlignment="1" applyProtection="1">
      <alignment vertical="center" shrinkToFit="1"/>
      <protection locked="0"/>
    </xf>
    <xf numFmtId="166" fontId="0" fillId="0" borderId="32" xfId="0" quotePrefix="1" applyNumberFormat="1" applyBorder="1" applyAlignment="1">
      <alignment horizontal="center" vertical="center" wrapText="1"/>
    </xf>
    <xf numFmtId="166" fontId="0" fillId="0" borderId="72" xfId="0" quotePrefix="1" applyNumberFormat="1"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2" fillId="0" borderId="11" xfId="0" applyFont="1" applyBorder="1" applyAlignment="1">
      <alignment vertical="center" wrapText="1"/>
    </xf>
    <xf numFmtId="0" fontId="2" fillId="0" borderId="32" xfId="0" applyFont="1" applyBorder="1" applyAlignment="1">
      <alignment vertical="center" wrapText="1"/>
    </xf>
    <xf numFmtId="0" fontId="24" fillId="0" borderId="58" xfId="0" applyFont="1" applyBorder="1" applyAlignment="1">
      <alignment vertical="center" wrapText="1"/>
    </xf>
    <xf numFmtId="0" fontId="24" fillId="0" borderId="71" xfId="0" applyFont="1" applyBorder="1" applyAlignment="1">
      <alignment vertical="center" wrapText="1"/>
    </xf>
    <xf numFmtId="0" fontId="2" fillId="0" borderId="14" xfId="0" applyFont="1" applyBorder="1" applyAlignment="1">
      <alignment horizontal="left" vertical="center" wrapText="1"/>
    </xf>
    <xf numFmtId="0" fontId="2" fillId="5" borderId="32" xfId="0" applyFont="1" applyFill="1" applyBorder="1" applyAlignment="1" applyProtection="1">
      <alignment vertical="center" shrinkToFit="1"/>
      <protection locked="0"/>
    </xf>
    <xf numFmtId="0" fontId="2" fillId="5" borderId="33" xfId="0" applyFont="1" applyFill="1" applyBorder="1" applyAlignment="1" applyProtection="1">
      <alignment vertical="center" shrinkToFit="1"/>
      <protection locked="0"/>
    </xf>
    <xf numFmtId="0" fontId="2" fillId="0" borderId="32" xfId="0" applyFont="1" applyBorder="1" applyAlignment="1">
      <alignment horizontal="left" vertical="center" wrapText="1"/>
    </xf>
    <xf numFmtId="0" fontId="2" fillId="5" borderId="58" xfId="0" applyFont="1" applyFill="1" applyBorder="1" applyAlignment="1" applyProtection="1">
      <alignment horizontal="left" vertical="center" shrinkToFit="1"/>
      <protection locked="0"/>
    </xf>
    <xf numFmtId="0" fontId="32" fillId="0" borderId="1" xfId="0" applyFont="1" applyBorder="1" applyAlignment="1">
      <alignment horizontal="left" vertical="center"/>
    </xf>
    <xf numFmtId="49" fontId="2" fillId="5" borderId="1" xfId="0" applyNumberFormat="1" applyFont="1" applyFill="1" applyBorder="1" applyAlignment="1" applyProtection="1">
      <alignment vertical="top" wrapText="1"/>
      <protection locked="0"/>
    </xf>
    <xf numFmtId="0" fontId="24" fillId="0" borderId="6" xfId="0" applyFont="1" applyBorder="1"/>
    <xf numFmtId="49" fontId="3" fillId="0" borderId="0" xfId="0" applyNumberFormat="1" applyFont="1" applyAlignment="1">
      <alignment horizontal="left" vertical="top"/>
    </xf>
    <xf numFmtId="0" fontId="11" fillId="0" borderId="46" xfId="0" applyFont="1" applyBorder="1" applyAlignment="1">
      <alignment vertical="center" wrapText="1"/>
    </xf>
    <xf numFmtId="0" fontId="11" fillId="0" borderId="51" xfId="0" applyFont="1" applyBorder="1" applyAlignment="1">
      <alignment vertical="center" wrapText="1"/>
    </xf>
    <xf numFmtId="0" fontId="2" fillId="0" borderId="0" xfId="0" applyFont="1" applyAlignment="1">
      <alignment horizontal="left" vertical="top"/>
    </xf>
    <xf numFmtId="0" fontId="3" fillId="7" borderId="0" xfId="0" applyFont="1" applyFill="1" applyAlignment="1" applyProtection="1">
      <alignment horizontal="left" vertical="top" wrapText="1"/>
      <protection locked="0"/>
    </xf>
    <xf numFmtId="0" fontId="24" fillId="0" borderId="0" xfId="0" applyFont="1" applyAlignment="1">
      <alignment vertical="center" wrapText="1"/>
    </xf>
    <xf numFmtId="0" fontId="27" fillId="0" borderId="0" xfId="0" applyFont="1" applyAlignment="1">
      <alignment horizontal="left" vertical="top" wrapText="1"/>
    </xf>
    <xf numFmtId="0" fontId="27" fillId="0" borderId="0" xfId="0" applyFont="1" applyAlignment="1">
      <alignment vertical="top" wrapText="1"/>
    </xf>
    <xf numFmtId="0" fontId="29" fillId="0" borderId="0" xfId="0" applyFont="1" applyAlignment="1">
      <alignment horizontal="left" vertical="top" wrapText="1"/>
    </xf>
  </cellXfs>
  <cellStyles count="5">
    <cellStyle name="Explanatory Text" xfId="2" builtinId="53"/>
    <cellStyle name="Hyperlink" xfId="4" builtinId="8"/>
    <cellStyle name="Normal" xfId="0" builtinId="0"/>
    <cellStyle name="Percent" xfId="1" builtinId="5"/>
    <cellStyle name="Standard 2" xfId="3" xr:uid="{00000000-0005-0000-0000-000003000000}"/>
  </cellStyles>
  <dxfs count="320">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969696"/>
      <color rgb="FFFFCC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751205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487" b="10487"/>
        <a:stretch/>
      </xdr:blipFill>
      <xdr:spPr>
        <a:xfrm>
          <a:off x="10563225" y="114300"/>
          <a:ext cx="1933575" cy="6369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9902BD58-4203-4F55-AE55-E035D96DEE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7AC6F386-EA71-48C3-A785-594084D148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E671E0F-EA99-4A01-ACD1-736194D00B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8DBB688D-2465-4569-9B4B-F2951040B9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B157623-B24B-44DE-BDDB-5383951F0F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EF8A32EF-EE21-4A1E-9CBA-112A77FDAF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EC400318-BED9-48EE-9143-B4D7E6630C6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BF053BC-E6E7-46B8-ADF3-79B90FB72A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C6FC038E-B749-4ECF-A3EC-42F8EEC5C7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CECF8FA2-B77C-49C4-B543-7DF1817AB7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EC5A0C36-93AD-497C-BA45-1A3201C48E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DE3A340D-BCDF-49A5-A59C-B54333D766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567F9A27-FB76-4B0F-A730-829541DDD9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B3FDE3D5-17FB-49B7-8FE5-4F0A457E1C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D85CB551-A5FE-4C30-B90B-781DF3C41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765AD1E4-8EAD-49DE-948C-96258FBDCC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9CCBD46C-8E9F-48AA-A941-53C54A2DF0B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91DF83E5-F801-4DD3-8334-CF02DFF064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DCD1D3F7-AC90-4EAA-AB98-AD29242D068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2F0962A3-FA58-4BDA-A771-6878418942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755015</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25025" y="114300"/>
          <a:ext cx="1914525" cy="638175"/>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755015</xdr:rowOff>
    </xdr:to>
    <xdr:pic>
      <xdr:nvPicPr>
        <xdr:cNvPr id="3" name="Grafik 2">
          <a:extLst>
            <a:ext uri="{FF2B5EF4-FFF2-40B4-BE49-F238E27FC236}">
              <a16:creationId xmlns:a16="http://schemas.microsoft.com/office/drawing/2014/main" id="{41C45BA5-DB9C-4187-97D6-2C3E8ABF80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250" b="10250"/>
        <a:stretch/>
      </xdr:blipFill>
      <xdr:spPr>
        <a:xfrm>
          <a:off x="10563225" y="114300"/>
          <a:ext cx="1933575" cy="64071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EC86ECF-FB3D-4937-A5EE-007390279BB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740E1DD3-E250-4DA5-9FF3-268B869A78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xdr:col>
      <xdr:colOff>1520190</xdr:colOff>
      <xdr:row>16</xdr:row>
      <xdr:rowOff>1905</xdr:rowOff>
    </xdr:to>
    <xdr:pic>
      <xdr:nvPicPr>
        <xdr:cNvPr id="2" name="Grafi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3" name="Grafik 2">
          <a:extLst>
            <a:ext uri="{FF2B5EF4-FFF2-40B4-BE49-F238E27FC236}">
              <a16:creationId xmlns:a16="http://schemas.microsoft.com/office/drawing/2014/main" id="{3ECB6270-51E3-4781-AE19-B017E9C6BB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4" name="Grafik 3">
          <a:extLst>
            <a:ext uri="{FF2B5EF4-FFF2-40B4-BE49-F238E27FC236}">
              <a16:creationId xmlns:a16="http://schemas.microsoft.com/office/drawing/2014/main" id="{55A582E9-C416-43BE-8F9A-C03547B66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8E8AED25-D242-4EBE-A660-55F8AE5C537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0F95BF99-2C8F-48C7-9E48-0E4FFBC553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FF67CCF7-6347-4DF7-9EA0-97F8F71818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610BBD79-F61E-4218-AD80-AEA4C1902B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FC891AEA-DBE8-42EF-9F0E-4CE46D16C6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372D98CE-9AD1-4DD9-A4A4-87678E5FF6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1689951F-BDC1-4969-8808-B4AB6BF373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7916B7B5-F38F-4E6C-8BF5-4DFFBFFFB2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174751E4-6B58-4A71-996D-7EAAF30FAF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E0596F51-16F2-4B1E-9C3A-EE52B99155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207F42D0-6340-4B75-BB4E-C1ECCB89216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029A9431-FE38-430F-961F-E42D79CCD1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B288DCA7-3C53-4188-9195-5030C089051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F3DB9555-A193-46DE-937D-9D66BF934E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0">
    <wetp:webextensionref xmlns:r="http://schemas.openxmlformats.org/officeDocument/2006/relationships" r:id="rId1"/>
  </wetp:taskpane>
  <wetp:taskpane dockstate="right" visibility="0" width="0" row="0">
    <wetp:webextensionref xmlns:r="http://schemas.openxmlformats.org/officeDocument/2006/relationships" r:id="rId2"/>
  </wetp:taskpane>
</wetp:taskpanes>
</file>

<file path=xl/webextensions/webextension1.xml><?xml version="1.0" encoding="utf-8"?>
<we:webextension xmlns:we="http://schemas.microsoft.com/office/webextensions/webextension/2010/11" id="{0C165936-F04F-4766-BEA9-60784F34E7E1}">
  <we:reference id="8bc018e3-f345-40d4-8f1d-97951765d531" version="1.5.0.0" store="EXCatalog" storeType="EXCatalog"/>
  <we:alternateReferences>
    <we:reference id="WA104380862" version="1.5.0.0" store=""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ebextensions/webextension2.xml><?xml version="1.0" encoding="utf-8"?>
<we:webextension xmlns:we="http://schemas.microsoft.com/office/webextensions/webextension/2010/11" id="{0F8C14C3-503A-4AAD-B951-9AEEF4D94B4A}">
  <we:reference id="wa200003696" version="1.3.0.0" store="de-DE" storeType="OMEX"/>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6D406-86F5-47ED-B2FC-B452B8830EA0}">
  <dimension ref="A1:C101"/>
  <sheetViews>
    <sheetView workbookViewId="0">
      <pane ySplit="1" topLeftCell="A68" activePane="bottomLeft" state="frozenSplit"/>
      <selection pane="bottomLeft" activeCell="B2" sqref="B2"/>
    </sheetView>
  </sheetViews>
  <sheetFormatPr defaultColWidth="11.5" defaultRowHeight="11.25"/>
  <cols>
    <col min="1" max="1" width="15.83203125" style="35" customWidth="1"/>
    <col min="2" max="2" width="100.83203125" customWidth="1"/>
  </cols>
  <sheetData>
    <row r="1" spans="1:3" s="35" customFormat="1">
      <c r="A1" s="35" t="s">
        <v>0</v>
      </c>
      <c r="B1" s="35" t="s">
        <v>1</v>
      </c>
      <c r="C1" s="35" t="s">
        <v>2</v>
      </c>
    </row>
    <row r="2" spans="1:3">
      <c r="A2" s="35">
        <f>'CandidateTenderer 1-5'!$K$47</f>
        <v>1</v>
      </c>
      <c r="B2" s="171" t="str">
        <f>'CandidateTenderer 1-5'!$J$8</f>
        <v>Candidate/tenderer 1</v>
      </c>
      <c r="C2">
        <f>'CandidateTenderer 1-5'!$K$46</f>
        <v>0</v>
      </c>
    </row>
    <row r="3" spans="1:3">
      <c r="A3" s="35">
        <f>'CandidateTenderer 1-5'!$M$47</f>
        <v>1</v>
      </c>
      <c r="B3" s="171" t="str">
        <f>'CandidateTenderer 1-5'!$L$8</f>
        <v>Candidate/tenderer 2</v>
      </c>
      <c r="C3">
        <f>'CandidateTenderer 1-5'!$M$46</f>
        <v>0</v>
      </c>
    </row>
    <row r="4" spans="1:3">
      <c r="A4" s="35">
        <f>'CandidateTenderer 1-5'!$O$47</f>
        <v>1</v>
      </c>
      <c r="B4" s="171" t="str">
        <f>'CandidateTenderer 1-5'!$N$8</f>
        <v>Candidate/tenderer 3</v>
      </c>
      <c r="C4">
        <f>'CandidateTenderer 1-5'!$O$46</f>
        <v>0</v>
      </c>
    </row>
    <row r="5" spans="1:3">
      <c r="A5" s="35">
        <f>'CandidateTenderer 1-5'!$Q$47</f>
        <v>1</v>
      </c>
      <c r="B5" s="171" t="str">
        <f>'CandidateTenderer 1-5'!$P$8</f>
        <v>Candidate/tenderer 4</v>
      </c>
      <c r="C5">
        <f>'CandidateTenderer 1-5'!$Q$46</f>
        <v>0</v>
      </c>
    </row>
    <row r="6" spans="1:3">
      <c r="A6" s="35">
        <f>'CandidateTenderer 1-5'!$S$47</f>
        <v>1</v>
      </c>
      <c r="B6" s="171" t="str">
        <f>'CandidateTenderer 1-5'!$R$8</f>
        <v>Candidate/tenderer 5</v>
      </c>
      <c r="C6">
        <f>'CandidateTenderer 1-5'!$S$46</f>
        <v>0</v>
      </c>
    </row>
    <row r="7" spans="1:3">
      <c r="A7" s="35">
        <f>'CandidateTenderer 6-10'!$K$47</f>
        <v>1</v>
      </c>
      <c r="B7" s="171" t="str">
        <f>'CandidateTenderer 6-10'!$J$8</f>
        <v>Candidate/tenderer 6</v>
      </c>
      <c r="C7">
        <f>'CandidateTenderer 6-10'!$K$46</f>
        <v>0</v>
      </c>
    </row>
    <row r="8" spans="1:3">
      <c r="A8" s="35">
        <f>'CandidateTenderer 6-10'!$M$47</f>
        <v>1</v>
      </c>
      <c r="B8" s="171" t="str">
        <f>'CandidateTenderer 6-10'!$L$8</f>
        <v>Candidate/tenderer 7</v>
      </c>
      <c r="C8">
        <f>'CandidateTenderer 6-10'!$M$46</f>
        <v>0</v>
      </c>
    </row>
    <row r="9" spans="1:3">
      <c r="A9" s="35">
        <f>'CandidateTenderer 6-10'!$O$47</f>
        <v>1</v>
      </c>
      <c r="B9" s="171" t="str">
        <f>'CandidateTenderer 6-10'!$N$8</f>
        <v>Candidate/tenderer 8</v>
      </c>
      <c r="C9">
        <f>'CandidateTenderer 6-10'!$O$46</f>
        <v>0</v>
      </c>
    </row>
    <row r="10" spans="1:3">
      <c r="A10" s="35">
        <f>'CandidateTenderer 6-10'!$Q$47</f>
        <v>1</v>
      </c>
      <c r="B10" s="171" t="str">
        <f>'CandidateTenderer 6-10'!$P$8</f>
        <v>Candidate/tenderer 9</v>
      </c>
      <c r="C10">
        <f>'CandidateTenderer 6-10'!$Q$46</f>
        <v>0</v>
      </c>
    </row>
    <row r="11" spans="1:3">
      <c r="A11" s="35">
        <f>'CandidateTenderer 6-10'!$S$47</f>
        <v>1</v>
      </c>
      <c r="B11" s="171" t="str">
        <f>'CandidateTenderer 6-10'!$R$8</f>
        <v>Candidate/tenderer 10</v>
      </c>
      <c r="C11">
        <f>'CandidateTenderer 6-10'!$S$46</f>
        <v>0</v>
      </c>
    </row>
    <row r="12" spans="1:3">
      <c r="A12" s="35">
        <f>'CandidateTenderer 11-15'!$K$47</f>
        <v>1</v>
      </c>
      <c r="B12" s="171" t="str">
        <f>'CandidateTenderer 11-15'!$J$8</f>
        <v>Candidate/tenderer 11</v>
      </c>
      <c r="C12">
        <f>'CandidateTenderer 11-15'!$K$46</f>
        <v>0</v>
      </c>
    </row>
    <row r="13" spans="1:3">
      <c r="A13" s="35">
        <f>'CandidateTenderer 11-15'!$M$47</f>
        <v>1</v>
      </c>
      <c r="B13" s="171" t="str">
        <f>'CandidateTenderer 11-15'!$L$8</f>
        <v>Candidate/tenderer 12</v>
      </c>
      <c r="C13">
        <f>'CandidateTenderer 11-15'!$M$46</f>
        <v>0</v>
      </c>
    </row>
    <row r="14" spans="1:3">
      <c r="A14" s="35">
        <f>'CandidateTenderer 11-15'!$O$47</f>
        <v>1</v>
      </c>
      <c r="B14" s="171" t="str">
        <f>'CandidateTenderer 11-15'!$N$8</f>
        <v>Candidate/tenderer 13</v>
      </c>
      <c r="C14">
        <f>'CandidateTenderer 11-15'!$O$46</f>
        <v>0</v>
      </c>
    </row>
    <row r="15" spans="1:3">
      <c r="A15" s="35">
        <f>'CandidateTenderer 11-15'!$Q$47</f>
        <v>1</v>
      </c>
      <c r="B15" s="171" t="str">
        <f>'CandidateTenderer 11-15'!$P$8</f>
        <v>Candidate/tenderer 14</v>
      </c>
      <c r="C15">
        <f>'CandidateTenderer 11-15'!$Q$46</f>
        <v>0</v>
      </c>
    </row>
    <row r="16" spans="1:3">
      <c r="A16" s="35">
        <f>'CandidateTenderer 11-15'!$S$47</f>
        <v>1</v>
      </c>
      <c r="B16" s="171" t="str">
        <f>'CandidateTenderer 11-15'!$R$8</f>
        <v>Candidate/tenderer 15</v>
      </c>
      <c r="C16">
        <f>'CandidateTenderer 11-15'!$S$46</f>
        <v>0</v>
      </c>
    </row>
    <row r="17" spans="1:3">
      <c r="A17" s="35">
        <f>'CandidateTenderer 16-20'!$K$47</f>
        <v>1</v>
      </c>
      <c r="B17" s="171" t="str">
        <f>'CandidateTenderer 16-20'!$J$8</f>
        <v>Candidate/tenderer 16</v>
      </c>
      <c r="C17">
        <f>'CandidateTenderer 16-20'!$K$46</f>
        <v>0</v>
      </c>
    </row>
    <row r="18" spans="1:3">
      <c r="A18" s="35">
        <f>'CandidateTenderer 16-20'!$M$47</f>
        <v>1</v>
      </c>
      <c r="B18" s="171" t="str">
        <f>'CandidateTenderer 16-20'!$L$8</f>
        <v>Candidate/tenderer 17</v>
      </c>
      <c r="C18">
        <f>'CandidateTenderer 16-20'!$M$46</f>
        <v>0</v>
      </c>
    </row>
    <row r="19" spans="1:3">
      <c r="A19" s="35">
        <f>'CandidateTenderer 16-20'!$O$47</f>
        <v>1</v>
      </c>
      <c r="B19" s="171" t="str">
        <f>'CandidateTenderer 16-20'!$N$8</f>
        <v>Candidate/tenderer 18</v>
      </c>
      <c r="C19">
        <f>'CandidateTenderer 16-20'!$O$46</f>
        <v>0</v>
      </c>
    </row>
    <row r="20" spans="1:3">
      <c r="A20" s="35">
        <f>'CandidateTenderer 16-20'!$Q$47</f>
        <v>1</v>
      </c>
      <c r="B20" s="171" t="str">
        <f>'CandidateTenderer 16-20'!$P$8</f>
        <v>Candidate/tenderer 19</v>
      </c>
      <c r="C20">
        <f>'CandidateTenderer 16-20'!$Q$46</f>
        <v>0</v>
      </c>
    </row>
    <row r="21" spans="1:3">
      <c r="A21" s="35">
        <f>'CandidateTenderer 16-20'!$S$47</f>
        <v>1</v>
      </c>
      <c r="B21" s="171" t="str">
        <f>'CandidateTenderer 16-20'!$R$8</f>
        <v>Candidate/tenderer 20</v>
      </c>
      <c r="C21">
        <f>'CandidateTenderer 16-20'!$S$46</f>
        <v>0</v>
      </c>
    </row>
    <row r="22" spans="1:3">
      <c r="A22" s="35">
        <f>'CandidateTenderer 21-25'!$K$47</f>
        <v>1</v>
      </c>
      <c r="B22" s="171" t="str">
        <f>'CandidateTenderer 21-25'!$J$8</f>
        <v>Candidate/tenderer 21</v>
      </c>
      <c r="C22">
        <f>'CandidateTenderer 21-25'!$K$46</f>
        <v>0</v>
      </c>
    </row>
    <row r="23" spans="1:3">
      <c r="A23" s="35">
        <f>'CandidateTenderer 21-25'!$M$47</f>
        <v>1</v>
      </c>
      <c r="B23" s="171" t="str">
        <f>'CandidateTenderer 21-25'!$L$8</f>
        <v>Candidate/tenderer 22</v>
      </c>
      <c r="C23">
        <f>'CandidateTenderer 21-25'!$M$46</f>
        <v>0</v>
      </c>
    </row>
    <row r="24" spans="1:3">
      <c r="A24" s="35">
        <f>'CandidateTenderer 21-25'!$O$47</f>
        <v>1</v>
      </c>
      <c r="B24" s="171" t="str">
        <f>'CandidateTenderer 21-25'!$N$8</f>
        <v>Candidate/tenderer 23</v>
      </c>
      <c r="C24">
        <f>'CandidateTenderer 21-25'!$O$46</f>
        <v>0</v>
      </c>
    </row>
    <row r="25" spans="1:3">
      <c r="A25" s="35">
        <f>'CandidateTenderer 21-25'!$Q$47</f>
        <v>1</v>
      </c>
      <c r="B25" s="171" t="str">
        <f>'CandidateTenderer 21-25'!$P$8</f>
        <v>Candidate/tenderer 24</v>
      </c>
      <c r="C25">
        <f>'CandidateTenderer 21-25'!$Q$46</f>
        <v>0</v>
      </c>
    </row>
    <row r="26" spans="1:3">
      <c r="A26" s="35">
        <f>'CandidateTenderer 21-25'!$S$47</f>
        <v>1</v>
      </c>
      <c r="B26" s="171" t="str">
        <f>'CandidateTenderer 21-25'!$R$8</f>
        <v>Candidate/tenderer 25</v>
      </c>
      <c r="C26">
        <f>'CandidateTenderer 21-25'!$S$46</f>
        <v>0</v>
      </c>
    </row>
    <row r="27" spans="1:3">
      <c r="A27" s="35">
        <f>'CandidateTenderer 26-30'!$K$47</f>
        <v>1</v>
      </c>
      <c r="B27" s="171" t="str">
        <f>'CandidateTenderer 26-30'!$J$8</f>
        <v>Candidate/tenderer 26</v>
      </c>
      <c r="C27">
        <f>'CandidateTenderer 26-30'!$K$46</f>
        <v>0</v>
      </c>
    </row>
    <row r="28" spans="1:3">
      <c r="A28" s="35">
        <f>'CandidateTenderer 26-30'!$M$47</f>
        <v>1</v>
      </c>
      <c r="B28" s="171" t="str">
        <f>'CandidateTenderer 26-30'!$L$8</f>
        <v>Candidate/tenderer 27</v>
      </c>
      <c r="C28">
        <f>'CandidateTenderer 26-30'!$M$46</f>
        <v>0</v>
      </c>
    </row>
    <row r="29" spans="1:3">
      <c r="A29" s="35">
        <f>'CandidateTenderer 26-30'!$O$47</f>
        <v>1</v>
      </c>
      <c r="B29" s="171" t="str">
        <f>'CandidateTenderer 26-30'!$N$8</f>
        <v>Candidate/tenderer 28</v>
      </c>
      <c r="C29">
        <f>'CandidateTenderer 26-30'!$O$46</f>
        <v>0</v>
      </c>
    </row>
    <row r="30" spans="1:3">
      <c r="A30" s="35">
        <f>'CandidateTenderer 26-30'!$Q$47</f>
        <v>1</v>
      </c>
      <c r="B30" s="171" t="str">
        <f>'CandidateTenderer 26-30'!$P$8</f>
        <v>Candidate/tenderer 29</v>
      </c>
      <c r="C30">
        <f>'CandidateTenderer 26-30'!$Q$46</f>
        <v>0</v>
      </c>
    </row>
    <row r="31" spans="1:3">
      <c r="A31" s="35">
        <f>'CandidateTenderer 26-30'!$S$47</f>
        <v>1</v>
      </c>
      <c r="B31" s="171" t="str">
        <f>'CandidateTenderer 26-30'!$R$8</f>
        <v>Candidate/tenderer 30</v>
      </c>
      <c r="C31">
        <f>'CandidateTenderer 26-30'!$S$46</f>
        <v>0</v>
      </c>
    </row>
    <row r="32" spans="1:3">
      <c r="A32" s="35">
        <f>'CandidateTenderer 31-35'!$K$47</f>
        <v>1</v>
      </c>
      <c r="B32" s="171" t="str">
        <f>'CandidateTenderer 31-35'!$J$8</f>
        <v>Candidate/tenderer 31</v>
      </c>
      <c r="C32">
        <f>'CandidateTenderer 31-35'!$K$46</f>
        <v>0</v>
      </c>
    </row>
    <row r="33" spans="1:3">
      <c r="A33" s="35">
        <f>'CandidateTenderer 31-35'!$M$47</f>
        <v>1</v>
      </c>
      <c r="B33" s="171" t="str">
        <f>'CandidateTenderer 31-35'!$L$8</f>
        <v>Candidate/tenderer 32</v>
      </c>
      <c r="C33">
        <f>'CandidateTenderer 31-35'!$M$46</f>
        <v>0</v>
      </c>
    </row>
    <row r="34" spans="1:3">
      <c r="A34" s="35">
        <f>'CandidateTenderer 31-35'!$O$47</f>
        <v>1</v>
      </c>
      <c r="B34" s="171" t="str">
        <f>'CandidateTenderer 31-35'!$N$8</f>
        <v>Candidate/tenderer 33</v>
      </c>
      <c r="C34">
        <f>'CandidateTenderer 31-35'!$O$46</f>
        <v>0</v>
      </c>
    </row>
    <row r="35" spans="1:3">
      <c r="A35" s="35">
        <f>'CandidateTenderer 31-35'!$Q$47</f>
        <v>1</v>
      </c>
      <c r="B35" s="171" t="str">
        <f>'CandidateTenderer 31-35'!$P$8</f>
        <v>Candidate/tenderer 34</v>
      </c>
      <c r="C35">
        <f>'CandidateTenderer 31-35'!$Q$46</f>
        <v>0</v>
      </c>
    </row>
    <row r="36" spans="1:3">
      <c r="A36" s="35">
        <f>'CandidateTenderer 31-35'!$S$47</f>
        <v>1</v>
      </c>
      <c r="B36" s="171" t="str">
        <f>'CandidateTenderer 31-35'!$R$8</f>
        <v>Candidate/tenderer 35</v>
      </c>
      <c r="C36">
        <f>'CandidateTenderer 31-35'!$S$46</f>
        <v>0</v>
      </c>
    </row>
    <row r="37" spans="1:3">
      <c r="A37" s="35">
        <f>'CandidateTenderer 36-40'!$K$47</f>
        <v>1</v>
      </c>
      <c r="B37" s="171" t="str">
        <f>'CandidateTenderer 36-40'!$J$8</f>
        <v>Candidate/tenderer 36</v>
      </c>
      <c r="C37">
        <f>'CandidateTenderer 36-40'!$K$46</f>
        <v>0</v>
      </c>
    </row>
    <row r="38" spans="1:3">
      <c r="A38" s="35">
        <f>'CandidateTenderer 36-40'!$M$47</f>
        <v>1</v>
      </c>
      <c r="B38" s="171" t="str">
        <f>'CandidateTenderer 36-40'!$L$8</f>
        <v>Candidate/tenderer 37</v>
      </c>
      <c r="C38">
        <f>'CandidateTenderer 36-40'!$M$46</f>
        <v>0</v>
      </c>
    </row>
    <row r="39" spans="1:3">
      <c r="A39" s="35">
        <f>'CandidateTenderer 36-40'!$O$47</f>
        <v>1</v>
      </c>
      <c r="B39" s="171" t="str">
        <f>'CandidateTenderer 36-40'!$N$8</f>
        <v>Candidate/tenderer 38</v>
      </c>
      <c r="C39">
        <f>'CandidateTenderer 36-40'!$O$46</f>
        <v>0</v>
      </c>
    </row>
    <row r="40" spans="1:3">
      <c r="A40" s="35">
        <f>'CandidateTenderer 36-40'!$Q$47</f>
        <v>1</v>
      </c>
      <c r="B40" s="171" t="str">
        <f>'CandidateTenderer 36-40'!$P$8</f>
        <v>Candidate/tenderer 39</v>
      </c>
      <c r="C40">
        <f>'CandidateTenderer 36-40'!$Q$46</f>
        <v>0</v>
      </c>
    </row>
    <row r="41" spans="1:3">
      <c r="A41" s="35">
        <f>'CandidateTenderer 36-40'!$S$47</f>
        <v>1</v>
      </c>
      <c r="B41" s="171" t="str">
        <f>'CandidateTenderer 36-40'!$R$8</f>
        <v>Candidate/tenderer 40</v>
      </c>
      <c r="C41">
        <f>'CandidateTenderer 36-40'!$S$46</f>
        <v>0</v>
      </c>
    </row>
    <row r="42" spans="1:3">
      <c r="A42" s="35">
        <f>'CandidateTenderer 41-45'!$K$47</f>
        <v>1</v>
      </c>
      <c r="B42" s="171" t="str">
        <f>'CandidateTenderer 41-45'!$J$8</f>
        <v>Candidate/tenderer 41</v>
      </c>
      <c r="C42">
        <f>'CandidateTenderer 41-45'!$K$46</f>
        <v>0</v>
      </c>
    </row>
    <row r="43" spans="1:3">
      <c r="A43" s="35">
        <f>'CandidateTenderer 41-45'!$M$47</f>
        <v>1</v>
      </c>
      <c r="B43" s="171" t="str">
        <f>'CandidateTenderer 41-45'!$L$8</f>
        <v>Candidate/tenderer 42</v>
      </c>
      <c r="C43">
        <f>'CandidateTenderer 41-45'!$M$46</f>
        <v>0</v>
      </c>
    </row>
    <row r="44" spans="1:3">
      <c r="A44" s="35">
        <f>'CandidateTenderer 41-45'!$O$47</f>
        <v>1</v>
      </c>
      <c r="B44" s="171" t="str">
        <f>'CandidateTenderer 41-45'!$N$8</f>
        <v>Candidate/tenderer 43</v>
      </c>
      <c r="C44">
        <f>'CandidateTenderer 41-45'!$O$46</f>
        <v>0</v>
      </c>
    </row>
    <row r="45" spans="1:3">
      <c r="A45" s="35">
        <f>'CandidateTenderer 41-45'!$Q$47</f>
        <v>1</v>
      </c>
      <c r="B45" s="171" t="str">
        <f>'CandidateTenderer 41-45'!$P$8</f>
        <v>Candidate/tenderer 44</v>
      </c>
      <c r="C45">
        <f>'CandidateTenderer 41-45'!$Q$46</f>
        <v>0</v>
      </c>
    </row>
    <row r="46" spans="1:3">
      <c r="A46" s="35">
        <f>'CandidateTenderer 41-45'!$S$47</f>
        <v>1</v>
      </c>
      <c r="B46" s="171" t="str">
        <f>'CandidateTenderer 41-45'!$R$8</f>
        <v>Candidate/tenderer 45</v>
      </c>
      <c r="C46">
        <f>'CandidateTenderer 41-45'!$S$46</f>
        <v>0</v>
      </c>
    </row>
    <row r="47" spans="1:3">
      <c r="A47" s="35">
        <f>'CandidateTenderer 46-50'!$K$47</f>
        <v>1</v>
      </c>
      <c r="B47" s="171" t="str">
        <f>'CandidateTenderer 46-50'!$J$8</f>
        <v>Candidate/tenderer 46</v>
      </c>
      <c r="C47">
        <f>'CandidateTenderer 46-50'!$K$46</f>
        <v>0</v>
      </c>
    </row>
    <row r="48" spans="1:3">
      <c r="A48" s="35">
        <f>'CandidateTenderer 46-50'!$M$47</f>
        <v>1</v>
      </c>
      <c r="B48" s="171" t="str">
        <f>'CandidateTenderer 46-50'!$L$8</f>
        <v>Candidate/tenderer 47</v>
      </c>
      <c r="C48">
        <f>'CandidateTenderer 46-50'!$M$46</f>
        <v>0</v>
      </c>
    </row>
    <row r="49" spans="1:3">
      <c r="A49" s="35">
        <f>'CandidateTenderer 46-50'!$O$47</f>
        <v>1</v>
      </c>
      <c r="B49" s="171" t="str">
        <f>'CandidateTenderer 46-50'!$N$8</f>
        <v>Candidate/tenderer 48</v>
      </c>
      <c r="C49">
        <f>'CandidateTenderer 46-50'!$O$46</f>
        <v>0</v>
      </c>
    </row>
    <row r="50" spans="1:3">
      <c r="A50" s="35">
        <f>'CandidateTenderer 46-50'!$Q$47</f>
        <v>1</v>
      </c>
      <c r="B50" s="171" t="str">
        <f>'CandidateTenderer 46-50'!$P$8</f>
        <v>Candidate/tenderer 49</v>
      </c>
      <c r="C50">
        <f>'CandidateTenderer 46-50'!$Q$46</f>
        <v>0</v>
      </c>
    </row>
    <row r="51" spans="1:3">
      <c r="A51" s="35">
        <f>'CandidateTenderer 46-50'!$S$47</f>
        <v>1</v>
      </c>
      <c r="B51" s="171" t="str">
        <f>'CandidateTenderer 46-50'!$R$8</f>
        <v>Candidate/tenderer 50</v>
      </c>
      <c r="C51">
        <f>'CandidateTenderer 46-50'!$S$46</f>
        <v>0</v>
      </c>
    </row>
    <row r="52" spans="1:3">
      <c r="A52" s="35">
        <f>'CandidateTenderer 51-55'!$K$47</f>
        <v>1</v>
      </c>
      <c r="B52" s="171" t="str">
        <f>'CandidateTenderer 51-55'!$J$8</f>
        <v>Candidate/tenderer 51</v>
      </c>
      <c r="C52">
        <f>'CandidateTenderer 51-55'!$K$46</f>
        <v>0</v>
      </c>
    </row>
    <row r="53" spans="1:3">
      <c r="A53" s="35">
        <f>'CandidateTenderer 51-55'!$M$47</f>
        <v>1</v>
      </c>
      <c r="B53" s="171" t="str">
        <f>'CandidateTenderer 51-55'!$L$8</f>
        <v>Candidate/tenderer 52</v>
      </c>
      <c r="C53">
        <f>'CandidateTenderer 51-55'!$M$46</f>
        <v>0</v>
      </c>
    </row>
    <row r="54" spans="1:3">
      <c r="A54" s="35">
        <f>'CandidateTenderer 51-55'!$O$47</f>
        <v>1</v>
      </c>
      <c r="B54" s="171" t="str">
        <f>'CandidateTenderer 51-55'!$N$8</f>
        <v>Candidate/tenderer 53</v>
      </c>
      <c r="C54">
        <f>'CandidateTenderer 51-55'!$O$46</f>
        <v>0</v>
      </c>
    </row>
    <row r="55" spans="1:3">
      <c r="A55" s="35">
        <f>'CandidateTenderer 51-55'!$Q$47</f>
        <v>1</v>
      </c>
      <c r="B55" s="171" t="str">
        <f>'CandidateTenderer 51-55'!$P$8</f>
        <v>Candidate/tenderer 54</v>
      </c>
      <c r="C55">
        <f>'CandidateTenderer 51-55'!$Q$46</f>
        <v>0</v>
      </c>
    </row>
    <row r="56" spans="1:3">
      <c r="A56" s="35">
        <f>'CandidateTenderer 51-55'!$S$47</f>
        <v>1</v>
      </c>
      <c r="B56" s="171" t="str">
        <f>'CandidateTenderer 51-55'!$R$8</f>
        <v>Candidate/tenderer 55</v>
      </c>
      <c r="C56">
        <f>'CandidateTenderer 51-55'!$S$46</f>
        <v>0</v>
      </c>
    </row>
    <row r="57" spans="1:3">
      <c r="A57" s="35">
        <f>'CandidateTenderer 56-60'!$K$47</f>
        <v>1</v>
      </c>
      <c r="B57" s="171" t="str">
        <f>'CandidateTenderer 56-60'!$J$8</f>
        <v>Candidate/tenderer 56</v>
      </c>
      <c r="C57">
        <f>'CandidateTenderer 56-60'!$K$46</f>
        <v>0</v>
      </c>
    </row>
    <row r="58" spans="1:3">
      <c r="A58" s="35">
        <f>'CandidateTenderer 56-60'!$M$47</f>
        <v>1</v>
      </c>
      <c r="B58" s="171" t="str">
        <f>'CandidateTenderer 56-60'!$L$8</f>
        <v>Candidate/tenderer 57</v>
      </c>
      <c r="C58">
        <f>'CandidateTenderer 56-60'!$M$46</f>
        <v>0</v>
      </c>
    </row>
    <row r="59" spans="1:3">
      <c r="A59" s="35">
        <f>'CandidateTenderer 56-60'!$O$47</f>
        <v>1</v>
      </c>
      <c r="B59" s="171" t="str">
        <f>'CandidateTenderer 56-60'!$N$8</f>
        <v>Candidate/tenderer 58</v>
      </c>
      <c r="C59">
        <f>'CandidateTenderer 56-60'!$O$46</f>
        <v>0</v>
      </c>
    </row>
    <row r="60" spans="1:3">
      <c r="A60" s="35">
        <f>'CandidateTenderer 56-60'!$Q$47</f>
        <v>1</v>
      </c>
      <c r="B60" s="171" t="str">
        <f>'CandidateTenderer 56-60'!$P$8</f>
        <v>Candidate/tenderer 59</v>
      </c>
      <c r="C60">
        <f>'CandidateTenderer 56-60'!$Q$46</f>
        <v>0</v>
      </c>
    </row>
    <row r="61" spans="1:3">
      <c r="A61" s="35">
        <f>'CandidateTenderer 56-60'!$S$47</f>
        <v>1</v>
      </c>
      <c r="B61" s="171" t="str">
        <f>'CandidateTenderer 56-60'!$R$8</f>
        <v>Candidate/tenderer 60</v>
      </c>
      <c r="C61">
        <f>'CandidateTenderer 56-60'!$S$46</f>
        <v>0</v>
      </c>
    </row>
    <row r="62" spans="1:3">
      <c r="A62" s="35">
        <f>'CandidateTenderer 61-65'!$K$47</f>
        <v>1</v>
      </c>
      <c r="B62" s="171" t="str">
        <f>'CandidateTenderer 61-65'!$J$8</f>
        <v>Candidate/tenderer 61</v>
      </c>
      <c r="C62">
        <f>'CandidateTenderer 61-65'!$K$46</f>
        <v>0</v>
      </c>
    </row>
    <row r="63" spans="1:3">
      <c r="A63" s="35">
        <f>'CandidateTenderer 61-65'!$M$47</f>
        <v>1</v>
      </c>
      <c r="B63" s="171" t="str">
        <f>'CandidateTenderer 61-65'!$L$8</f>
        <v>Candidate/tenderer 62</v>
      </c>
      <c r="C63">
        <f>'CandidateTenderer 61-65'!$M$46</f>
        <v>0</v>
      </c>
    </row>
    <row r="64" spans="1:3">
      <c r="A64" s="35">
        <f>'CandidateTenderer 61-65'!$O$47</f>
        <v>1</v>
      </c>
      <c r="B64" s="171" t="str">
        <f>'CandidateTenderer 61-65'!$N$8</f>
        <v>Candidate/tenderer 63</v>
      </c>
      <c r="C64">
        <f>'CandidateTenderer 61-65'!$O$46</f>
        <v>0</v>
      </c>
    </row>
    <row r="65" spans="1:3">
      <c r="A65" s="35">
        <f>'CandidateTenderer 61-65'!$Q$47</f>
        <v>1</v>
      </c>
      <c r="B65" s="171" t="str">
        <f>'CandidateTenderer 61-65'!$P$8</f>
        <v>Candidate/tenderer 64</v>
      </c>
      <c r="C65">
        <f>'CandidateTenderer 61-65'!$Q$46</f>
        <v>0</v>
      </c>
    </row>
    <row r="66" spans="1:3">
      <c r="A66" s="35">
        <f>'CandidateTenderer 61-65'!$S$47</f>
        <v>1</v>
      </c>
      <c r="B66" s="171" t="str">
        <f>'CandidateTenderer 61-65'!$R$8</f>
        <v>Candidate/tenderer 65</v>
      </c>
      <c r="C66">
        <f>'CandidateTenderer 61-65'!$S$46</f>
        <v>0</v>
      </c>
    </row>
    <row r="67" spans="1:3">
      <c r="A67" s="35">
        <f>'CandidateTenderer 66-70'!$K$47</f>
        <v>1</v>
      </c>
      <c r="B67" s="171" t="str">
        <f>'CandidateTenderer 66-70'!$J$8</f>
        <v>Candidate/tenderer 66</v>
      </c>
      <c r="C67">
        <f>'CandidateTenderer 66-70'!$K$46</f>
        <v>0</v>
      </c>
    </row>
    <row r="68" spans="1:3">
      <c r="A68" s="35">
        <f>'CandidateTenderer 66-70'!$M$47</f>
        <v>1</v>
      </c>
      <c r="B68" s="171" t="str">
        <f>'CandidateTenderer 66-70'!$L$8</f>
        <v>Candidate/tenderer 67</v>
      </c>
      <c r="C68">
        <f>'CandidateTenderer 66-70'!$M$46</f>
        <v>0</v>
      </c>
    </row>
    <row r="69" spans="1:3">
      <c r="A69" s="35">
        <f>'CandidateTenderer 66-70'!$O$47</f>
        <v>1</v>
      </c>
      <c r="B69" s="171" t="str">
        <f>'CandidateTenderer 66-70'!$N$8</f>
        <v>Candidate/tenderer 68</v>
      </c>
      <c r="C69">
        <f>'CandidateTenderer 66-70'!$O$46</f>
        <v>0</v>
      </c>
    </row>
    <row r="70" spans="1:3">
      <c r="A70" s="35">
        <f>'CandidateTenderer 66-70'!$Q$47</f>
        <v>1</v>
      </c>
      <c r="B70" s="171" t="str">
        <f>'CandidateTenderer 66-70'!$P$8</f>
        <v>Candidate/tenderer 69</v>
      </c>
      <c r="C70">
        <f>'CandidateTenderer 66-70'!$Q$46</f>
        <v>0</v>
      </c>
    </row>
    <row r="71" spans="1:3">
      <c r="A71" s="35">
        <f>'CandidateTenderer 66-70'!$S$47</f>
        <v>1</v>
      </c>
      <c r="B71" s="171" t="str">
        <f>'CandidateTenderer 66-70'!$R$8</f>
        <v>Candidate/tenderer 70</v>
      </c>
      <c r="C71">
        <f>'CandidateTenderer 66-70'!$S$46</f>
        <v>0</v>
      </c>
    </row>
    <row r="72" spans="1:3">
      <c r="A72" s="35">
        <f>'CandidateTenderer 71-75'!$K$47</f>
        <v>1</v>
      </c>
      <c r="B72" s="171" t="str">
        <f>'CandidateTenderer 71-75'!$J$8</f>
        <v>Candidate/tenderer 71</v>
      </c>
      <c r="C72">
        <f>'CandidateTenderer 71-75'!$K$46</f>
        <v>0</v>
      </c>
    </row>
    <row r="73" spans="1:3">
      <c r="A73" s="35">
        <f>'CandidateTenderer 71-75'!$M$47</f>
        <v>1</v>
      </c>
      <c r="B73" s="171" t="str">
        <f>'CandidateTenderer 71-75'!$L$8</f>
        <v>Candidate/tenderer 72</v>
      </c>
      <c r="C73">
        <f>'CandidateTenderer 71-75'!$M$46</f>
        <v>0</v>
      </c>
    </row>
    <row r="74" spans="1:3">
      <c r="A74" s="35">
        <f>'CandidateTenderer 71-75'!$O$47</f>
        <v>1</v>
      </c>
      <c r="B74" s="171" t="str">
        <f>'CandidateTenderer 71-75'!$N$8</f>
        <v>Candidate/tenderer 73</v>
      </c>
      <c r="C74">
        <f>'CandidateTenderer 71-75'!$O$46</f>
        <v>0</v>
      </c>
    </row>
    <row r="75" spans="1:3">
      <c r="A75" s="35">
        <f>'CandidateTenderer 71-75'!$Q$47</f>
        <v>1</v>
      </c>
      <c r="B75" s="171" t="str">
        <f>'CandidateTenderer 71-75'!$P$8</f>
        <v>Candidate/tenderer 74</v>
      </c>
      <c r="C75">
        <f>'CandidateTenderer 71-75'!$Q$46</f>
        <v>0</v>
      </c>
    </row>
    <row r="76" spans="1:3">
      <c r="A76" s="35">
        <f>'CandidateTenderer 71-75'!$S$47</f>
        <v>1</v>
      </c>
      <c r="B76" s="171" t="str">
        <f>'CandidateTenderer 71-75'!$R$8</f>
        <v>Candidate/tenderer 75</v>
      </c>
      <c r="C76">
        <f>'CandidateTenderer 71-75'!$S$46</f>
        <v>0</v>
      </c>
    </row>
    <row r="77" spans="1:3">
      <c r="A77" s="35">
        <f>'CandidateTenderer 76-80'!$K$47</f>
        <v>1</v>
      </c>
      <c r="B77" s="171" t="str">
        <f>'CandidateTenderer 76-80'!$J$8</f>
        <v>Candidate/tenderer 76</v>
      </c>
      <c r="C77">
        <f>'CandidateTenderer 76-80'!$K$46</f>
        <v>0</v>
      </c>
    </row>
    <row r="78" spans="1:3">
      <c r="A78" s="35">
        <f>'CandidateTenderer 76-80'!$M$47</f>
        <v>1</v>
      </c>
      <c r="B78" s="171" t="str">
        <f>'CandidateTenderer 76-80'!$L$8</f>
        <v>Candidate/tenderer 77</v>
      </c>
      <c r="C78">
        <f>'CandidateTenderer 76-80'!$M$46</f>
        <v>0</v>
      </c>
    </row>
    <row r="79" spans="1:3">
      <c r="A79" s="35">
        <f>'CandidateTenderer 76-80'!$O$47</f>
        <v>1</v>
      </c>
      <c r="B79" s="171" t="str">
        <f>'CandidateTenderer 76-80'!$N$8</f>
        <v>Candidate/tenderer 78</v>
      </c>
      <c r="C79">
        <f>'CandidateTenderer 76-80'!$O$46</f>
        <v>0</v>
      </c>
    </row>
    <row r="80" spans="1:3">
      <c r="A80" s="35">
        <f>'CandidateTenderer 76-80'!$Q$47</f>
        <v>1</v>
      </c>
      <c r="B80" s="171" t="str">
        <f>'CandidateTenderer 76-80'!$P$8</f>
        <v>Candidate/tenderer 79</v>
      </c>
      <c r="C80">
        <f>'CandidateTenderer 76-80'!$Q$46</f>
        <v>0</v>
      </c>
    </row>
    <row r="81" spans="1:3">
      <c r="A81" s="35">
        <f>'CandidateTenderer 76-80'!$S$47</f>
        <v>1</v>
      </c>
      <c r="B81" s="171" t="str">
        <f>'CandidateTenderer 76-80'!$R$8</f>
        <v>Candidate/tenderer 80</v>
      </c>
      <c r="C81">
        <f>'CandidateTenderer 76-80'!$S$46</f>
        <v>0</v>
      </c>
    </row>
    <row r="82" spans="1:3">
      <c r="A82" s="35">
        <f>'CandidateTenderer 81-85'!$K$47</f>
        <v>1</v>
      </c>
      <c r="B82" s="171" t="str">
        <f>'CandidateTenderer 81-85'!$J$8</f>
        <v>Candidate/tenderer 81</v>
      </c>
      <c r="C82">
        <f>'CandidateTenderer 81-85'!$K$46</f>
        <v>0</v>
      </c>
    </row>
    <row r="83" spans="1:3">
      <c r="A83" s="35">
        <f>'CandidateTenderer 81-85'!$M$47</f>
        <v>1</v>
      </c>
      <c r="B83" s="171" t="str">
        <f>'CandidateTenderer 81-85'!$L$8</f>
        <v>Candidate/tenderer 82</v>
      </c>
      <c r="C83">
        <f>'CandidateTenderer 81-85'!$M$46</f>
        <v>0</v>
      </c>
    </row>
    <row r="84" spans="1:3">
      <c r="A84" s="35">
        <f>'CandidateTenderer 81-85'!$O$47</f>
        <v>1</v>
      </c>
      <c r="B84" s="171" t="str">
        <f>'CandidateTenderer 81-85'!$N$8</f>
        <v>Candidate/tenderer 83</v>
      </c>
      <c r="C84">
        <f>'CandidateTenderer 81-85'!$O$46</f>
        <v>0</v>
      </c>
    </row>
    <row r="85" spans="1:3">
      <c r="A85" s="35">
        <f>'CandidateTenderer 81-85'!$Q$47</f>
        <v>1</v>
      </c>
      <c r="B85" s="171" t="str">
        <f>'CandidateTenderer 81-85'!$P$8</f>
        <v>Candidate/tenderer 84</v>
      </c>
      <c r="C85">
        <f>'CandidateTenderer 81-85'!$Q$46</f>
        <v>0</v>
      </c>
    </row>
    <row r="86" spans="1:3">
      <c r="A86" s="35">
        <f>'CandidateTenderer 81-85'!$S$47</f>
        <v>1</v>
      </c>
      <c r="B86" s="171" t="str">
        <f>'CandidateTenderer 81-85'!$R$8</f>
        <v>Candidate/tenderer 85</v>
      </c>
      <c r="C86">
        <f>'CandidateTenderer 81-85'!$S$46</f>
        <v>0</v>
      </c>
    </row>
    <row r="87" spans="1:3">
      <c r="A87" s="35">
        <f>'CandidateTenderer 86-90'!$K$47</f>
        <v>1</v>
      </c>
      <c r="B87" s="171" t="str">
        <f>'CandidateTenderer 86-90'!$J$8</f>
        <v>Candidate/tenderer 86</v>
      </c>
      <c r="C87">
        <f>'CandidateTenderer 86-90'!$K$46</f>
        <v>0</v>
      </c>
    </row>
    <row r="88" spans="1:3">
      <c r="A88" s="35">
        <f>'CandidateTenderer 86-90'!$M$47</f>
        <v>1</v>
      </c>
      <c r="B88" s="171" t="str">
        <f>'CandidateTenderer 86-90'!$L$8</f>
        <v>Candidate/tenderer 87</v>
      </c>
      <c r="C88">
        <f>'CandidateTenderer 86-90'!$M$46</f>
        <v>0</v>
      </c>
    </row>
    <row r="89" spans="1:3">
      <c r="A89" s="35">
        <f>'CandidateTenderer 86-90'!$O$47</f>
        <v>1</v>
      </c>
      <c r="B89" s="171" t="str">
        <f>'CandidateTenderer 86-90'!$N$8</f>
        <v>Candidate/tenderer 88</v>
      </c>
      <c r="C89">
        <f>'CandidateTenderer 86-90'!$O$46</f>
        <v>0</v>
      </c>
    </row>
    <row r="90" spans="1:3">
      <c r="A90" s="35">
        <f>'CandidateTenderer 86-90'!$Q$47</f>
        <v>1</v>
      </c>
      <c r="B90" s="171" t="str">
        <f>'CandidateTenderer 86-90'!$P$8</f>
        <v>Candidate/tenderer 89</v>
      </c>
      <c r="C90">
        <f>'CandidateTenderer 86-90'!$Q$46</f>
        <v>0</v>
      </c>
    </row>
    <row r="91" spans="1:3">
      <c r="A91" s="35">
        <f>'CandidateTenderer 86-90'!$S$47</f>
        <v>1</v>
      </c>
      <c r="B91" s="171" t="str">
        <f>'CandidateTenderer 86-90'!$R$8</f>
        <v>Candidate/tenderer 90</v>
      </c>
      <c r="C91">
        <f>'CandidateTenderer 86-90'!$S$46</f>
        <v>0</v>
      </c>
    </row>
    <row r="92" spans="1:3">
      <c r="A92" s="35">
        <f>'CandidateTenderer 91-95'!$K$47</f>
        <v>1</v>
      </c>
      <c r="B92" s="171" t="str">
        <f>'CandidateTenderer 91-95'!$J$8</f>
        <v>Candidate/tenderer 91</v>
      </c>
      <c r="C92">
        <f>'CandidateTenderer 91-95'!$K$46</f>
        <v>0</v>
      </c>
    </row>
    <row r="93" spans="1:3">
      <c r="A93" s="35">
        <f>'CandidateTenderer 91-95'!$M$47</f>
        <v>1</v>
      </c>
      <c r="B93" s="171" t="str">
        <f>'CandidateTenderer 91-95'!$L$8</f>
        <v>Candidate/tenderer 92</v>
      </c>
      <c r="C93">
        <f>'CandidateTenderer 91-95'!$M$46</f>
        <v>0</v>
      </c>
    </row>
    <row r="94" spans="1:3">
      <c r="A94" s="35">
        <f>'CandidateTenderer 91-95'!$O$47</f>
        <v>1</v>
      </c>
      <c r="B94" s="171" t="str">
        <f>'CandidateTenderer 91-95'!$N$8</f>
        <v>Candidate/tenderer 93</v>
      </c>
      <c r="C94">
        <f>'CandidateTenderer 91-95'!$O$46</f>
        <v>0</v>
      </c>
    </row>
    <row r="95" spans="1:3">
      <c r="A95" s="35">
        <f>'CandidateTenderer 91-95'!$Q$47</f>
        <v>1</v>
      </c>
      <c r="B95" s="171" t="str">
        <f>'CandidateTenderer 91-95'!$P$8</f>
        <v>Candidate/tenderer 94</v>
      </c>
      <c r="C95">
        <f>'CandidateTenderer 91-95'!$Q$46</f>
        <v>0</v>
      </c>
    </row>
    <row r="96" spans="1:3">
      <c r="A96" s="35">
        <f>'CandidateTenderer 91-95'!$S$47</f>
        <v>1</v>
      </c>
      <c r="B96" s="171" t="str">
        <f>'CandidateTenderer 91-95'!$R$8</f>
        <v>Candidate/tenderer 95</v>
      </c>
      <c r="C96">
        <f>'CandidateTenderer 91-95'!$S$46</f>
        <v>0</v>
      </c>
    </row>
    <row r="97" spans="1:3">
      <c r="A97" s="35">
        <f>'CandidateTenderer 96-100'!$K$47</f>
        <v>1</v>
      </c>
      <c r="B97" s="171" t="str">
        <f>'CandidateTenderer 96-100'!$J$8</f>
        <v>Candidate/tenderer 96</v>
      </c>
      <c r="C97">
        <f>'CandidateTenderer 96-100'!$K$46</f>
        <v>0</v>
      </c>
    </row>
    <row r="98" spans="1:3">
      <c r="A98" s="35">
        <f>'CandidateTenderer 96-100'!$M$47</f>
        <v>1</v>
      </c>
      <c r="B98" s="171" t="str">
        <f>'CandidateTenderer 96-100'!$L$8</f>
        <v>Candidate/tenderer 97</v>
      </c>
      <c r="C98">
        <f>'CandidateTenderer 96-100'!$M$46</f>
        <v>0</v>
      </c>
    </row>
    <row r="99" spans="1:3">
      <c r="A99" s="35">
        <f>'CandidateTenderer 96-100'!$O$47</f>
        <v>1</v>
      </c>
      <c r="B99" s="171" t="str">
        <f>'CandidateTenderer 96-100'!$N$8</f>
        <v>Candidate/tenderer 98</v>
      </c>
      <c r="C99">
        <f>'CandidateTenderer 96-100'!$O$46</f>
        <v>0</v>
      </c>
    </row>
    <row r="100" spans="1:3">
      <c r="A100" s="35">
        <f>'CandidateTenderer 96-100'!$Q$47</f>
        <v>1</v>
      </c>
      <c r="B100" s="171" t="str">
        <f>'CandidateTenderer 96-100'!$P$8</f>
        <v>Candidate/tenderer 99</v>
      </c>
      <c r="C100">
        <f>'CandidateTenderer 96-100'!$Q$46</f>
        <v>0</v>
      </c>
    </row>
    <row r="101" spans="1:3">
      <c r="A101" s="35">
        <f>'CandidateTenderer 96-100'!$S$47</f>
        <v>1</v>
      </c>
      <c r="B101" s="171" t="str">
        <f>'CandidateTenderer 96-100'!$R$8</f>
        <v>Candidate/tenderer 100</v>
      </c>
      <c r="C101">
        <f>'CandidateTenderer 96-100'!$S$46</f>
        <v>0</v>
      </c>
    </row>
  </sheetData>
  <autoFilter ref="A1:C1" xr:uid="{43C6D406-86F5-47ED-B2FC-B452B8830EA0}"/>
  <hyperlinks>
    <hyperlink ref="B2" location="'CandidateTenderer 1-5'!J8" display="'CandidateTenderer 1-5'!J8" xr:uid="{895B1730-4061-4D4A-8DC3-C60B5D4CAF85}"/>
    <hyperlink ref="B3" location="'CandidateTenderer 1-5'!L8" display="'CandidateTenderer 1-5'!L8" xr:uid="{40C7A368-207E-4985-928B-F3EEFCDF15A7}"/>
    <hyperlink ref="B4" location="'CandidateTenderer 1-5'!N8" display="'CandidateTenderer 1-5'!N8" xr:uid="{7DC8A08E-A1F0-4314-BA08-FDCFFFD869DE}"/>
    <hyperlink ref="B5" location="'CandidateTenderer 1-5'!P8" display="'CandidateTenderer 1-5'!P8" xr:uid="{18AA777F-CB0D-40B7-B81B-26161A02C0BE}"/>
    <hyperlink ref="B6" location="'CandidateTenderer 1-5'!R8" display="'CandidateTenderer 1-5'!R8" xr:uid="{DAE7790A-DF17-4AF0-B2EE-6A7652C0B377}"/>
    <hyperlink ref="B7" location="'CandidateTenderer 6-10'!J8" display="'CandidateTenderer 6-10'!J8" xr:uid="{A5440E7A-3681-48CB-9841-C7CD2CC206EA}"/>
    <hyperlink ref="B8" location="'CandidateTenderer 6-10'!L8" display="'CandidateTenderer 6-10'!L8" xr:uid="{B800A581-C6F1-4E63-AD5A-380C54ACFFD5}"/>
    <hyperlink ref="B9" location="'CandidateTenderer 6-10'!N8" display="'CandidateTenderer 6-10'!N8" xr:uid="{F365281A-F4DE-4632-B089-97EF6009F1DA}"/>
    <hyperlink ref="B10" location="'CandidateTenderer 6-10'!P8" display="'CandidateTenderer 6-10'!P8" xr:uid="{05811F6D-CC28-48F0-9FDE-B937379FCA9F}"/>
    <hyperlink ref="B11" location="'CandidateTenderer 6-10'!R8" display="'CandidateTenderer 6-10'!R8" xr:uid="{1B147A6B-36AD-4FC2-90A2-A1CD8717E968}"/>
    <hyperlink ref="B12" location="'CandidateTenderer 11-15'!J8" display="'CandidateTenderer 11-15'!J8" xr:uid="{1B8051D4-5725-4E56-B731-360E8563B232}"/>
    <hyperlink ref="B13" location="'CandidateTenderer 11-15'!L8" display="'CandidateTenderer 11-15'!L8" xr:uid="{8390954B-5200-442A-B1E3-D9DF3DBEB690}"/>
    <hyperlink ref="B14" location="'CandidateTenderer 11-15'!N8" display="'CandidateTenderer 11-15'!N8" xr:uid="{89477F5B-70C4-42E7-BC6B-898E8F8F046A}"/>
    <hyperlink ref="B15" location="'CandidateTenderer 11-15'!P8" display="'CandidateTenderer 11-15'!P8" xr:uid="{73601A6F-39B0-494D-8E33-322A2C2441E2}"/>
    <hyperlink ref="B16" location="'CandidateTenderer 11-15'!R8" display="'CandidateTenderer 11-15'!R8" xr:uid="{5C47AD0F-1D5E-4AE8-B77F-8226C61641EF}"/>
    <hyperlink ref="B17" location="'CandidateTenderer 16-20'!J8" display="'CandidateTenderer 16-20'!J8" xr:uid="{9541F832-B39E-46F6-9645-0729CE8DC2AF}"/>
    <hyperlink ref="B18" location="'CandidateTenderer 16-20'!L8" display="'CandidateTenderer 16-20'!L8" xr:uid="{A3B5598D-F74B-4E5A-A604-7947641AD7E2}"/>
    <hyperlink ref="B19" location="'CandidateTenderer 16-20'!N8" display="'CandidateTenderer 16-20'!N8" xr:uid="{8FD93953-7611-406E-884A-4B7AAE45F8FE}"/>
    <hyperlink ref="B20" location="'CandidateTenderer 16-20'!P8" display="'CandidateTenderer 16-20'!P8" xr:uid="{8C4F6293-26D4-4757-A698-4DD55C6E83EE}"/>
    <hyperlink ref="B21" location="'CandidateTenderer 16-20'!R8" display="'CandidateTenderer 16-20'!R8" xr:uid="{BD8D7C6C-DBEA-465B-9627-3FD2E882D980}"/>
    <hyperlink ref="B22" location="'CandidateTenderer 21-25'!J8" display="'CandidateTenderer 21-25'!J8" xr:uid="{18479956-F7DD-4130-A562-AA4C891CC838}"/>
    <hyperlink ref="B23" location="'CandidateTenderer 21-25'!L8" display="'CandidateTenderer 21-25'!L8" xr:uid="{5D8A922C-75B3-4C04-B37C-B37A83490141}"/>
    <hyperlink ref="B24" location="'CandidateTenderer 21-25'!N8" display="'CandidateTenderer 21-25'!N8" xr:uid="{545396CC-70E7-47F2-9B55-34F987152C3C}"/>
    <hyperlink ref="B25" location="'CandidateTenderer 21-25'!P8" display="'CandidateTenderer 21-25'!P8" xr:uid="{B57CFDEB-13B9-4D14-9947-8A41313F2B26}"/>
    <hyperlink ref="B26" location="'CandidateTenderer 21-25'!R8" display="'CandidateTenderer 21-25'!R8" xr:uid="{FD3FAC3E-9DE2-4D7A-A792-61510080B01A}"/>
    <hyperlink ref="B27" location="'CandidateTenderer 26-30'!J8" display="'CandidateTenderer 26-30'!J8" xr:uid="{B7F8397F-4C2F-4EF7-B1B4-063B2A25E971}"/>
    <hyperlink ref="B28" location="'CandidateTenderer 26-30'!L8" display="'CandidateTenderer 26-30'!L8" xr:uid="{29DFE156-EB9E-4DCC-877A-97F56B7ADFB2}"/>
    <hyperlink ref="B29" location="'CandidateTenderer 26-30'!N8" display="'CandidateTenderer 26-30'!N8" xr:uid="{F1FDCB92-72F4-4D74-89B2-03B9E87876C8}"/>
    <hyperlink ref="B30" location="'CandidateTenderer 26-30'!P8" display="'CandidateTenderer 26-30'!P8" xr:uid="{73B9F73C-7162-417D-9598-0AA1BC3514E1}"/>
    <hyperlink ref="B31" location="'CandidateTenderer 26-30'!R8" display="'CandidateTenderer 26-30'!R8" xr:uid="{49D0897B-CAC4-449D-B67E-4643AC4AB910}"/>
    <hyperlink ref="B32" location="'CandidateTenderer 31-35'!J8" display="'CandidateTenderer 31-35'!J8" xr:uid="{D581A62B-DE2A-47F1-A106-84B4EFF11F3E}"/>
    <hyperlink ref="B33" location="'CandidateTenderer 31-35'!L8" display="'CandidateTenderer 31-35'!L8" xr:uid="{569AF9B0-193A-4B2D-9C12-CE47B16634F1}"/>
    <hyperlink ref="B34" location="'CandidateTenderer 31-35'!N8" display="'CandidateTenderer 31-35'!N8" xr:uid="{BB8446FA-7CFD-4FB5-B518-21FFBDF16AF2}"/>
    <hyperlink ref="B35" location="'CandidateTenderer 31-35'!P8" display="'CandidateTenderer 31-35'!P8" xr:uid="{F7464F11-52DE-44DE-966D-C05931BFFA18}"/>
    <hyperlink ref="B36" location="'CandidateTenderer 31-35'!R8" display="'CandidateTenderer 31-35'!R8" xr:uid="{EA68E033-DAB2-4670-84A7-037EF9A6D117}"/>
    <hyperlink ref="B37" location="'CandidateTenderer 36-40'!J8" display="'CandidateTenderer 36-40'!J8" xr:uid="{70EEA9B3-BD34-4E10-8BC7-FFCEE31A0630}"/>
    <hyperlink ref="B38" location="'CandidateTenderer 36-40'!L8" display="'CandidateTenderer 36-40'!L8" xr:uid="{F40DCECF-5C57-43B7-A729-E3743D818148}"/>
    <hyperlink ref="B39" location="'CandidateTenderer 36-40'!N8" display="'CandidateTenderer 36-40'!N8" xr:uid="{D0A7743B-3E53-44D3-A4A1-65D25C5E82DF}"/>
    <hyperlink ref="B40" location="'CandidateTenderer 36-40'!P8" display="'CandidateTenderer 36-40'!P8" xr:uid="{8FA31C2B-15F0-49CB-85CF-7DB86DD11261}"/>
    <hyperlink ref="B41" location="'CandidateTenderer 36-40'!R8" display="'CandidateTenderer 36-40'!R8" xr:uid="{8BD762FA-8847-47B5-86C8-BAB2BECE6AE0}"/>
    <hyperlink ref="B42" location="'CandidateTenderer 41-45'!J8" display="'CandidateTenderer 41-45'!J8" xr:uid="{C120B8F7-B36C-494B-A925-F4CFCB874852}"/>
    <hyperlink ref="B43" location="'CandidateTenderer 41-45'!L8" display="'CandidateTenderer 41-45'!L8" xr:uid="{67537D8E-087E-45A9-BE60-A6AA4A7177C9}"/>
    <hyperlink ref="B44" location="'CandidateTenderer 41-45'!N8" display="'CandidateTenderer 41-45'!N8" xr:uid="{345D9BE3-CF10-4866-83AD-EF26E3925042}"/>
    <hyperlink ref="B45" location="'CandidateTenderer 41-45'!P8" display="'CandidateTenderer 41-45'!P8" xr:uid="{B1946107-1649-451C-AA3C-748BAA4AEFA5}"/>
    <hyperlink ref="B46" location="'CandidateTenderer 41-45'!R8" display="'CandidateTenderer 41-45'!R8" xr:uid="{340F6137-1BBD-4D2B-97F4-3311CECE355C}"/>
    <hyperlink ref="B47" location="'CandidateTenderer 46-50'!J8" display="'CandidateTenderer 46-50'!J8" xr:uid="{E1AC9864-D98D-4A73-937B-4F266F8DF445}"/>
    <hyperlink ref="B48" location="'CandidateTenderer 46-50'!L8" display="'CandidateTenderer 46-50'!L8" xr:uid="{AE7894A3-48F9-4963-B314-EBBAB7383C28}"/>
    <hyperlink ref="B49" location="'CandidateTenderer 46-50'!N8" display="'CandidateTenderer 46-50'!N8" xr:uid="{A4CEC754-570E-4C3F-B19B-8C584B4CC6F5}"/>
    <hyperlink ref="B50" location="'CandidateTenderer 46-50'!P8" display="'CandidateTenderer 46-50'!P8" xr:uid="{B4706C81-2C42-4E65-AB4E-EF3DF94F26EE}"/>
    <hyperlink ref="B51" location="'CandidateTenderer 46-50'!R8" display="'CandidateTenderer 46-50'!R8" xr:uid="{B51C2300-D1D4-43E5-AE96-E5CD6CB8B0F0}"/>
    <hyperlink ref="B52" location="'CandidateTenderer 51-55'!J8" display="'CandidateTenderer 51-55'!J8" xr:uid="{4DC62A39-48A2-46B5-8FC7-19B01F4E2A77}"/>
    <hyperlink ref="B53" location="'CandidateTenderer 51-55'!L8" display="'CandidateTenderer 51-55'!L8" xr:uid="{4A709865-87FB-4153-AC58-C9CAFEFE88B0}"/>
    <hyperlink ref="B54" location="'CandidateTenderer 51-55'!N8" display="'CandidateTenderer 51-55'!N8" xr:uid="{9911F85A-797F-429A-A77F-31F67E9DBB4E}"/>
    <hyperlink ref="B55" location="'CandidateTenderer 51-55'!P8" display="'CandidateTenderer 51-55'!P8" xr:uid="{C10A5479-0995-4E05-AA88-C864DBF94193}"/>
    <hyperlink ref="B56" location="'CandidateTenderer 51-55'!R8" display="'CandidateTenderer 51-55'!R8" xr:uid="{3B841D91-9BB9-4F9A-AE24-C1A95C96274A}"/>
    <hyperlink ref="B57" location="'CandidateTenderer 56-60'!J8" display="'CandidateTenderer 56-60'!J8" xr:uid="{EE982DC6-9431-499A-90F9-1B55332CAB94}"/>
    <hyperlink ref="B58" location="'CandidateTenderer 56-60'!L8" display="'CandidateTenderer 56-60'!L8" xr:uid="{5669EC22-AB79-490F-9812-C2CE0A87FB7E}"/>
    <hyperlink ref="B59" location="'CandidateTenderer 56-60'!N8" display="'CandidateTenderer 56-60'!N8" xr:uid="{0AB72D73-4864-4FF9-A093-498E55C06248}"/>
    <hyperlink ref="B60" location="'CandidateTenderer 56-60'!P8" display="'CandidateTenderer 56-60'!P8" xr:uid="{FFBE62F7-70D8-4642-AA7F-62F6B26392D2}"/>
    <hyperlink ref="B61" location="'CandidateTenderer 56-60'!R8" display="'CandidateTenderer 56-60'!R8" xr:uid="{0611F09E-3440-431A-99C5-55CC0F007ADC}"/>
    <hyperlink ref="B62" location="'CandidateTenderer 61-65'!J8" display="'CandidateTenderer 61-65'!J8" xr:uid="{FA3FA963-9D15-4086-B0E1-5AAB8F86C94B}"/>
    <hyperlink ref="B63" location="'CandidateTenderer 61-65'!L8" display="'CandidateTenderer 61-65'!L8" xr:uid="{EC9E3192-9C93-4C0E-B210-C36C24C4061D}"/>
    <hyperlink ref="B64" location="'CandidateTenderer 61-65'!N8" display="'CandidateTenderer 61-65'!N8" xr:uid="{3F999CA7-2369-4B40-9BD7-0312C02161EC}"/>
    <hyperlink ref="B65" location="'CandidateTenderer 61-65'!P8" display="'CandidateTenderer 61-65'!P8" xr:uid="{2BE8F3B4-23A1-4EC7-B31D-B7A01AD35418}"/>
    <hyperlink ref="B66" location="'CandidateTenderer 61-65'!R8" display="'CandidateTenderer 61-65'!R8" xr:uid="{18F0886D-2AD1-4773-BFEB-4B476D312208}"/>
    <hyperlink ref="B67" location="'CandidateTenderer 66-70'!J8" display="'CandidateTenderer 66-70'!J8" xr:uid="{5CF97C07-B582-4EC7-BA47-0ABF60CFC8D9}"/>
    <hyperlink ref="B68" location="'CandidateTenderer 66-70'!L8" display="'CandidateTenderer 66-70'!L8" xr:uid="{C7306096-1683-4D7B-B2C7-AC79F6AE7283}"/>
    <hyperlink ref="B69" location="'CandidateTenderer 66-70'!N8" display="'CandidateTenderer 66-70'!N8" xr:uid="{5C160355-9CC1-4B73-83E5-84830B8CA25C}"/>
    <hyperlink ref="B70" location="'CandidateTenderer 66-70'!P8" display="'CandidateTenderer 66-70'!P8" xr:uid="{2D37F906-8EB1-4792-B8B8-7E143CE7A8FD}"/>
    <hyperlink ref="B71" location="'CandidateTenderer 66-70'!R8" display="'CandidateTenderer 66-70'!R8" xr:uid="{28393019-3808-4D7F-82C9-C33758D5BCB2}"/>
    <hyperlink ref="B72" location="'CandidateTenderer 71-75'!J8" display="'CandidateTenderer 71-75'!J8" xr:uid="{43268F43-2671-4720-8E2E-995A220BBA84}"/>
    <hyperlink ref="B73" location="'CandidateTenderer 71-75'!L8" display="'CandidateTenderer 71-75'!L8" xr:uid="{D2E00291-8691-4036-8888-010CE0CEAF38}"/>
    <hyperlink ref="B74" location="'CandidateTenderer 71-75'!N8" display="'CandidateTenderer 71-75'!N8" xr:uid="{A31C50EC-F804-4454-8B0D-5D40113015F8}"/>
    <hyperlink ref="B75" location="'CandidateTenderer 71-75'!P8" display="'CandidateTenderer 71-75'!P8" xr:uid="{0314AB4C-B478-4D09-8A8C-B9137D2EBA85}"/>
    <hyperlink ref="B76" location="'CandidateTenderer 71-75'!R8" display="'CandidateTenderer 71-75'!R8" xr:uid="{6D10E5F9-75BE-48E2-9A07-56D6C7290C0D}"/>
    <hyperlink ref="B77" location="'CandidateTenderer 76-80'!J8" display="'CandidateTenderer 76-80'!J8" xr:uid="{9B7634B0-6F7E-47AB-A184-4E96886297E5}"/>
    <hyperlink ref="B78" location="'CandidateTenderer 76-80'!L8" display="'CandidateTenderer 76-80'!L8" xr:uid="{0C4F1202-5627-4177-B1D7-7AC127A2F4B6}"/>
    <hyperlink ref="B79" location="'CandidateTenderer 76-80'!N8" display="'CandidateTenderer 76-80'!N8" xr:uid="{5E5FA6A4-E2AA-4738-A5F5-0DB33CA66832}"/>
    <hyperlink ref="B80" location="'CandidateTenderer 76-80'!P8" display="'CandidateTenderer 76-80'!P8" xr:uid="{678DB365-7726-446F-9C79-5F4148C362B5}"/>
    <hyperlink ref="B81" location="'CandidateTenderer 76-80'!R8" display="'CandidateTenderer 76-80'!R8" xr:uid="{DDB34B5D-8BE8-4084-A958-D7DB3ABF3B86}"/>
    <hyperlink ref="B82" location="'CandidateTenderer 81-85'!J8" display="'CandidateTenderer 81-85'!J8" xr:uid="{1FFE1939-0610-4056-8F30-A1C7FFA212DD}"/>
    <hyperlink ref="B83" location="'CandidateTenderer 81-85'!L8" display="'CandidateTenderer 81-85'!L8" xr:uid="{A681F5E8-1763-4AD9-BB77-099C5E8DF3F4}"/>
    <hyperlink ref="B84" location="'CandidateTenderer 81-85'!N8" display="'CandidateTenderer 81-85'!N8" xr:uid="{BE187F83-3B6D-4F8C-8023-5C4F1048B9F5}"/>
    <hyperlink ref="B85" location="'CandidateTenderer 81-85'!P8" display="'CandidateTenderer 81-85'!P8" xr:uid="{075D9FD4-996B-49C2-9BD1-927112A3DF99}"/>
    <hyperlink ref="B86" location="'CandidateTenderer 81-85'!R8" display="'CandidateTenderer 81-85'!R8" xr:uid="{170EDDBA-E8B5-4DA8-B841-96B7EC14A2F4}"/>
    <hyperlink ref="B87" location="'CandidateTenderer 86-90'!J8" display="'CandidateTenderer 86-90'!J8" xr:uid="{18DDB635-4AE1-4632-85CA-8DEEE6F62A45}"/>
    <hyperlink ref="B88" location="'CandidateTenderer 86-90'!L8" display="'CandidateTenderer 86-90'!L8" xr:uid="{EA2996D7-626B-4EC4-8920-EF3C08F428F3}"/>
    <hyperlink ref="B89" location="'CandidateTenderer 86-90'!N8" display="'CandidateTenderer 86-90'!N8" xr:uid="{13DC9A82-1906-48CA-A3F1-4785A31899F6}"/>
    <hyperlink ref="B90" location="'CandidateTenderer 86-90'!P8" display="'CandidateTenderer 86-90'!P8" xr:uid="{BDBB5568-100C-4905-83F6-865F690C3D41}"/>
    <hyperlink ref="B91" location="'CandidateTenderer 86-90'!R8" display="'CandidateTenderer 86-90'!R8" xr:uid="{13281587-FB11-4CB5-96BB-FAC42FEBD583}"/>
    <hyperlink ref="B92" location="'CandidateTenderer 91-95'!J8" display="'CandidateTenderer 91-95'!J8" xr:uid="{46F6643E-FD1D-4AC9-B0DE-66A003E13F8E}"/>
    <hyperlink ref="B93" location="'CandidateTenderer 91-95'!L8" display="'CandidateTenderer 91-95'!L8" xr:uid="{1F802774-BD08-4769-B610-024428A5F72A}"/>
    <hyperlink ref="B94" location="'CandidateTenderer 91-95'!N8" display="'CandidateTenderer 91-95'!N8" xr:uid="{5AE3F57A-55BB-4CCF-9D28-B29D5B9DCD88}"/>
    <hyperlink ref="B95" location="'CandidateTenderer 91-95'!P8" display="'CandidateTenderer 91-95'!P8" xr:uid="{4FF678D7-080C-4DF3-9F6E-48600783270B}"/>
    <hyperlink ref="B96" location="'CandidateTenderer 91-95'!R8" display="'CandidateTenderer 91-95'!R8" xr:uid="{208D9D15-35A4-4968-9112-31A45D1E8679}"/>
    <hyperlink ref="B97" location="'CandidateTenderer 96-100'!J8" display="'CandidateTenderer 96-100'!J8" xr:uid="{8DA880C7-CA20-484C-8BBB-FF6ED2CDFF77}"/>
    <hyperlink ref="B98" location="'CandidateTenderer 96-100'!L8" display="'CandidateTenderer 96-100'!L8" xr:uid="{C3D1E342-315D-45E7-8830-4F8AE1594A8D}"/>
    <hyperlink ref="B99" location="'CandidateTenderer 96-100'!N8" display="'CandidateTenderer 96-100'!N8" xr:uid="{1BB7CCE0-EE3C-4FFA-91A4-BAE007ADB440}"/>
    <hyperlink ref="B100" location="'CandidateTenderer 96-100'!P8" display="'CandidateTenderer 96-100'!P8" xr:uid="{7F5FDE87-DCB8-40FC-A9FE-50801FCE9C9E}"/>
    <hyperlink ref="B101" location="'CandidateTenderer 96-100'!R8" display="'CandidateTenderer 96-100'!R8" xr:uid="{F85C380C-E451-481E-9D81-3D31C07EDBA0}"/>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06E9D-4593-452A-A707-C46DC6F6785A}">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120</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41-45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121</v>
      </c>
      <c r="K8" s="209"/>
      <c r="L8" s="208" t="s">
        <v>122</v>
      </c>
      <c r="M8" s="209"/>
      <c r="N8" s="208" t="s">
        <v>123</v>
      </c>
      <c r="O8" s="209"/>
      <c r="P8" s="208" t="s">
        <v>124</v>
      </c>
      <c r="Q8" s="209"/>
      <c r="R8" s="208" t="s">
        <v>125</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7.25"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191" priority="16" operator="notEqual">
      <formula>100</formula>
    </cfRule>
  </conditionalFormatting>
  <conditionalFormatting sqref="K47">
    <cfRule type="cellIs" dxfId="190" priority="13" operator="equal">
      <formula>3</formula>
    </cfRule>
    <cfRule type="cellIs" dxfId="189" priority="14" operator="equal">
      <formula>2</formula>
    </cfRule>
    <cfRule type="cellIs" dxfId="188" priority="15" operator="equal">
      <formula>1</formula>
    </cfRule>
  </conditionalFormatting>
  <conditionalFormatting sqref="M47">
    <cfRule type="cellIs" dxfId="187" priority="10" operator="equal">
      <formula>3</formula>
    </cfRule>
    <cfRule type="cellIs" dxfId="186" priority="11" operator="equal">
      <formula>2</formula>
    </cfRule>
    <cfRule type="cellIs" dxfId="185" priority="12" operator="equal">
      <formula>1</formula>
    </cfRule>
  </conditionalFormatting>
  <conditionalFormatting sqref="O47">
    <cfRule type="cellIs" dxfId="184" priority="7" operator="equal">
      <formula>3</formula>
    </cfRule>
    <cfRule type="cellIs" dxfId="183" priority="8" operator="equal">
      <formula>2</formula>
    </cfRule>
    <cfRule type="cellIs" dxfId="182" priority="9" operator="equal">
      <formula>1</formula>
    </cfRule>
  </conditionalFormatting>
  <conditionalFormatting sqref="Q47">
    <cfRule type="cellIs" dxfId="181" priority="4" operator="equal">
      <formula>3</formula>
    </cfRule>
    <cfRule type="cellIs" dxfId="180" priority="5" operator="equal">
      <formula>2</formula>
    </cfRule>
    <cfRule type="cellIs" dxfId="179" priority="6" operator="equal">
      <formula>1</formula>
    </cfRule>
  </conditionalFormatting>
  <conditionalFormatting sqref="S47">
    <cfRule type="cellIs" dxfId="178" priority="1" operator="equal">
      <formula>3</formula>
    </cfRule>
    <cfRule type="cellIs" dxfId="177" priority="2" operator="equal">
      <formula>2</formula>
    </cfRule>
    <cfRule type="cellIs" dxfId="176" priority="3" operator="equal">
      <formula>1</formula>
    </cfRule>
  </conditionalFormatting>
  <dataValidations count="9">
    <dataValidation type="whole" errorStyle="warning" allowBlank="1" showInputMessage="1" showErrorMessage="1" sqref="I35:I40 I43 I45" xr:uid="{BE2E333E-2E11-4EA7-B06A-F6CE45AF3719}">
      <formula1>0</formula1>
      <formula2>100</formula2>
    </dataValidation>
    <dataValidation type="decimal" allowBlank="1" showInputMessage="1" showErrorMessage="1" error="Max. 10 Punkte" sqref="P35:P40 N35:N40 L35:L40 J35:J40 R35:R40" xr:uid="{15B09BE1-6573-468D-B153-A298124D2030}">
      <formula1>0</formula1>
      <formula2>10</formula2>
    </dataValidation>
    <dataValidation type="list" allowBlank="1" showInputMessage="1" sqref="D43 E24" xr:uid="{42D0F84E-3083-4320-A416-9F630FC56040}">
      <formula1>Länder_und_Regionen</formula1>
    </dataValidation>
    <dataValidation type="list" allowBlank="1" showInputMessage="1" showErrorMessage="1" sqref="C23:C24" xr:uid="{446E8805-9C10-4E9D-AD88-259CDEB8549B}">
      <formula1>Mindestzahl</formula1>
    </dataValidation>
    <dataValidation type="list" allowBlank="1" showInputMessage="1" sqref="P11:P15 J11:J15 J23 L23 L11:L15 N23 N11:N15 P23 R11:R15 R23 J17:J18 L17:L18 N17:N18 P17:P18 R17:R18" xr:uid="{C70F0DDA-D769-461A-BC77-634595AD41FF}">
      <formula1>Auswahl_ja_nein</formula1>
    </dataValidation>
    <dataValidation type="list" allowBlank="1" showInputMessage="1" sqref="J19 L19 N19 P19 R19" xr:uid="{09C67FE5-BE63-4CEF-B7B4-9A6F15931A6B}">
      <formula1>geeignet_ungeeignet</formula1>
    </dataValidation>
    <dataValidation type="list" allowBlank="1" showInputMessage="1" showErrorMessage="1" sqref="P22 P25 J22 J25 J27 L27 L22 L25 N27 N22 N25 P27 R22 R25 R27" xr:uid="{18030A37-46F0-4FBD-BAC1-FFA21E931046}">
      <formula1>geeignet_ungeeignet</formula1>
    </dataValidation>
    <dataValidation allowBlank="1" showInputMessage="1" sqref="F51 P51" xr:uid="{9967FDAF-0A68-450F-97CA-97085DC0A938}"/>
    <dataValidation type="list" allowBlank="1" showInputMessage="1" showErrorMessage="1" sqref="A2:C2" xr:uid="{9AF2A5B4-8278-4BA3-9E71-4EF88C9592AC}">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7D4E7E08-B4F6-4C1D-B334-649E300A1C46}">
          <x14:formula1>
            <xm:f>Auswahllisten!$E$2:$E$4</xm:f>
          </x14:formula1>
          <xm:sqref>J16 L16 N16 P16 R16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5E2F-27C3-4586-99C7-CF23CFA63458}">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126</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46-50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127</v>
      </c>
      <c r="K8" s="209"/>
      <c r="L8" s="208" t="s">
        <v>128</v>
      </c>
      <c r="M8" s="209"/>
      <c r="N8" s="208" t="s">
        <v>129</v>
      </c>
      <c r="O8" s="209"/>
      <c r="P8" s="208" t="s">
        <v>130</v>
      </c>
      <c r="Q8" s="209"/>
      <c r="R8" s="208" t="s">
        <v>131</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5.75"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175" priority="16" operator="notEqual">
      <formula>100</formula>
    </cfRule>
  </conditionalFormatting>
  <conditionalFormatting sqref="K47">
    <cfRule type="cellIs" dxfId="174" priority="13" operator="equal">
      <formula>3</formula>
    </cfRule>
    <cfRule type="cellIs" dxfId="173" priority="14" operator="equal">
      <formula>2</formula>
    </cfRule>
    <cfRule type="cellIs" dxfId="172" priority="15" operator="equal">
      <formula>1</formula>
    </cfRule>
  </conditionalFormatting>
  <conditionalFormatting sqref="M47">
    <cfRule type="cellIs" dxfId="171" priority="10" operator="equal">
      <formula>3</formula>
    </cfRule>
    <cfRule type="cellIs" dxfId="170" priority="11" operator="equal">
      <formula>2</formula>
    </cfRule>
    <cfRule type="cellIs" dxfId="169" priority="12" operator="equal">
      <formula>1</formula>
    </cfRule>
  </conditionalFormatting>
  <conditionalFormatting sqref="O47">
    <cfRule type="cellIs" dxfId="168" priority="7" operator="equal">
      <formula>3</formula>
    </cfRule>
    <cfRule type="cellIs" dxfId="167" priority="8" operator="equal">
      <formula>2</formula>
    </cfRule>
    <cfRule type="cellIs" dxfId="166" priority="9" operator="equal">
      <formula>1</formula>
    </cfRule>
  </conditionalFormatting>
  <conditionalFormatting sqref="Q47">
    <cfRule type="cellIs" dxfId="165" priority="4" operator="equal">
      <formula>3</formula>
    </cfRule>
    <cfRule type="cellIs" dxfId="164" priority="5" operator="equal">
      <formula>2</formula>
    </cfRule>
    <cfRule type="cellIs" dxfId="163" priority="6" operator="equal">
      <formula>1</formula>
    </cfRule>
  </conditionalFormatting>
  <conditionalFormatting sqref="S47">
    <cfRule type="cellIs" dxfId="162" priority="1" operator="equal">
      <formula>3</formula>
    </cfRule>
    <cfRule type="cellIs" dxfId="161" priority="2" operator="equal">
      <formula>2</formula>
    </cfRule>
    <cfRule type="cellIs" dxfId="160" priority="3" operator="equal">
      <formula>1</formula>
    </cfRule>
  </conditionalFormatting>
  <dataValidations count="9">
    <dataValidation type="whole" errorStyle="warning" allowBlank="1" showInputMessage="1" showErrorMessage="1" sqref="I35:I40 I43 I45" xr:uid="{CBD1FC72-A4BC-4AAB-9BC1-9C1BC5FAED21}">
      <formula1>0</formula1>
      <formula2>100</formula2>
    </dataValidation>
    <dataValidation type="decimal" allowBlank="1" showInputMessage="1" showErrorMessage="1" error="Max. 10 Punkte" sqref="P35:P40 N35:N40 L35:L40 J35:J40 R35:R40" xr:uid="{2F7AB8CA-9D7F-417F-B90E-0D6409711675}">
      <formula1>0</formula1>
      <formula2>10</formula2>
    </dataValidation>
    <dataValidation type="list" allowBlank="1" showInputMessage="1" sqref="D43 E24" xr:uid="{EB51A4E3-5066-4965-82F5-060C04751593}">
      <formula1>Länder_und_Regionen</formula1>
    </dataValidation>
    <dataValidation type="list" allowBlank="1" showInputMessage="1" showErrorMessage="1" sqref="C23:C24" xr:uid="{36DD56AE-5E67-4BAE-8BD8-2290A29FAFEE}">
      <formula1>Mindestzahl</formula1>
    </dataValidation>
    <dataValidation type="list" allowBlank="1" showInputMessage="1" sqref="P11:P15 J11:J15 J23 L23 L11:L15 N23 N11:N15 P23 R11:R15 R23 J17:J18 L17:L18 N17:N18 P17:P18 R17:R18" xr:uid="{DF5B5F2C-842F-49C3-B208-EA0F7F2AD8DC}">
      <formula1>Auswahl_ja_nein</formula1>
    </dataValidation>
    <dataValidation type="list" allowBlank="1" showInputMessage="1" sqref="J19 L19 N19 P19 R19" xr:uid="{E4C1AD1C-3CE8-4F41-8C06-E676844556FD}">
      <formula1>geeignet_ungeeignet</formula1>
    </dataValidation>
    <dataValidation type="list" allowBlank="1" showInputMessage="1" showErrorMessage="1" sqref="P22 P25 J22 J25 J27 L27 L22 L25 N27 N22 N25 P27 R22 R25 R27" xr:uid="{0684639A-FE49-48A2-A8E9-F6F4CF48392D}">
      <formula1>geeignet_ungeeignet</formula1>
    </dataValidation>
    <dataValidation allowBlank="1" showInputMessage="1" sqref="F51 P51" xr:uid="{9E516F52-6565-40EC-9A30-D02C0F7644C9}"/>
    <dataValidation type="list" allowBlank="1" showInputMessage="1" showErrorMessage="1" sqref="A2:C2" xr:uid="{461BC4E6-C74E-4645-9837-0417A3C9B2E2}">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806BD656-44B6-4281-AC05-3188F1ADBC5B}">
          <x14:formula1>
            <xm:f>Auswahllisten!$E$2:$E$4</xm:f>
          </x14:formula1>
          <xm:sqref>J16 L16 N16 P16 R16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29730-2C11-4AF6-AD4B-CE1F9D404716}">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132</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51-55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133</v>
      </c>
      <c r="K8" s="209"/>
      <c r="L8" s="208" t="s">
        <v>134</v>
      </c>
      <c r="M8" s="209"/>
      <c r="N8" s="208" t="s">
        <v>135</v>
      </c>
      <c r="O8" s="209"/>
      <c r="P8" s="208" t="s">
        <v>136</v>
      </c>
      <c r="Q8" s="209"/>
      <c r="R8" s="208" t="s">
        <v>137</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7.25"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159" priority="16" operator="notEqual">
      <formula>100</formula>
    </cfRule>
  </conditionalFormatting>
  <conditionalFormatting sqref="K47">
    <cfRule type="cellIs" dxfId="158" priority="13" operator="equal">
      <formula>3</formula>
    </cfRule>
    <cfRule type="cellIs" dxfId="157" priority="14" operator="equal">
      <formula>2</formula>
    </cfRule>
    <cfRule type="cellIs" dxfId="156" priority="15" operator="equal">
      <formula>1</formula>
    </cfRule>
  </conditionalFormatting>
  <conditionalFormatting sqref="M47">
    <cfRule type="cellIs" dxfId="155" priority="10" operator="equal">
      <formula>3</formula>
    </cfRule>
    <cfRule type="cellIs" dxfId="154" priority="11" operator="equal">
      <formula>2</formula>
    </cfRule>
    <cfRule type="cellIs" dxfId="153" priority="12" operator="equal">
      <formula>1</formula>
    </cfRule>
  </conditionalFormatting>
  <conditionalFormatting sqref="O47">
    <cfRule type="cellIs" dxfId="152" priority="7" operator="equal">
      <formula>3</formula>
    </cfRule>
    <cfRule type="cellIs" dxfId="151" priority="8" operator="equal">
      <formula>2</formula>
    </cfRule>
    <cfRule type="cellIs" dxfId="150" priority="9" operator="equal">
      <formula>1</formula>
    </cfRule>
  </conditionalFormatting>
  <conditionalFormatting sqref="Q47">
    <cfRule type="cellIs" dxfId="149" priority="4" operator="equal">
      <formula>3</formula>
    </cfRule>
    <cfRule type="cellIs" dxfId="148" priority="5" operator="equal">
      <formula>2</formula>
    </cfRule>
    <cfRule type="cellIs" dxfId="147" priority="6" operator="equal">
      <formula>1</formula>
    </cfRule>
  </conditionalFormatting>
  <conditionalFormatting sqref="S47">
    <cfRule type="cellIs" dxfId="146" priority="1" operator="equal">
      <formula>3</formula>
    </cfRule>
    <cfRule type="cellIs" dxfId="145" priority="2" operator="equal">
      <formula>2</formula>
    </cfRule>
    <cfRule type="cellIs" dxfId="144" priority="3" operator="equal">
      <formula>1</formula>
    </cfRule>
  </conditionalFormatting>
  <dataValidations count="9">
    <dataValidation type="whole" errorStyle="warning" allowBlank="1" showInputMessage="1" showErrorMessage="1" sqref="I35:I40 I43 I45" xr:uid="{58905099-9A6C-4E7B-89A1-BF5E1490A411}">
      <formula1>0</formula1>
      <formula2>100</formula2>
    </dataValidation>
    <dataValidation type="decimal" allowBlank="1" showInputMessage="1" showErrorMessage="1" error="Max. 10 Punkte" sqref="P35:P40 N35:N40 L35:L40 J35:J40 R35:R40" xr:uid="{366F6A92-C782-476C-84FD-03487F21C7E5}">
      <formula1>0</formula1>
      <formula2>10</formula2>
    </dataValidation>
    <dataValidation type="list" allowBlank="1" showInputMessage="1" sqref="D43 E24" xr:uid="{25F1F6FF-5F8B-44ED-A194-8CED8F4C2B67}">
      <formula1>Länder_und_Regionen</formula1>
    </dataValidation>
    <dataValidation type="list" allowBlank="1" showInputMessage="1" showErrorMessage="1" sqref="C23:C24" xr:uid="{3EDF61D2-D163-4CE0-B6BE-394788C30D5C}">
      <formula1>Mindestzahl</formula1>
    </dataValidation>
    <dataValidation type="list" allowBlank="1" showInputMessage="1" sqref="P11:P15 J11:J15 J23 L23 L11:L15 N23 N11:N15 P23 R11:R15 R23 J17:J18 L17:L18 N17:N18 P17:P18 R17:R18" xr:uid="{9445C84C-544F-41EC-B3C0-DDC03C7C5026}">
      <formula1>Auswahl_ja_nein</formula1>
    </dataValidation>
    <dataValidation type="list" allowBlank="1" showInputMessage="1" sqref="J19 L19 N19 P19 R19" xr:uid="{114253F3-9200-4754-9F6D-C50820665557}">
      <formula1>geeignet_ungeeignet</formula1>
    </dataValidation>
    <dataValidation type="list" allowBlank="1" showInputMessage="1" showErrorMessage="1" sqref="P22 P25 J22 J25 J27 L27 L22 L25 N27 N22 N25 P27 R22 R25 R27" xr:uid="{61259813-27CF-4C25-A6C0-E88AEC88E678}">
      <formula1>geeignet_ungeeignet</formula1>
    </dataValidation>
    <dataValidation allowBlank="1" showInputMessage="1" sqref="F51 P51" xr:uid="{2CD87C6B-4727-47A7-9AF3-EBDE9D7493E9}"/>
    <dataValidation type="list" allowBlank="1" showInputMessage="1" showErrorMessage="1" sqref="A2:C2" xr:uid="{A9A29135-01E9-42F6-B698-136D4E980D18}">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1A2122D7-39EB-411A-9131-1E1A3A200C7A}">
          <x14:formula1>
            <xm:f>Auswahllisten!$E$2:$E$4</xm:f>
          </x14:formula1>
          <xm:sqref>J16 L16 N16 P16 R16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51EC3-57FB-4AED-81A4-FA2176C908DF}">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138</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56-60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139</v>
      </c>
      <c r="K8" s="209"/>
      <c r="L8" s="208" t="s">
        <v>140</v>
      </c>
      <c r="M8" s="209"/>
      <c r="N8" s="208" t="s">
        <v>141</v>
      </c>
      <c r="O8" s="209"/>
      <c r="P8" s="208" t="s">
        <v>142</v>
      </c>
      <c r="Q8" s="209"/>
      <c r="R8" s="208" t="s">
        <v>143</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9.5"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143" priority="16" operator="notEqual">
      <formula>100</formula>
    </cfRule>
  </conditionalFormatting>
  <conditionalFormatting sqref="K47">
    <cfRule type="cellIs" dxfId="142" priority="13" operator="equal">
      <formula>3</formula>
    </cfRule>
    <cfRule type="cellIs" dxfId="141" priority="14" operator="equal">
      <formula>2</formula>
    </cfRule>
    <cfRule type="cellIs" dxfId="140" priority="15" operator="equal">
      <formula>1</formula>
    </cfRule>
  </conditionalFormatting>
  <conditionalFormatting sqref="M47">
    <cfRule type="cellIs" dxfId="139" priority="10" operator="equal">
      <formula>3</formula>
    </cfRule>
    <cfRule type="cellIs" dxfId="138" priority="11" operator="equal">
      <formula>2</formula>
    </cfRule>
    <cfRule type="cellIs" dxfId="137" priority="12" operator="equal">
      <formula>1</formula>
    </cfRule>
  </conditionalFormatting>
  <conditionalFormatting sqref="O47">
    <cfRule type="cellIs" dxfId="136" priority="7" operator="equal">
      <formula>3</formula>
    </cfRule>
    <cfRule type="cellIs" dxfId="135" priority="8" operator="equal">
      <formula>2</formula>
    </cfRule>
    <cfRule type="cellIs" dxfId="134" priority="9" operator="equal">
      <formula>1</formula>
    </cfRule>
  </conditionalFormatting>
  <conditionalFormatting sqref="Q47">
    <cfRule type="cellIs" dxfId="133" priority="4" operator="equal">
      <formula>3</formula>
    </cfRule>
    <cfRule type="cellIs" dxfId="132" priority="5" operator="equal">
      <formula>2</formula>
    </cfRule>
    <cfRule type="cellIs" dxfId="131" priority="6" operator="equal">
      <formula>1</formula>
    </cfRule>
  </conditionalFormatting>
  <conditionalFormatting sqref="S47">
    <cfRule type="cellIs" dxfId="130" priority="1" operator="equal">
      <formula>3</formula>
    </cfRule>
    <cfRule type="cellIs" dxfId="129" priority="2" operator="equal">
      <formula>2</formula>
    </cfRule>
    <cfRule type="cellIs" dxfId="128" priority="3" operator="equal">
      <formula>1</formula>
    </cfRule>
  </conditionalFormatting>
  <dataValidations count="9">
    <dataValidation type="whole" errorStyle="warning" allowBlank="1" showInputMessage="1" showErrorMessage="1" sqref="I35:I40 I43 I45" xr:uid="{1B7D86FE-29BE-43D3-8CC6-52CA33173DE6}">
      <formula1>0</formula1>
      <formula2>100</formula2>
    </dataValidation>
    <dataValidation type="decimal" allowBlank="1" showInputMessage="1" showErrorMessage="1" error="Max. 10 Punkte" sqref="P35:P40 N35:N40 L35:L40 J35:J40 R35:R40" xr:uid="{61119F56-FBFE-40F3-838B-2B8AF4873DDF}">
      <formula1>0</formula1>
      <formula2>10</formula2>
    </dataValidation>
    <dataValidation type="list" allowBlank="1" showInputMessage="1" sqref="D43 E24" xr:uid="{B5E2512E-C194-41DD-892A-5629FAB24787}">
      <formula1>Länder_und_Regionen</formula1>
    </dataValidation>
    <dataValidation type="list" allowBlank="1" showInputMessage="1" showErrorMessage="1" sqref="C23:C24" xr:uid="{3764D0F7-923D-4017-8C4A-36DE73D8133A}">
      <formula1>Mindestzahl</formula1>
    </dataValidation>
    <dataValidation type="list" allowBlank="1" showInputMessage="1" sqref="P11:P15 J11:J15 J23 L23 L11:L15 N23 N11:N15 P23 R11:R15 R23 J17:J18 L17:L18 N17:N18 P17:P18 R17:R18" xr:uid="{F009E110-E101-4E34-B796-FCDE1BDA2964}">
      <formula1>Auswahl_ja_nein</formula1>
    </dataValidation>
    <dataValidation type="list" allowBlank="1" showInputMessage="1" sqref="J19 L19 N19 P19 R19" xr:uid="{AC6F0ADE-DC31-4029-A62E-DEA73140D019}">
      <formula1>geeignet_ungeeignet</formula1>
    </dataValidation>
    <dataValidation type="list" allowBlank="1" showInputMessage="1" showErrorMessage="1" sqref="P22 P25 J22 J25 J27 L27 L22 L25 N27 N22 N25 P27 R22 R25 R27" xr:uid="{515EB3E5-D152-4493-86F3-6866ECED0944}">
      <formula1>geeignet_ungeeignet</formula1>
    </dataValidation>
    <dataValidation allowBlank="1" showInputMessage="1" sqref="F51 P51" xr:uid="{623DE915-1A45-4326-8B58-164FF6230415}"/>
    <dataValidation type="list" allowBlank="1" showInputMessage="1" showErrorMessage="1" sqref="A2:C2" xr:uid="{FBEF4236-287C-4C15-B76D-1D12EDC2E361}">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44E0F1B2-12B7-4D7C-930E-6E0790351E14}">
          <x14:formula1>
            <xm:f>Auswahllisten!$E$2:$E$4</xm:f>
          </x14:formula1>
          <xm:sqref>J16 L16 N16 P16 R16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4BA6C-DAD9-45ED-8C10-5C1BB5ACF3E5}">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144</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61-65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145</v>
      </c>
      <c r="K8" s="209"/>
      <c r="L8" s="208" t="s">
        <v>146</v>
      </c>
      <c r="M8" s="209"/>
      <c r="N8" s="208" t="s">
        <v>147</v>
      </c>
      <c r="O8" s="209"/>
      <c r="P8" s="208" t="s">
        <v>148</v>
      </c>
      <c r="Q8" s="209"/>
      <c r="R8" s="208" t="s">
        <v>149</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7.25"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127" priority="16" operator="notEqual">
      <formula>100</formula>
    </cfRule>
  </conditionalFormatting>
  <conditionalFormatting sqref="K47">
    <cfRule type="cellIs" dxfId="126" priority="13" operator="equal">
      <formula>3</formula>
    </cfRule>
    <cfRule type="cellIs" dxfId="125" priority="14" operator="equal">
      <formula>2</formula>
    </cfRule>
    <cfRule type="cellIs" dxfId="124" priority="15" operator="equal">
      <formula>1</formula>
    </cfRule>
  </conditionalFormatting>
  <conditionalFormatting sqref="M47">
    <cfRule type="cellIs" dxfId="123" priority="10" operator="equal">
      <formula>3</formula>
    </cfRule>
    <cfRule type="cellIs" dxfId="122" priority="11" operator="equal">
      <formula>2</formula>
    </cfRule>
    <cfRule type="cellIs" dxfId="121" priority="12" operator="equal">
      <formula>1</formula>
    </cfRule>
  </conditionalFormatting>
  <conditionalFormatting sqref="O47">
    <cfRule type="cellIs" dxfId="120" priority="7" operator="equal">
      <formula>3</formula>
    </cfRule>
    <cfRule type="cellIs" dxfId="119" priority="8" operator="equal">
      <formula>2</formula>
    </cfRule>
    <cfRule type="cellIs" dxfId="118" priority="9" operator="equal">
      <formula>1</formula>
    </cfRule>
  </conditionalFormatting>
  <conditionalFormatting sqref="Q47">
    <cfRule type="cellIs" dxfId="117" priority="4" operator="equal">
      <formula>3</formula>
    </cfRule>
    <cfRule type="cellIs" dxfId="116" priority="5" operator="equal">
      <formula>2</formula>
    </cfRule>
    <cfRule type="cellIs" dxfId="115" priority="6" operator="equal">
      <formula>1</formula>
    </cfRule>
  </conditionalFormatting>
  <conditionalFormatting sqref="S47">
    <cfRule type="cellIs" dxfId="114" priority="1" operator="equal">
      <formula>3</formula>
    </cfRule>
    <cfRule type="cellIs" dxfId="113" priority="2" operator="equal">
      <formula>2</formula>
    </cfRule>
    <cfRule type="cellIs" dxfId="112" priority="3" operator="equal">
      <formula>1</formula>
    </cfRule>
  </conditionalFormatting>
  <dataValidations count="9">
    <dataValidation type="whole" errorStyle="warning" allowBlank="1" showInputMessage="1" showErrorMessage="1" sqref="I35:I40 I43 I45" xr:uid="{8F826F7A-33E7-4082-AE04-1D4A7230E2B6}">
      <formula1>0</formula1>
      <formula2>100</formula2>
    </dataValidation>
    <dataValidation type="decimal" allowBlank="1" showInputMessage="1" showErrorMessage="1" error="Max. 10 Punkte" sqref="P35:P40 N35:N40 L35:L40 J35:J40 R35:R40" xr:uid="{CD20E3BE-8C18-4C33-A25E-3D225AD6AA40}">
      <formula1>0</formula1>
      <formula2>10</formula2>
    </dataValidation>
    <dataValidation type="list" allowBlank="1" showInputMessage="1" sqref="D43 E24" xr:uid="{7F138E0E-D0C3-4F08-B256-14503A5DD51A}">
      <formula1>Länder_und_Regionen</formula1>
    </dataValidation>
    <dataValidation type="list" allowBlank="1" showInputMessage="1" showErrorMessage="1" sqref="C23:C24" xr:uid="{84850755-0D82-4D5E-8CAD-921015495623}">
      <formula1>Mindestzahl</formula1>
    </dataValidation>
    <dataValidation type="list" allowBlank="1" showInputMessage="1" sqref="P11:P15 J11:J15 J23 L23 L11:L15 N23 N11:N15 P23 R11:R15 R23 J17:J18 L17:L18 N17:N18 P17:P18 R17:R18" xr:uid="{A57D5BF9-57FD-47F8-AF71-4B215E377C15}">
      <formula1>Auswahl_ja_nein</formula1>
    </dataValidation>
    <dataValidation type="list" allowBlank="1" showInputMessage="1" sqref="J19 L19 N19 P19 R19" xr:uid="{01405E54-E30E-4068-A07E-3099166580A8}">
      <formula1>geeignet_ungeeignet</formula1>
    </dataValidation>
    <dataValidation type="list" allowBlank="1" showInputMessage="1" showErrorMessage="1" sqref="P22 P25 J22 J25 J27 L27 L22 L25 N27 N22 N25 P27 R22 R25 R27" xr:uid="{43E8CF14-93BF-4E83-A6A8-3CDDBB808594}">
      <formula1>geeignet_ungeeignet</formula1>
    </dataValidation>
    <dataValidation allowBlank="1" showInputMessage="1" sqref="F51 P51" xr:uid="{227675C0-19C4-4E94-87CC-EC16664F5A09}"/>
    <dataValidation type="list" allowBlank="1" showInputMessage="1" showErrorMessage="1" sqref="A2:C2" xr:uid="{72A5E652-8003-438D-9432-4FB80276A912}">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421E24DE-FDAE-4060-B3A4-D913C1DFF5C5}">
          <x14:formula1>
            <xm:f>Auswahllisten!$E$2:$E$4</xm:f>
          </x14:formula1>
          <xm:sqref>J16 L16 N16 P16 R16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C4082-EDFF-45B9-B114-21B2B5449554}">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150</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66-70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151</v>
      </c>
      <c r="K8" s="209"/>
      <c r="L8" s="208" t="s">
        <v>152</v>
      </c>
      <c r="M8" s="209"/>
      <c r="N8" s="208" t="s">
        <v>153</v>
      </c>
      <c r="O8" s="209"/>
      <c r="P8" s="208" t="s">
        <v>154</v>
      </c>
      <c r="Q8" s="209"/>
      <c r="R8" s="208" t="s">
        <v>155</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5"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111" priority="16" operator="notEqual">
      <formula>100</formula>
    </cfRule>
  </conditionalFormatting>
  <conditionalFormatting sqref="K47">
    <cfRule type="cellIs" dxfId="110" priority="13" operator="equal">
      <formula>3</formula>
    </cfRule>
    <cfRule type="cellIs" dxfId="109" priority="14" operator="equal">
      <formula>2</formula>
    </cfRule>
    <cfRule type="cellIs" dxfId="108" priority="15" operator="equal">
      <formula>1</formula>
    </cfRule>
  </conditionalFormatting>
  <conditionalFormatting sqref="M47">
    <cfRule type="cellIs" dxfId="107" priority="10" operator="equal">
      <formula>3</formula>
    </cfRule>
    <cfRule type="cellIs" dxfId="106" priority="11" operator="equal">
      <formula>2</formula>
    </cfRule>
    <cfRule type="cellIs" dxfId="105" priority="12" operator="equal">
      <formula>1</formula>
    </cfRule>
  </conditionalFormatting>
  <conditionalFormatting sqref="O47">
    <cfRule type="cellIs" dxfId="104" priority="7" operator="equal">
      <formula>3</formula>
    </cfRule>
    <cfRule type="cellIs" dxfId="103" priority="8" operator="equal">
      <formula>2</formula>
    </cfRule>
    <cfRule type="cellIs" dxfId="102" priority="9" operator="equal">
      <formula>1</formula>
    </cfRule>
  </conditionalFormatting>
  <conditionalFormatting sqref="Q47">
    <cfRule type="cellIs" dxfId="101" priority="4" operator="equal">
      <formula>3</formula>
    </cfRule>
    <cfRule type="cellIs" dxfId="100" priority="5" operator="equal">
      <formula>2</formula>
    </cfRule>
    <cfRule type="cellIs" dxfId="99" priority="6" operator="equal">
      <formula>1</formula>
    </cfRule>
  </conditionalFormatting>
  <conditionalFormatting sqref="S47">
    <cfRule type="cellIs" dxfId="98" priority="1" operator="equal">
      <formula>3</formula>
    </cfRule>
    <cfRule type="cellIs" dxfId="97" priority="2" operator="equal">
      <formula>2</formula>
    </cfRule>
    <cfRule type="cellIs" dxfId="96" priority="3" operator="equal">
      <formula>1</formula>
    </cfRule>
  </conditionalFormatting>
  <dataValidations count="9">
    <dataValidation type="whole" errorStyle="warning" allowBlank="1" showInputMessage="1" showErrorMessage="1" sqref="I35:I40 I43 I45" xr:uid="{A9B13357-3396-425F-86AF-A54A356F9DBF}">
      <formula1>0</formula1>
      <formula2>100</formula2>
    </dataValidation>
    <dataValidation type="decimal" allowBlank="1" showInputMessage="1" showErrorMessage="1" error="Max. 10 Punkte" sqref="P35:P40 N35:N40 L35:L40 J35:J40 R35:R40" xr:uid="{93D8ED24-D1D0-4F0D-9B40-08E08A872F4E}">
      <formula1>0</formula1>
      <formula2>10</formula2>
    </dataValidation>
    <dataValidation type="list" allowBlank="1" showInputMessage="1" sqref="D43 E24" xr:uid="{8445EB81-BB24-4E79-B1FD-858C6559E2E3}">
      <formula1>Länder_und_Regionen</formula1>
    </dataValidation>
    <dataValidation type="list" allowBlank="1" showInputMessage="1" showErrorMessage="1" sqref="C23:C24" xr:uid="{ABAB6092-E134-4096-8D4A-B906710AA9CC}">
      <formula1>Mindestzahl</formula1>
    </dataValidation>
    <dataValidation type="list" allowBlank="1" showInputMessage="1" sqref="P11:P15 J11:J15 J23 L23 L11:L15 N23 N11:N15 P23 R11:R15 R23 J17:J18 L17:L18 N17:N18 P17:P18 R17:R18" xr:uid="{8ADA9985-4445-49E2-896C-D654206CC9AB}">
      <formula1>Auswahl_ja_nein</formula1>
    </dataValidation>
    <dataValidation type="list" allowBlank="1" showInputMessage="1" sqref="J19 L19 N19 P19 R19" xr:uid="{789B6E43-E0AA-42A3-8A1C-020F616A19FF}">
      <formula1>geeignet_ungeeignet</formula1>
    </dataValidation>
    <dataValidation type="list" allowBlank="1" showInputMessage="1" showErrorMessage="1" sqref="P22 P25 J22 J25 J27 L27 L22 L25 N27 N22 N25 P27 R22 R25 R27" xr:uid="{80D14316-4932-4E8C-AA75-FEB4411F0A1B}">
      <formula1>geeignet_ungeeignet</formula1>
    </dataValidation>
    <dataValidation allowBlank="1" showInputMessage="1" sqref="F51 P51" xr:uid="{3CEF92E5-94C2-435E-A2E4-5D8E5FE48D3F}"/>
    <dataValidation type="list" allowBlank="1" showInputMessage="1" showErrorMessage="1" sqref="A2:C2" xr:uid="{A51E65E6-B88F-4DA7-B1F3-A5611AA24467}">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D3BEFDA9-9E7B-43B7-B078-640B610B0B7C}">
          <x14:formula1>
            <xm:f>Auswahllisten!$E$2:$E$4</xm:f>
          </x14:formula1>
          <xm:sqref>J16 L16 N16 P16 R16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8019-8F5D-4DD7-B662-D779F8D91A94}">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156</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71-75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157</v>
      </c>
      <c r="K8" s="209"/>
      <c r="L8" s="208" t="s">
        <v>158</v>
      </c>
      <c r="M8" s="209"/>
      <c r="N8" s="208" t="s">
        <v>159</v>
      </c>
      <c r="O8" s="209"/>
      <c r="P8" s="208" t="s">
        <v>160</v>
      </c>
      <c r="Q8" s="209"/>
      <c r="R8" s="208" t="s">
        <v>161</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8.75"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95" priority="16" operator="notEqual">
      <formula>100</formula>
    </cfRule>
  </conditionalFormatting>
  <conditionalFormatting sqref="K47">
    <cfRule type="cellIs" dxfId="94" priority="13" operator="equal">
      <formula>3</formula>
    </cfRule>
    <cfRule type="cellIs" dxfId="93" priority="14" operator="equal">
      <formula>2</formula>
    </cfRule>
    <cfRule type="cellIs" dxfId="92" priority="15" operator="equal">
      <formula>1</formula>
    </cfRule>
  </conditionalFormatting>
  <conditionalFormatting sqref="M47">
    <cfRule type="cellIs" dxfId="91" priority="10" operator="equal">
      <formula>3</formula>
    </cfRule>
    <cfRule type="cellIs" dxfId="90" priority="11" operator="equal">
      <formula>2</formula>
    </cfRule>
    <cfRule type="cellIs" dxfId="89" priority="12" operator="equal">
      <formula>1</formula>
    </cfRule>
  </conditionalFormatting>
  <conditionalFormatting sqref="O47">
    <cfRule type="cellIs" dxfId="88" priority="7" operator="equal">
      <formula>3</formula>
    </cfRule>
    <cfRule type="cellIs" dxfId="87" priority="8" operator="equal">
      <formula>2</formula>
    </cfRule>
    <cfRule type="cellIs" dxfId="86" priority="9" operator="equal">
      <formula>1</formula>
    </cfRule>
  </conditionalFormatting>
  <conditionalFormatting sqref="Q47">
    <cfRule type="cellIs" dxfId="85" priority="4" operator="equal">
      <formula>3</formula>
    </cfRule>
    <cfRule type="cellIs" dxfId="84" priority="5" operator="equal">
      <formula>2</formula>
    </cfRule>
    <cfRule type="cellIs" dxfId="83" priority="6" operator="equal">
      <formula>1</formula>
    </cfRule>
  </conditionalFormatting>
  <conditionalFormatting sqref="S47">
    <cfRule type="cellIs" dxfId="82" priority="1" operator="equal">
      <formula>3</formula>
    </cfRule>
    <cfRule type="cellIs" dxfId="81" priority="2" operator="equal">
      <formula>2</formula>
    </cfRule>
    <cfRule type="cellIs" dxfId="80" priority="3" operator="equal">
      <formula>1</formula>
    </cfRule>
  </conditionalFormatting>
  <dataValidations count="9">
    <dataValidation type="whole" errorStyle="warning" allowBlank="1" showInputMessage="1" showErrorMessage="1" sqref="I35:I40 I43 I45" xr:uid="{860FAD40-F446-4D40-9919-7CA9AF528DAF}">
      <formula1>0</formula1>
      <formula2>100</formula2>
    </dataValidation>
    <dataValidation type="decimal" allowBlank="1" showInputMessage="1" showErrorMessage="1" error="Max. 10 Punkte" sqref="P35:P40 N35:N40 L35:L40 J35:J40 R35:R40" xr:uid="{2E24C0CF-D6B9-4C6E-B8F3-262B45EA1091}">
      <formula1>0</formula1>
      <formula2>10</formula2>
    </dataValidation>
    <dataValidation type="list" allowBlank="1" showInputMessage="1" sqref="D43 E24" xr:uid="{CDD17430-EA7C-4C9C-96C7-E14E105ECB9D}">
      <formula1>Länder_und_Regionen</formula1>
    </dataValidation>
    <dataValidation type="list" allowBlank="1" showInputMessage="1" showErrorMessage="1" sqref="C23:C24" xr:uid="{B3255FB2-E411-43DC-95FF-27E2F26F6462}">
      <formula1>Mindestzahl</formula1>
    </dataValidation>
    <dataValidation type="list" allowBlank="1" showInputMessage="1" sqref="P11:P15 J11:J15 J23 L23 L11:L15 N23 N11:N15 P23 R11:R15 R23 J17:J18 L17:L18 N17:N18 P17:P18 R17:R18" xr:uid="{9FC93697-0A62-4C26-B716-6DA5949DEA6B}">
      <formula1>Auswahl_ja_nein</formula1>
    </dataValidation>
    <dataValidation type="list" allowBlank="1" showInputMessage="1" sqref="J19 L19 N19 P19 R19" xr:uid="{65201B22-8AF2-4E42-81AC-5961E6D64CCF}">
      <formula1>geeignet_ungeeignet</formula1>
    </dataValidation>
    <dataValidation type="list" allowBlank="1" showInputMessage="1" showErrorMessage="1" sqref="P22 P25 J22 J25 J27 L27 L22 L25 N27 N22 N25 P27 R22 R25 R27" xr:uid="{9C53E1AA-17DB-4F47-972E-A285A49F719B}">
      <formula1>geeignet_ungeeignet</formula1>
    </dataValidation>
    <dataValidation allowBlank="1" showInputMessage="1" sqref="F51 P51" xr:uid="{B819C6CC-37A1-45D9-94CA-E71918444950}"/>
    <dataValidation type="list" allowBlank="1" showInputMessage="1" showErrorMessage="1" sqref="A2:C2" xr:uid="{6853AF0B-90C6-4456-B460-D9ABA06217A3}">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97AD84FE-6E55-497B-A1A0-2262B425CA1B}">
          <x14:formula1>
            <xm:f>Auswahllisten!$E$2:$E$4</xm:f>
          </x14:formula1>
          <xm:sqref>J16 L16 N16 P16 R16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EF08C-4133-4B1E-AC6F-8A52B6FBE504}">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162</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76-80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163</v>
      </c>
      <c r="K8" s="209"/>
      <c r="L8" s="208" t="s">
        <v>164</v>
      </c>
      <c r="M8" s="209"/>
      <c r="N8" s="208" t="s">
        <v>165</v>
      </c>
      <c r="O8" s="209"/>
      <c r="P8" s="208" t="s">
        <v>166</v>
      </c>
      <c r="Q8" s="209"/>
      <c r="R8" s="208" t="s">
        <v>167</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8"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79" priority="16" operator="notEqual">
      <formula>100</formula>
    </cfRule>
  </conditionalFormatting>
  <conditionalFormatting sqref="K47">
    <cfRule type="cellIs" dxfId="78" priority="13" operator="equal">
      <formula>3</formula>
    </cfRule>
    <cfRule type="cellIs" dxfId="77" priority="14" operator="equal">
      <formula>2</formula>
    </cfRule>
    <cfRule type="cellIs" dxfId="76" priority="15" operator="equal">
      <formula>1</formula>
    </cfRule>
  </conditionalFormatting>
  <conditionalFormatting sqref="M47">
    <cfRule type="cellIs" dxfId="75" priority="10" operator="equal">
      <formula>3</formula>
    </cfRule>
    <cfRule type="cellIs" dxfId="74" priority="11" operator="equal">
      <formula>2</formula>
    </cfRule>
    <cfRule type="cellIs" dxfId="73" priority="12" operator="equal">
      <formula>1</formula>
    </cfRule>
  </conditionalFormatting>
  <conditionalFormatting sqref="O47">
    <cfRule type="cellIs" dxfId="72" priority="7" operator="equal">
      <formula>3</formula>
    </cfRule>
    <cfRule type="cellIs" dxfId="71" priority="8" operator="equal">
      <formula>2</formula>
    </cfRule>
    <cfRule type="cellIs" dxfId="70" priority="9" operator="equal">
      <formula>1</formula>
    </cfRule>
  </conditionalFormatting>
  <conditionalFormatting sqref="Q47">
    <cfRule type="cellIs" dxfId="69" priority="4" operator="equal">
      <formula>3</formula>
    </cfRule>
    <cfRule type="cellIs" dxfId="68" priority="5" operator="equal">
      <formula>2</formula>
    </cfRule>
    <cfRule type="cellIs" dxfId="67" priority="6" operator="equal">
      <formula>1</formula>
    </cfRule>
  </conditionalFormatting>
  <conditionalFormatting sqref="S47">
    <cfRule type="cellIs" dxfId="66" priority="1" operator="equal">
      <formula>3</formula>
    </cfRule>
    <cfRule type="cellIs" dxfId="65" priority="2" operator="equal">
      <formula>2</formula>
    </cfRule>
    <cfRule type="cellIs" dxfId="64" priority="3" operator="equal">
      <formula>1</formula>
    </cfRule>
  </conditionalFormatting>
  <dataValidations count="9">
    <dataValidation type="whole" errorStyle="warning" allowBlank="1" showInputMessage="1" showErrorMessage="1" sqref="I35:I40 I43 I45" xr:uid="{6A1EE8CC-B49B-4A25-969F-CB38E821EE51}">
      <formula1>0</formula1>
      <formula2>100</formula2>
    </dataValidation>
    <dataValidation type="decimal" allowBlank="1" showInputMessage="1" showErrorMessage="1" error="Max. 10 Punkte" sqref="P35:P40 N35:N40 L35:L40 J35:J40 R35:R40" xr:uid="{D9EC0C95-61A1-4C08-988A-23F99200398E}">
      <formula1>0</formula1>
      <formula2>10</formula2>
    </dataValidation>
    <dataValidation type="list" allowBlank="1" showInputMessage="1" sqref="D43 E24" xr:uid="{345C7403-F32C-4E2A-B3BC-AEF2DF1079B7}">
      <formula1>Länder_und_Regionen</formula1>
    </dataValidation>
    <dataValidation type="list" allowBlank="1" showInputMessage="1" showErrorMessage="1" sqref="C23:C24" xr:uid="{6ABBE138-62DF-4259-9E8F-8BA252CE2888}">
      <formula1>Mindestzahl</formula1>
    </dataValidation>
    <dataValidation type="list" allowBlank="1" showInputMessage="1" sqref="P11:P15 J11:J15 J23 L23 L11:L15 N23 N11:N15 P23 R11:R15 R23 J17:J18 L17:L18 N17:N18 P17:P18 R17:R18" xr:uid="{79C99BA0-2949-4436-9048-FA4713F8FD32}">
      <formula1>Auswahl_ja_nein</formula1>
    </dataValidation>
    <dataValidation type="list" allowBlank="1" showInputMessage="1" sqref="J19 L19 N19 P19 R19" xr:uid="{3D6C9EEB-CD78-4FCC-B065-7E639BA31961}">
      <formula1>geeignet_ungeeignet</formula1>
    </dataValidation>
    <dataValidation type="list" allowBlank="1" showInputMessage="1" showErrorMessage="1" sqref="P22 P25 J22 J25 J27 L27 L22 L25 N27 N22 N25 P27 R22 R25 R27" xr:uid="{19EB8D65-79E7-4E40-ACF3-3543CEF5ADE4}">
      <formula1>geeignet_ungeeignet</formula1>
    </dataValidation>
    <dataValidation allowBlank="1" showInputMessage="1" sqref="F51 P51" xr:uid="{0C4337A5-EEA0-49F9-B928-8A4B9E8A22CA}"/>
    <dataValidation type="list" allowBlank="1" showInputMessage="1" showErrorMessage="1" sqref="A2:C2" xr:uid="{20160E8D-63FC-413F-8F0B-98272E0C5796}">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F17E775C-9834-413A-BC47-0B7AAD86AE59}">
          <x14:formula1>
            <xm:f>Auswahllisten!$E$2:$E$4</xm:f>
          </x14:formula1>
          <xm:sqref>J16 L16 N16 P16 R16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2C1B2-88D6-45BF-AA41-5CD6FCE43507}">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168</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81-85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169</v>
      </c>
      <c r="K8" s="209"/>
      <c r="L8" s="208" t="s">
        <v>170</v>
      </c>
      <c r="M8" s="209"/>
      <c r="N8" s="208" t="s">
        <v>171</v>
      </c>
      <c r="O8" s="209"/>
      <c r="P8" s="208" t="s">
        <v>172</v>
      </c>
      <c r="Q8" s="209"/>
      <c r="R8" s="208" t="s">
        <v>173</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3.5"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63" priority="16" operator="notEqual">
      <formula>100</formula>
    </cfRule>
  </conditionalFormatting>
  <conditionalFormatting sqref="K47">
    <cfRule type="cellIs" dxfId="62" priority="13" operator="equal">
      <formula>3</formula>
    </cfRule>
    <cfRule type="cellIs" dxfId="61" priority="14" operator="equal">
      <formula>2</formula>
    </cfRule>
    <cfRule type="cellIs" dxfId="60" priority="15" operator="equal">
      <formula>1</formula>
    </cfRule>
  </conditionalFormatting>
  <conditionalFormatting sqref="M47">
    <cfRule type="cellIs" dxfId="59" priority="10" operator="equal">
      <formula>3</formula>
    </cfRule>
    <cfRule type="cellIs" dxfId="58" priority="11" operator="equal">
      <formula>2</formula>
    </cfRule>
    <cfRule type="cellIs" dxfId="57" priority="12" operator="equal">
      <formula>1</formula>
    </cfRule>
  </conditionalFormatting>
  <conditionalFormatting sqref="O47">
    <cfRule type="cellIs" dxfId="56" priority="7" operator="equal">
      <formula>3</formula>
    </cfRule>
    <cfRule type="cellIs" dxfId="55" priority="8" operator="equal">
      <formula>2</formula>
    </cfRule>
    <cfRule type="cellIs" dxfId="54" priority="9" operator="equal">
      <formula>1</formula>
    </cfRule>
  </conditionalFormatting>
  <conditionalFormatting sqref="Q47">
    <cfRule type="cellIs" dxfId="53" priority="4" operator="equal">
      <formula>3</formula>
    </cfRule>
    <cfRule type="cellIs" dxfId="52" priority="5" operator="equal">
      <formula>2</formula>
    </cfRule>
    <cfRule type="cellIs" dxfId="51" priority="6" operator="equal">
      <formula>1</formula>
    </cfRule>
  </conditionalFormatting>
  <conditionalFormatting sqref="S47">
    <cfRule type="cellIs" dxfId="50" priority="1" operator="equal">
      <formula>3</formula>
    </cfRule>
    <cfRule type="cellIs" dxfId="49" priority="2" operator="equal">
      <formula>2</formula>
    </cfRule>
    <cfRule type="cellIs" dxfId="48" priority="3" operator="equal">
      <formula>1</formula>
    </cfRule>
  </conditionalFormatting>
  <dataValidations count="9">
    <dataValidation type="whole" errorStyle="warning" allowBlank="1" showInputMessage="1" showErrorMessage="1" sqref="I35:I40 I43 I45" xr:uid="{5AAF268A-8733-4BE1-8F9D-7298B61C8AA2}">
      <formula1>0</formula1>
      <formula2>100</formula2>
    </dataValidation>
    <dataValidation type="decimal" allowBlank="1" showInputMessage="1" showErrorMessage="1" error="Max. 10 Punkte" sqref="P35:P40 N35:N40 L35:L40 J35:J40 R35:R40" xr:uid="{AB9B7180-547D-4244-AC72-EB168DF18C0D}">
      <formula1>0</formula1>
      <formula2>10</formula2>
    </dataValidation>
    <dataValidation type="list" allowBlank="1" showInputMessage="1" sqref="D43 E24" xr:uid="{AD49F71D-E267-4536-8447-5765DDA4C866}">
      <formula1>Länder_und_Regionen</formula1>
    </dataValidation>
    <dataValidation type="list" allowBlank="1" showInputMessage="1" showErrorMessage="1" sqref="C23:C24" xr:uid="{0C090058-ACA3-482D-BEA7-AAF1D82E8941}">
      <formula1>Mindestzahl</formula1>
    </dataValidation>
    <dataValidation type="list" allowBlank="1" showInputMessage="1" sqref="P11:P15 J11:J15 J23 L23 L11:L15 N23 N11:N15 P23 R11:R15 R23 J17:J18 L17:L18 N17:N18 P17:P18 R17:R18" xr:uid="{42E71B8F-049C-4851-9A3D-B7053DB853FB}">
      <formula1>Auswahl_ja_nein</formula1>
    </dataValidation>
    <dataValidation type="list" allowBlank="1" showInputMessage="1" sqref="J19 L19 N19 P19 R19" xr:uid="{3FB8F6F5-6428-42ED-99CB-8ECB87E77115}">
      <formula1>geeignet_ungeeignet</formula1>
    </dataValidation>
    <dataValidation type="list" allowBlank="1" showInputMessage="1" showErrorMessage="1" sqref="P22 P25 J22 J25 J27 L27 L22 L25 N27 N22 N25 P27 R22 R25 R27" xr:uid="{FB1C0B16-A4E3-48FC-986C-A08FF76413A3}">
      <formula1>geeignet_ungeeignet</formula1>
    </dataValidation>
    <dataValidation allowBlank="1" showInputMessage="1" sqref="F51 P51" xr:uid="{8DEE2C08-2A98-4E49-B7B0-58C5FCCAB426}"/>
    <dataValidation type="list" allowBlank="1" showInputMessage="1" showErrorMessage="1" sqref="A2:C2" xr:uid="{BDD286F9-CDD7-4B6C-B1B3-A5E8818C72C7}">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B7FD18C6-4ABC-4077-A26D-FCCB741B2338}">
          <x14:formula1>
            <xm:f>Auswahllisten!$E$2:$E$4</xm:f>
          </x14:formula1>
          <xm:sqref>J16 L16 N16 P16 R16</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246DD-E681-4E2F-B68A-DA13CC851A99}">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174</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86-90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175</v>
      </c>
      <c r="K8" s="209"/>
      <c r="L8" s="208" t="s">
        <v>176</v>
      </c>
      <c r="M8" s="209"/>
      <c r="N8" s="208" t="s">
        <v>177</v>
      </c>
      <c r="O8" s="209"/>
      <c r="P8" s="208" t="s">
        <v>178</v>
      </c>
      <c r="Q8" s="209"/>
      <c r="R8" s="208" t="s">
        <v>179</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7.25"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47" priority="16" operator="notEqual">
      <formula>100</formula>
    </cfRule>
  </conditionalFormatting>
  <conditionalFormatting sqref="K47">
    <cfRule type="cellIs" dxfId="46" priority="13" operator="equal">
      <formula>3</formula>
    </cfRule>
    <cfRule type="cellIs" dxfId="45" priority="14" operator="equal">
      <formula>2</formula>
    </cfRule>
    <cfRule type="cellIs" dxfId="44" priority="15" operator="equal">
      <formula>1</formula>
    </cfRule>
  </conditionalFormatting>
  <conditionalFormatting sqref="M47">
    <cfRule type="cellIs" dxfId="43" priority="10" operator="equal">
      <formula>3</formula>
    </cfRule>
    <cfRule type="cellIs" dxfId="42" priority="11" operator="equal">
      <formula>2</formula>
    </cfRule>
    <cfRule type="cellIs" dxfId="41" priority="12" operator="equal">
      <formula>1</formula>
    </cfRule>
  </conditionalFormatting>
  <conditionalFormatting sqref="O47">
    <cfRule type="cellIs" dxfId="40" priority="7" operator="equal">
      <formula>3</formula>
    </cfRule>
    <cfRule type="cellIs" dxfId="39" priority="8" operator="equal">
      <formula>2</formula>
    </cfRule>
    <cfRule type="cellIs" dxfId="38" priority="9" operator="equal">
      <formula>1</formula>
    </cfRule>
  </conditionalFormatting>
  <conditionalFormatting sqref="Q47">
    <cfRule type="cellIs" dxfId="37" priority="4" operator="equal">
      <formula>3</formula>
    </cfRule>
    <cfRule type="cellIs" dxfId="36" priority="5" operator="equal">
      <formula>2</formula>
    </cfRule>
    <cfRule type="cellIs" dxfId="35" priority="6" operator="equal">
      <formula>1</formula>
    </cfRule>
  </conditionalFormatting>
  <conditionalFormatting sqref="S47">
    <cfRule type="cellIs" dxfId="34" priority="1" operator="equal">
      <formula>3</formula>
    </cfRule>
    <cfRule type="cellIs" dxfId="33" priority="2" operator="equal">
      <formula>2</formula>
    </cfRule>
    <cfRule type="cellIs" dxfId="32" priority="3" operator="equal">
      <formula>1</formula>
    </cfRule>
  </conditionalFormatting>
  <dataValidations count="9">
    <dataValidation type="whole" errorStyle="warning" allowBlank="1" showInputMessage="1" showErrorMessage="1" sqref="I35:I40 I43 I45" xr:uid="{4A5E76B2-0350-4D92-9159-9DE0487DAE91}">
      <formula1>0</formula1>
      <formula2>100</formula2>
    </dataValidation>
    <dataValidation type="decimal" allowBlank="1" showInputMessage="1" showErrorMessage="1" error="Max. 10 Punkte" sqref="P35:P40 N35:N40 L35:L40 J35:J40 R35:R40" xr:uid="{CF6E37E0-8E00-4ABE-B1A1-7AB8C62054CA}">
      <formula1>0</formula1>
      <formula2>10</formula2>
    </dataValidation>
    <dataValidation type="list" allowBlank="1" showInputMessage="1" sqref="D43 E24" xr:uid="{AA88D707-79DD-46B7-BECB-A2F68D71F6F0}">
      <formula1>Länder_und_Regionen</formula1>
    </dataValidation>
    <dataValidation type="list" allowBlank="1" showInputMessage="1" showErrorMessage="1" sqref="C23:C24" xr:uid="{7B433C17-B6EE-4A3D-87C3-D71AC8704EAF}">
      <formula1>Mindestzahl</formula1>
    </dataValidation>
    <dataValidation type="list" allowBlank="1" showInputMessage="1" sqref="P11:P15 J11:J15 J23 L23 L11:L15 N23 N11:N15 P23 R11:R15 R23 J17:J18 L17:L18 N17:N18 P17:P18 R17:R18" xr:uid="{6B1D1CD4-D6B9-47C2-A527-6235034C491B}">
      <formula1>Auswahl_ja_nein</formula1>
    </dataValidation>
    <dataValidation type="list" allowBlank="1" showInputMessage="1" sqref="J19 L19 N19 P19 R19" xr:uid="{EFC90DD8-724E-42FE-82DC-B0F0933BCB54}">
      <formula1>geeignet_ungeeignet</formula1>
    </dataValidation>
    <dataValidation type="list" allowBlank="1" showInputMessage="1" showErrorMessage="1" sqref="P22 P25 J22 J25 J27 L27 L22 L25 N27 N22 N25 P27 R22 R25 R27" xr:uid="{373AB90D-82B1-4DC2-997A-9104A34D0203}">
      <formula1>geeignet_ungeeignet</formula1>
    </dataValidation>
    <dataValidation allowBlank="1" showInputMessage="1" sqref="F51 P51" xr:uid="{CCB89BB8-8D88-4A1D-B9B1-24F37EEC38CD}"/>
    <dataValidation type="list" allowBlank="1" showInputMessage="1" showErrorMessage="1" sqref="A2:C2" xr:uid="{C2EE532C-E1A8-4948-A9E6-8CCC2EE3C904}">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A7E4EEAC-8482-40FC-ABA4-1973047882EA}">
          <x14:formula1>
            <xm:f>Auswahllisten!$E$2:$E$4</xm:f>
          </x14:formula1>
          <xm:sqref>J16 L16 N16 P16 R16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U52"/>
  <sheetViews>
    <sheetView showGridLines="0" tabSelected="1" topLeftCell="A24" zoomScaleNormal="100" zoomScaleSheetLayoutView="75" workbookViewId="0">
      <selection activeCell="F51" sqref="F51:I51"/>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bestFit="1" customWidth="1"/>
    <col min="22" max="22" width="6.5" style="2" bestFit="1"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6" t="s">
        <v>4</v>
      </c>
    </row>
    <row r="2" spans="1:21" ht="14.25">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1-5 of 0</v>
      </c>
      <c r="S2"/>
      <c r="T2" s="39" t="s">
        <v>6</v>
      </c>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178"/>
      <c r="E4" s="178"/>
      <c r="F4" s="178"/>
      <c r="G4" s="178"/>
      <c r="H4" s="235" t="s">
        <v>8</v>
      </c>
      <c r="I4" s="235"/>
      <c r="J4" s="178" t="s">
        <v>542</v>
      </c>
      <c r="K4" s="178"/>
      <c r="L4" s="178"/>
      <c r="M4" s="178"/>
      <c r="N4" s="178"/>
      <c r="O4" s="178"/>
      <c r="P4" s="176" t="s">
        <v>9</v>
      </c>
      <c r="Q4" s="176"/>
      <c r="R4" s="178" t="s">
        <v>544</v>
      </c>
      <c r="S4" s="178"/>
    </row>
    <row r="5" spans="1:21" ht="11.25" customHeight="1">
      <c r="A5" s="40">
        <f t="shared" ref="A5:A47" si="0">ROW(A2)</f>
        <v>2</v>
      </c>
      <c r="B5" s="42" t="s">
        <v>10</v>
      </c>
      <c r="C5" s="43"/>
      <c r="D5" s="178"/>
      <c r="E5" s="178"/>
      <c r="F5" s="178"/>
      <c r="G5" s="178"/>
      <c r="H5" s="211" t="s">
        <v>11</v>
      </c>
      <c r="I5" s="211"/>
      <c r="J5" s="178" t="s">
        <v>12</v>
      </c>
      <c r="K5" s="178"/>
      <c r="L5" s="178"/>
      <c r="M5" s="178"/>
      <c r="N5" s="178"/>
      <c r="O5" s="178"/>
      <c r="P5" s="177" t="s">
        <v>13</v>
      </c>
      <c r="Q5" s="177"/>
      <c r="R5" s="178"/>
      <c r="S5" s="178"/>
    </row>
    <row r="6" spans="1:21" ht="11.25">
      <c r="A6" s="40">
        <f t="shared" si="0"/>
        <v>3</v>
      </c>
      <c r="B6" s="42" t="s">
        <v>14</v>
      </c>
      <c r="D6" s="178"/>
      <c r="E6" s="178"/>
      <c r="F6" s="178"/>
      <c r="G6" s="178"/>
      <c r="H6" s="211"/>
      <c r="I6" s="211"/>
      <c r="J6" s="178"/>
      <c r="K6" s="178"/>
      <c r="L6" s="178"/>
      <c r="M6" s="178"/>
      <c r="N6" s="178"/>
      <c r="O6" s="178"/>
      <c r="P6" s="2"/>
      <c r="Q6" s="41"/>
      <c r="R6" s="232"/>
      <c r="S6" s="232"/>
    </row>
    <row r="7" spans="1:21" ht="14.1" customHeight="1">
      <c r="A7" s="40">
        <f t="shared" si="0"/>
        <v>4</v>
      </c>
      <c r="B7" s="44"/>
      <c r="C7" s="44"/>
      <c r="D7" s="44"/>
      <c r="E7" s="44"/>
      <c r="F7" s="44"/>
      <c r="G7" s="45"/>
      <c r="H7" s="45"/>
      <c r="I7" s="45"/>
      <c r="J7" s="45"/>
      <c r="K7" s="45"/>
      <c r="L7" s="45"/>
      <c r="M7" s="45"/>
      <c r="N7" s="46"/>
      <c r="O7" s="46"/>
      <c r="P7" s="46"/>
      <c r="Q7" s="46"/>
      <c r="R7" s="47"/>
      <c r="S7" s="23"/>
    </row>
    <row r="8" spans="1:21" s="1" customFormat="1" ht="26.25" customHeight="1">
      <c r="A8" s="40">
        <f t="shared" si="0"/>
        <v>5</v>
      </c>
      <c r="B8" s="48"/>
      <c r="C8" s="48"/>
      <c r="D8" s="48"/>
      <c r="E8" s="48"/>
      <c r="F8" s="48"/>
      <c r="G8" s="48"/>
      <c r="H8" s="48"/>
      <c r="I8" s="49"/>
      <c r="J8" s="208" t="s">
        <v>15</v>
      </c>
      <c r="K8" s="209"/>
      <c r="L8" s="208" t="s">
        <v>16</v>
      </c>
      <c r="M8" s="209"/>
      <c r="N8" s="208" t="s">
        <v>17</v>
      </c>
      <c r="O8" s="209"/>
      <c r="P8" s="208" t="s">
        <v>18</v>
      </c>
      <c r="Q8" s="209"/>
      <c r="R8" s="208" t="s">
        <v>19</v>
      </c>
      <c r="S8" s="209"/>
    </row>
    <row r="9" spans="1:21" s="1" customFormat="1" ht="25.5" customHeight="1">
      <c r="A9" s="40">
        <f t="shared" si="0"/>
        <v>6</v>
      </c>
      <c r="B9" s="50" t="s">
        <v>20</v>
      </c>
      <c r="C9" s="48"/>
      <c r="D9" s="48"/>
      <c r="E9" s="48"/>
      <c r="F9" s="48"/>
      <c r="G9" s="48"/>
      <c r="H9" s="48"/>
      <c r="I9" s="48"/>
      <c r="J9" s="51"/>
      <c r="K9" s="52"/>
      <c r="L9" s="51"/>
      <c r="M9" s="52"/>
      <c r="N9" s="51"/>
      <c r="O9" s="52"/>
      <c r="P9" s="51"/>
      <c r="Q9" s="52"/>
      <c r="R9" s="51"/>
      <c r="S9" s="52"/>
    </row>
    <row r="10" spans="1:21" s="4" customFormat="1" ht="12.75">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24">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25">
        <v>5</v>
      </c>
      <c r="I18" s="66" t="s">
        <v>32</v>
      </c>
      <c r="J18" s="172"/>
      <c r="K18" s="173"/>
      <c r="L18" s="172"/>
      <c r="M18" s="173"/>
      <c r="N18" s="172"/>
      <c r="O18" s="173"/>
      <c r="P18" s="172"/>
      <c r="Q18" s="173"/>
      <c r="R18" s="172"/>
      <c r="S18" s="173"/>
    </row>
    <row r="19" spans="1:19" ht="11.25">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27"/>
      <c r="I22" s="3" t="s">
        <v>30</v>
      </c>
      <c r="J22" s="188"/>
      <c r="K22" s="189"/>
      <c r="L22" s="188"/>
      <c r="M22" s="189"/>
      <c r="N22" s="188"/>
      <c r="O22" s="189"/>
      <c r="P22" s="188"/>
      <c r="Q22" s="189"/>
      <c r="R22" s="188"/>
      <c r="S22" s="189"/>
    </row>
    <row r="23" spans="1:19" ht="11.25">
      <c r="A23" s="40">
        <f t="shared" si="0"/>
        <v>20</v>
      </c>
      <c r="B23" s="75" t="s">
        <v>36</v>
      </c>
      <c r="C23" s="28">
        <v>2</v>
      </c>
      <c r="D23" s="227" t="str">
        <f>" reference project"&amp;IF(C23=1,"","s")&amp;" in the technical field"</f>
        <v xml:space="preserve"> reference projects in the technical field</v>
      </c>
      <c r="E23" s="227"/>
      <c r="F23" s="225" t="s">
        <v>543</v>
      </c>
      <c r="G23" s="225"/>
      <c r="H23" s="225"/>
      <c r="I23" s="226"/>
      <c r="J23" s="203"/>
      <c r="K23" s="204"/>
      <c r="L23" s="203"/>
      <c r="M23" s="204"/>
      <c r="N23" s="203"/>
      <c r="O23" s="204"/>
      <c r="P23" s="203"/>
      <c r="Q23" s="204"/>
      <c r="R23" s="203"/>
      <c r="S23" s="204"/>
    </row>
    <row r="24" spans="1:19" ht="22.5">
      <c r="A24" s="40">
        <f t="shared" si="0"/>
        <v>21</v>
      </c>
      <c r="B24" s="76" t="s">
        <v>37</v>
      </c>
      <c r="C24" s="29">
        <v>2</v>
      </c>
      <c r="D24" s="76" t="str">
        <f>" reference project"&amp;IF(C24=1,"","s")</f>
        <v xml:space="preserve"> reference projects</v>
      </c>
      <c r="E24" s="228" t="s">
        <v>541</v>
      </c>
      <c r="F24" s="228"/>
      <c r="G24" s="228"/>
      <c r="H24" s="222" t="s">
        <v>39</v>
      </c>
      <c r="I24" s="223"/>
      <c r="J24" s="205"/>
      <c r="K24" s="206"/>
      <c r="L24" s="205"/>
      <c r="M24" s="206"/>
      <c r="N24" s="205"/>
      <c r="O24" s="206"/>
      <c r="P24" s="205"/>
      <c r="Q24" s="206"/>
      <c r="R24" s="205"/>
      <c r="S24" s="206"/>
    </row>
    <row r="25" spans="1:19" ht="11.25">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5.25"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 r="A30" s="40">
        <f t="shared" si="0"/>
        <v>27</v>
      </c>
      <c r="B30" s="79" t="s">
        <v>42</v>
      </c>
      <c r="C30" s="80"/>
      <c r="D30" s="80"/>
      <c r="E30" s="80"/>
      <c r="F30" s="80"/>
      <c r="G30" s="80"/>
      <c r="H30" s="80"/>
      <c r="I30" s="81"/>
      <c r="J30" s="56"/>
      <c r="K30" s="82"/>
      <c r="L30" s="56"/>
      <c r="M30" s="82"/>
      <c r="N30" s="56"/>
      <c r="O30" s="82"/>
      <c r="P30" s="56"/>
      <c r="Q30" s="82"/>
      <c r="R30" s="56"/>
      <c r="S30" s="83"/>
    </row>
    <row r="31" spans="1:19" ht="11.25">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 r="A36" s="40">
        <f t="shared" si="0"/>
        <v>33</v>
      </c>
      <c r="B36" s="194" t="s">
        <v>57</v>
      </c>
      <c r="C36" s="194"/>
      <c r="D36" s="194"/>
      <c r="E36" s="194"/>
      <c r="F36" s="194"/>
      <c r="G36" s="194"/>
      <c r="H36" s="195"/>
      <c r="I36" s="15">
        <v>15</v>
      </c>
      <c r="J36" s="12"/>
      <c r="K36" s="107">
        <f>J36*$I36</f>
        <v>0</v>
      </c>
      <c r="L36" s="12"/>
      <c r="M36" s="107">
        <f>L36*$I36</f>
        <v>0</v>
      </c>
      <c r="N36" s="12"/>
      <c r="O36" s="107">
        <f>N36*$I36</f>
        <v>0</v>
      </c>
      <c r="P36" s="12"/>
      <c r="Q36" s="107">
        <f>P36*$I36</f>
        <v>0</v>
      </c>
      <c r="R36" s="12"/>
      <c r="S36" s="107">
        <f>R36*$I36</f>
        <v>0</v>
      </c>
    </row>
    <row r="37" spans="1:19" ht="11.25">
      <c r="A37" s="40">
        <f t="shared" si="0"/>
        <v>34</v>
      </c>
      <c r="B37" s="194" t="s">
        <v>58</v>
      </c>
      <c r="C37" s="194"/>
      <c r="D37" s="194"/>
      <c r="E37" s="194"/>
      <c r="F37" s="194"/>
      <c r="G37" s="194"/>
      <c r="H37" s="195"/>
      <c r="I37" s="15">
        <v>25</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 r="A38" s="40">
        <f t="shared" si="0"/>
        <v>35</v>
      </c>
      <c r="B38" s="194" t="s">
        <v>59</v>
      </c>
      <c r="C38" s="194"/>
      <c r="D38" s="194"/>
      <c r="E38" s="194"/>
      <c r="F38" s="194"/>
      <c r="G38" s="194"/>
      <c r="H38" s="195"/>
      <c r="I38" s="15">
        <v>25</v>
      </c>
      <c r="J38" s="12"/>
      <c r="K38" s="107">
        <f t="shared" si="6"/>
        <v>0</v>
      </c>
      <c r="L38" s="12"/>
      <c r="M38" s="107">
        <f t="shared" si="7"/>
        <v>0</v>
      </c>
      <c r="N38" s="12"/>
      <c r="O38" s="107">
        <f t="shared" si="8"/>
        <v>0</v>
      </c>
      <c r="P38" s="12"/>
      <c r="Q38" s="107">
        <f t="shared" si="9"/>
        <v>0</v>
      </c>
      <c r="R38" s="12"/>
      <c r="S38" s="107">
        <f t="shared" si="10"/>
        <v>0</v>
      </c>
    </row>
    <row r="39" spans="1:19" ht="11.25">
      <c r="A39" s="40">
        <f t="shared" si="0"/>
        <v>36</v>
      </c>
      <c r="B39" s="194" t="s">
        <v>60</v>
      </c>
      <c r="C39" s="194"/>
      <c r="D39" s="194"/>
      <c r="E39" s="194"/>
      <c r="F39" s="194"/>
      <c r="G39" s="194"/>
      <c r="H39" s="195"/>
      <c r="I39" s="15">
        <v>25</v>
      </c>
      <c r="J39" s="12"/>
      <c r="K39" s="107">
        <f t="shared" si="6"/>
        <v>0</v>
      </c>
      <c r="L39" s="12"/>
      <c r="M39" s="107">
        <f t="shared" si="7"/>
        <v>0</v>
      </c>
      <c r="N39" s="12"/>
      <c r="O39" s="107">
        <f t="shared" si="8"/>
        <v>0</v>
      </c>
      <c r="P39" s="12"/>
      <c r="Q39" s="107">
        <f t="shared" si="9"/>
        <v>0</v>
      </c>
      <c r="R39" s="12"/>
      <c r="S39" s="107">
        <f t="shared" si="10"/>
        <v>0</v>
      </c>
    </row>
    <row r="40" spans="1:19" ht="11.25">
      <c r="A40" s="40">
        <f t="shared" si="0"/>
        <v>37</v>
      </c>
      <c r="B40" s="214" t="s">
        <v>61</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 r="A41" s="40">
        <f t="shared" si="0"/>
        <v>38</v>
      </c>
      <c r="B41" s="109" t="s">
        <v>62</v>
      </c>
      <c r="C41" s="77"/>
      <c r="D41" s="77"/>
      <c r="E41" s="77"/>
      <c r="F41" s="77"/>
      <c r="G41" s="77"/>
      <c r="H41" s="77"/>
      <c r="I41" s="110">
        <f>SUM(I34:I40)</f>
        <v>100</v>
      </c>
      <c r="J41" s="111"/>
      <c r="K41" s="112">
        <f>SUM(K34:K40)</f>
        <v>0</v>
      </c>
      <c r="L41" s="111"/>
      <c r="M41" s="112">
        <f>SUM(M34:M40)</f>
        <v>0</v>
      </c>
      <c r="N41" s="111"/>
      <c r="O41" s="112">
        <f>SUM(O34:O40)</f>
        <v>0</v>
      </c>
      <c r="P41" s="111"/>
      <c r="Q41" s="112">
        <f>SUM(Q34:Q40)</f>
        <v>0</v>
      </c>
      <c r="R41" s="111"/>
      <c r="S41" s="112">
        <f>SUM(S34:S40)</f>
        <v>0</v>
      </c>
    </row>
    <row r="42" spans="1:19" s="4" customFormat="1" ht="11.25">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 r="A43" s="40">
        <f t="shared" si="0"/>
        <v>40</v>
      </c>
      <c r="B43" s="118" t="s">
        <v>64</v>
      </c>
      <c r="C43" s="118"/>
      <c r="D43" s="212" t="s">
        <v>541</v>
      </c>
      <c r="E43" s="212"/>
      <c r="F43" s="212"/>
      <c r="G43" s="212"/>
      <c r="H43" s="213"/>
      <c r="I43" s="18"/>
      <c r="J43" s="19"/>
      <c r="K43" s="119">
        <f>J43*$I43</f>
        <v>0</v>
      </c>
      <c r="L43" s="19"/>
      <c r="M43" s="119">
        <f>L43*$I43</f>
        <v>0</v>
      </c>
      <c r="N43" s="19"/>
      <c r="O43" s="119">
        <f>N43*$I43</f>
        <v>0</v>
      </c>
      <c r="P43" s="19"/>
      <c r="Q43" s="119">
        <f>P43*$I43</f>
        <v>0</v>
      </c>
      <c r="R43" s="19"/>
      <c r="S43" s="119">
        <f>R43*$I43</f>
        <v>0</v>
      </c>
    </row>
    <row r="44" spans="1:19" s="4" customFormat="1" ht="11.25">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 r="A45" s="40">
        <f t="shared" si="0"/>
        <v>42</v>
      </c>
      <c r="B45" s="120" t="s">
        <v>66</v>
      </c>
      <c r="C45" s="2"/>
      <c r="D45" s="2"/>
      <c r="E45" s="2"/>
      <c r="F45" s="2"/>
      <c r="G45" s="2"/>
      <c r="H45" s="2"/>
      <c r="I45" s="20"/>
      <c r="J45" s="8"/>
      <c r="K45" s="121">
        <f>J45*$I45</f>
        <v>0</v>
      </c>
      <c r="L45" s="8"/>
      <c r="M45" s="121">
        <f>L45*$I45</f>
        <v>0</v>
      </c>
      <c r="N45" s="8"/>
      <c r="O45" s="121">
        <f>N45*$I45</f>
        <v>0</v>
      </c>
      <c r="P45" s="8"/>
      <c r="Q45" s="121">
        <f>P45*$I45</f>
        <v>0</v>
      </c>
      <c r="R45" s="8"/>
      <c r="S45" s="121">
        <f>R45*$I45</f>
        <v>0</v>
      </c>
    </row>
    <row r="46" spans="1:19" s="4" customFormat="1" ht="12.75">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15" customHeight="1">
      <c r="D52"/>
      <c r="E52"/>
      <c r="F52" s="231" t="s">
        <v>71</v>
      </c>
      <c r="G52" s="231"/>
      <c r="H52" s="231"/>
      <c r="I52" s="231"/>
      <c r="J52" s="32"/>
      <c r="K52" s="120"/>
      <c r="L52" s="32"/>
      <c r="M52" s="120"/>
      <c r="N52" s="32"/>
      <c r="O52" s="120"/>
      <c r="P52" s="231" t="s">
        <v>71</v>
      </c>
      <c r="Q52" s="231"/>
      <c r="R52" s="231"/>
      <c r="S52" s="231"/>
    </row>
  </sheetData>
  <sheetProtection sheet="1" objects="1" scenarios="1" formatRows="0"/>
  <dataConsolidate/>
  <mergeCells count="139">
    <mergeCell ref="A2:C2"/>
    <mergeCell ref="F51:I51"/>
    <mergeCell ref="F52:I52"/>
    <mergeCell ref="P51:S51"/>
    <mergeCell ref="P52:S52"/>
    <mergeCell ref="R4:S4"/>
    <mergeCell ref="R5:S5"/>
    <mergeCell ref="R6:S6"/>
    <mergeCell ref="B27:I27"/>
    <mergeCell ref="J27:K27"/>
    <mergeCell ref="L27:M27"/>
    <mergeCell ref="N27:O27"/>
    <mergeCell ref="P27:Q27"/>
    <mergeCell ref="D4:G4"/>
    <mergeCell ref="D6:G6"/>
    <mergeCell ref="H4:I4"/>
    <mergeCell ref="P10:Q10"/>
    <mergeCell ref="R10:S10"/>
    <mergeCell ref="L15:M15"/>
    <mergeCell ref="N15:O15"/>
    <mergeCell ref="P15:Q15"/>
    <mergeCell ref="R15:S15"/>
    <mergeCell ref="L16:M16"/>
    <mergeCell ref="N16:O16"/>
    <mergeCell ref="P12:Q12"/>
    <mergeCell ref="R12:S12"/>
    <mergeCell ref="D43:H43"/>
    <mergeCell ref="B38:H38"/>
    <mergeCell ref="B39:H39"/>
    <mergeCell ref="B40:H40"/>
    <mergeCell ref="B31:H31"/>
    <mergeCell ref="B32:H32"/>
    <mergeCell ref="B17:F17"/>
    <mergeCell ref="B22:G22"/>
    <mergeCell ref="H24:I24"/>
    <mergeCell ref="B18:F18"/>
    <mergeCell ref="P23:Q24"/>
    <mergeCell ref="R23:S24"/>
    <mergeCell ref="F23:I23"/>
    <mergeCell ref="J25:K25"/>
    <mergeCell ref="L25:M25"/>
    <mergeCell ref="N25:O25"/>
    <mergeCell ref="D23:E23"/>
    <mergeCell ref="E24:G24"/>
    <mergeCell ref="P17:Q17"/>
    <mergeCell ref="R17:S17"/>
    <mergeCell ref="P22:Q22"/>
    <mergeCell ref="R22:S22"/>
    <mergeCell ref="A1:P1"/>
    <mergeCell ref="L8:M8"/>
    <mergeCell ref="N8:O8"/>
    <mergeCell ref="P8:Q8"/>
    <mergeCell ref="Q1:S1"/>
    <mergeCell ref="R8:S8"/>
    <mergeCell ref="J8:K8"/>
    <mergeCell ref="B36:H36"/>
    <mergeCell ref="L11:M11"/>
    <mergeCell ref="N11:O11"/>
    <mergeCell ref="P11:Q11"/>
    <mergeCell ref="R11:S11"/>
    <mergeCell ref="L12:M12"/>
    <mergeCell ref="D5:G5"/>
    <mergeCell ref="H5:I6"/>
    <mergeCell ref="N17:O17"/>
    <mergeCell ref="L10:M10"/>
    <mergeCell ref="N10:O10"/>
    <mergeCell ref="L23:M24"/>
    <mergeCell ref="N23:O24"/>
    <mergeCell ref="N19:O19"/>
    <mergeCell ref="L17:M17"/>
    <mergeCell ref="L18:M18"/>
    <mergeCell ref="N20:O20"/>
    <mergeCell ref="B37:H37"/>
    <mergeCell ref="J10:K10"/>
    <mergeCell ref="J11:K11"/>
    <mergeCell ref="J12:K12"/>
    <mergeCell ref="J15:K15"/>
    <mergeCell ref="J16:K16"/>
    <mergeCell ref="J17:K17"/>
    <mergeCell ref="J18:K18"/>
    <mergeCell ref="J19:K19"/>
    <mergeCell ref="B11:G11"/>
    <mergeCell ref="B12:G12"/>
    <mergeCell ref="B15:G15"/>
    <mergeCell ref="B16:G16"/>
    <mergeCell ref="B25:I25"/>
    <mergeCell ref="J23:K24"/>
    <mergeCell ref="J21:K21"/>
    <mergeCell ref="B13:G13"/>
    <mergeCell ref="B14:G14"/>
    <mergeCell ref="J20:K20"/>
    <mergeCell ref="N18:O18"/>
    <mergeCell ref="L19:M19"/>
    <mergeCell ref="N12:O12"/>
    <mergeCell ref="J22:K22"/>
    <mergeCell ref="L22:M22"/>
    <mergeCell ref="N22:O22"/>
    <mergeCell ref="L20:M20"/>
    <mergeCell ref="J14:K14"/>
    <mergeCell ref="L14:M14"/>
    <mergeCell ref="N14:O14"/>
    <mergeCell ref="L13:M13"/>
    <mergeCell ref="N13:O13"/>
    <mergeCell ref="L21:M21"/>
    <mergeCell ref="N21:O21"/>
    <mergeCell ref="P19:Q19"/>
    <mergeCell ref="R19:S19"/>
    <mergeCell ref="P18:Q18"/>
    <mergeCell ref="R18:S18"/>
    <mergeCell ref="P21:Q21"/>
    <mergeCell ref="R21:S21"/>
    <mergeCell ref="P20:Q20"/>
    <mergeCell ref="R20:S20"/>
    <mergeCell ref="R16:S16"/>
    <mergeCell ref="P16:Q16"/>
    <mergeCell ref="P13:Q13"/>
    <mergeCell ref="R13:S13"/>
    <mergeCell ref="P14:Q14"/>
    <mergeCell ref="R14:S14"/>
    <mergeCell ref="B4:C4"/>
    <mergeCell ref="B50:S50"/>
    <mergeCell ref="P4:Q4"/>
    <mergeCell ref="P5:Q5"/>
    <mergeCell ref="J4:O4"/>
    <mergeCell ref="R27:S27"/>
    <mergeCell ref="J28:K28"/>
    <mergeCell ref="L28:M28"/>
    <mergeCell ref="N28:O28"/>
    <mergeCell ref="P28:Q28"/>
    <mergeCell ref="R28:S28"/>
    <mergeCell ref="P25:Q25"/>
    <mergeCell ref="R25:S25"/>
    <mergeCell ref="J26:K26"/>
    <mergeCell ref="L26:M26"/>
    <mergeCell ref="N26:O26"/>
    <mergeCell ref="P26:Q26"/>
    <mergeCell ref="R26:S26"/>
    <mergeCell ref="J5:O6"/>
    <mergeCell ref="J13:K13"/>
  </mergeCells>
  <phoneticPr fontId="2" type="noConversion"/>
  <conditionalFormatting sqref="I46">
    <cfRule type="cellIs" dxfId="319" priority="16" operator="notEqual">
      <formula>100</formula>
    </cfRule>
  </conditionalFormatting>
  <conditionalFormatting sqref="K47">
    <cfRule type="cellIs" dxfId="318" priority="13" operator="equal">
      <formula>3</formula>
    </cfRule>
    <cfRule type="cellIs" dxfId="317" priority="14" operator="equal">
      <formula>2</formula>
    </cfRule>
    <cfRule type="cellIs" dxfId="316" priority="15" operator="equal">
      <formula>1</formula>
    </cfRule>
  </conditionalFormatting>
  <conditionalFormatting sqref="M47">
    <cfRule type="cellIs" dxfId="315" priority="10" operator="equal">
      <formula>3</formula>
    </cfRule>
    <cfRule type="cellIs" dxfId="314" priority="11" operator="equal">
      <formula>2</formula>
    </cfRule>
    <cfRule type="cellIs" dxfId="313" priority="12" operator="equal">
      <formula>1</formula>
    </cfRule>
  </conditionalFormatting>
  <conditionalFormatting sqref="O47">
    <cfRule type="cellIs" dxfId="312" priority="7" operator="equal">
      <formula>3</formula>
    </cfRule>
    <cfRule type="cellIs" dxfId="311" priority="8" operator="equal">
      <formula>2</formula>
    </cfRule>
    <cfRule type="cellIs" dxfId="310" priority="9" operator="equal">
      <formula>1</formula>
    </cfRule>
  </conditionalFormatting>
  <conditionalFormatting sqref="Q47">
    <cfRule type="cellIs" dxfId="309" priority="4" operator="equal">
      <formula>3</formula>
    </cfRule>
    <cfRule type="cellIs" dxfId="308" priority="5" operator="equal">
      <formula>2</formula>
    </cfRule>
    <cfRule type="cellIs" dxfId="307" priority="6" operator="equal">
      <formula>1</formula>
    </cfRule>
  </conditionalFormatting>
  <conditionalFormatting sqref="S47">
    <cfRule type="cellIs" dxfId="306" priority="1" operator="equal">
      <formula>3</formula>
    </cfRule>
    <cfRule type="cellIs" dxfId="305" priority="2" operator="equal">
      <formula>2</formula>
    </cfRule>
    <cfRule type="cellIs" dxfId="304" priority="3" operator="equal">
      <formula>1</formula>
    </cfRule>
  </conditionalFormatting>
  <dataValidations count="9">
    <dataValidation type="whole" errorStyle="warning" allowBlank="1" showInputMessage="1" showErrorMessage="1" sqref="I35:I40 I43 I45" xr:uid="{00000000-0002-0000-0000-000000000000}">
      <formula1>0</formula1>
      <formula2>100</formula2>
    </dataValidation>
    <dataValidation type="decimal" allowBlank="1" showInputMessage="1" showErrorMessage="1" error="Max. 10 Punkte" sqref="P35:P40 N35:N40 L35:L40 J35:J40 R35:R40" xr:uid="{00000000-0002-0000-0000-000001000000}">
      <formula1>0</formula1>
      <formula2>10</formula2>
    </dataValidation>
    <dataValidation type="list" allowBlank="1" showInputMessage="1" sqref="D43 E24" xr:uid="{00000000-0002-0000-0000-000004000000}">
      <formula1>Länder_und_Regionen</formula1>
    </dataValidation>
    <dataValidation type="list" allowBlank="1" showInputMessage="1" showErrorMessage="1" sqref="C23:C24" xr:uid="{F68522A4-0D39-49BB-A4F0-435C1EE9FCBB}">
      <formula1>Mindestzahl</formula1>
    </dataValidation>
    <dataValidation type="list" allowBlank="1" showInputMessage="1" sqref="P11:P15 J11:J15 J23 L23 L11:L15 N23 N11:N15 P23 R11:R15 R23 J17:J18 L17:L18 N17:N18 P17:P18 R17:R18" xr:uid="{CFA2DC2F-7FA8-41DC-95AF-89B7105A6F33}">
      <formula1>Auswahl_ja_nein</formula1>
    </dataValidation>
    <dataValidation type="list" allowBlank="1" showInputMessage="1" sqref="J19 L19 N19 P19 R19" xr:uid="{A0C8D9A9-5870-4742-9D7B-4E9E11BA2B4D}">
      <formula1>geeignet_ungeeignet</formula1>
    </dataValidation>
    <dataValidation type="list" allowBlank="1" showInputMessage="1" showErrorMessage="1" sqref="P22 P25 J22 J25 J27 L27 L22 L25 N27 N22 N25 P27 R22 R25 R27" xr:uid="{D758BCAA-E6AF-4A5A-99BF-668CAD3FA72D}">
      <formula1>geeignet_ungeeignet</formula1>
    </dataValidation>
    <dataValidation allowBlank="1" showInputMessage="1" sqref="F51 P51" xr:uid="{CB015593-07BF-4499-9737-30EA5340BE94}"/>
    <dataValidation type="list" allowBlank="1" showInputMessage="1" showErrorMessage="1" sqref="A2:C2" xr:uid="{61A17F71-2A33-4CD7-BD7F-D45C573851A1}">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horizontalDpi="300" verticalDpi="300" r:id="rId1"/>
  <headerFooter>
    <oddFooter>&amp;L&amp;7Form 31-1-10-en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2E7C8C58-4427-497B-B933-03F60141CE28}">
          <x14:formula1>
            <xm:f>Auswahllisten!$E$2:$E$4</xm:f>
          </x14:formula1>
          <xm:sqref>J16 L16 N16 P16 R16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6260-2F06-4407-BFF9-9C4C5EDE60AB}">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180</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91-95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181</v>
      </c>
      <c r="K8" s="209"/>
      <c r="L8" s="208" t="s">
        <v>182</v>
      </c>
      <c r="M8" s="209"/>
      <c r="N8" s="208" t="s">
        <v>183</v>
      </c>
      <c r="O8" s="209"/>
      <c r="P8" s="208" t="s">
        <v>184</v>
      </c>
      <c r="Q8" s="209"/>
      <c r="R8" s="208" t="s">
        <v>185</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5"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31" priority="16" operator="notEqual">
      <formula>100</formula>
    </cfRule>
  </conditionalFormatting>
  <conditionalFormatting sqref="K47">
    <cfRule type="cellIs" dxfId="30" priority="13" operator="equal">
      <formula>3</formula>
    </cfRule>
    <cfRule type="cellIs" dxfId="29" priority="14" operator="equal">
      <formula>2</formula>
    </cfRule>
    <cfRule type="cellIs" dxfId="28" priority="15" operator="equal">
      <formula>1</formula>
    </cfRule>
  </conditionalFormatting>
  <conditionalFormatting sqref="M47">
    <cfRule type="cellIs" dxfId="27" priority="10" operator="equal">
      <formula>3</formula>
    </cfRule>
    <cfRule type="cellIs" dxfId="26" priority="11" operator="equal">
      <formula>2</formula>
    </cfRule>
    <cfRule type="cellIs" dxfId="25" priority="12" operator="equal">
      <formula>1</formula>
    </cfRule>
  </conditionalFormatting>
  <conditionalFormatting sqref="O47">
    <cfRule type="cellIs" dxfId="24" priority="7" operator="equal">
      <formula>3</formula>
    </cfRule>
    <cfRule type="cellIs" dxfId="23" priority="8" operator="equal">
      <formula>2</formula>
    </cfRule>
    <cfRule type="cellIs" dxfId="22" priority="9" operator="equal">
      <formula>1</formula>
    </cfRule>
  </conditionalFormatting>
  <conditionalFormatting sqref="Q47">
    <cfRule type="cellIs" dxfId="21" priority="4" operator="equal">
      <formula>3</formula>
    </cfRule>
    <cfRule type="cellIs" dxfId="20" priority="5" operator="equal">
      <formula>2</formula>
    </cfRule>
    <cfRule type="cellIs" dxfId="19" priority="6" operator="equal">
      <formula>1</formula>
    </cfRule>
  </conditionalFormatting>
  <conditionalFormatting sqref="S47">
    <cfRule type="cellIs" dxfId="18" priority="1" operator="equal">
      <formula>3</formula>
    </cfRule>
    <cfRule type="cellIs" dxfId="17" priority="2" operator="equal">
      <formula>2</formula>
    </cfRule>
    <cfRule type="cellIs" dxfId="16" priority="3" operator="equal">
      <formula>1</formula>
    </cfRule>
  </conditionalFormatting>
  <dataValidations count="9">
    <dataValidation type="whole" errorStyle="warning" allowBlank="1" showInputMessage="1" showErrorMessage="1" sqref="I35:I40 I43 I45" xr:uid="{8922543A-4547-4C73-BFC4-B651721728AF}">
      <formula1>0</formula1>
      <formula2>100</formula2>
    </dataValidation>
    <dataValidation type="decimal" allowBlank="1" showInputMessage="1" showErrorMessage="1" error="Max. 10 Punkte" sqref="P35:P40 N35:N40 L35:L40 J35:J40 R35:R40" xr:uid="{E6B9F7F9-2D21-463F-99B7-5B213379BA8F}">
      <formula1>0</formula1>
      <formula2>10</formula2>
    </dataValidation>
    <dataValidation type="list" allowBlank="1" showInputMessage="1" sqref="D43 E24" xr:uid="{58791D5F-FC5A-4E73-835A-7467351CD5A4}">
      <formula1>Länder_und_Regionen</formula1>
    </dataValidation>
    <dataValidation type="list" allowBlank="1" showInputMessage="1" showErrorMessage="1" sqref="C23:C24" xr:uid="{E7490F2A-7C45-418D-92C8-A6D9F8501C67}">
      <formula1>Mindestzahl</formula1>
    </dataValidation>
    <dataValidation type="list" allowBlank="1" showInputMessage="1" sqref="P11:P15 J11:J15 J23 L23 L11:L15 N23 N11:N15 P23 R11:R15 R23 J17:J18 L17:L18 N17:N18 P17:P18 R17:R18" xr:uid="{07CEF3CA-3102-4BAB-81DF-AD03FC6D1FE4}">
      <formula1>Auswahl_ja_nein</formula1>
    </dataValidation>
    <dataValidation type="list" allowBlank="1" showInputMessage="1" sqref="J19 L19 N19 P19 R19" xr:uid="{6FEB1671-7F1E-4329-8529-DDDDEBA505B3}">
      <formula1>geeignet_ungeeignet</formula1>
    </dataValidation>
    <dataValidation type="list" allowBlank="1" showInputMessage="1" showErrorMessage="1" sqref="P22 P25 J22 J25 J27 L27 L22 L25 N27 N22 N25 P27 R22 R25 R27" xr:uid="{D8A98935-EFC6-4CB0-8115-5F9653C289BD}">
      <formula1>geeignet_ungeeignet</formula1>
    </dataValidation>
    <dataValidation allowBlank="1" showInputMessage="1" sqref="F51 P51" xr:uid="{EABFCFF3-C8AC-4DDB-9E4A-D37044B7BE8B}"/>
    <dataValidation type="list" allowBlank="1" showInputMessage="1" showErrorMessage="1" sqref="A2:C2" xr:uid="{3AC36166-E514-4169-A009-C7C785BD939A}">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FD80A6A3-3A61-4A3A-8FCB-589050349E71}">
          <x14:formula1>
            <xm:f>Auswahllisten!$E$2:$E$4</xm:f>
          </x14:formula1>
          <xm:sqref>J16 L16 N16 P16 R16</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3B1C4-7B5B-4A1B-AABC-978F108C3804}">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186</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96-100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187</v>
      </c>
      <c r="K8" s="209"/>
      <c r="L8" s="208" t="s">
        <v>188</v>
      </c>
      <c r="M8" s="209"/>
      <c r="N8" s="208" t="s">
        <v>189</v>
      </c>
      <c r="O8" s="209"/>
      <c r="P8" s="208" t="s">
        <v>190</v>
      </c>
      <c r="Q8" s="209"/>
      <c r="R8" s="208" t="s">
        <v>191</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8.75"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15" priority="16" operator="notEqual">
      <formula>100</formula>
    </cfRule>
  </conditionalFormatting>
  <conditionalFormatting sqref="K47">
    <cfRule type="cellIs" dxfId="14" priority="13" operator="equal">
      <formula>3</formula>
    </cfRule>
    <cfRule type="cellIs" dxfId="13" priority="14" operator="equal">
      <formula>2</formula>
    </cfRule>
    <cfRule type="cellIs" dxfId="12" priority="15" operator="equal">
      <formula>1</formula>
    </cfRule>
  </conditionalFormatting>
  <conditionalFormatting sqref="M47">
    <cfRule type="cellIs" dxfId="11" priority="10" operator="equal">
      <formula>3</formula>
    </cfRule>
    <cfRule type="cellIs" dxfId="10" priority="11" operator="equal">
      <formula>2</formula>
    </cfRule>
    <cfRule type="cellIs" dxfId="9" priority="12" operator="equal">
      <formula>1</formula>
    </cfRule>
  </conditionalFormatting>
  <conditionalFormatting sqref="O47">
    <cfRule type="cellIs" dxfId="8" priority="7" operator="equal">
      <formula>3</formula>
    </cfRule>
    <cfRule type="cellIs" dxfId="7" priority="8" operator="equal">
      <formula>2</formula>
    </cfRule>
    <cfRule type="cellIs" dxfId="6" priority="9" operator="equal">
      <formula>1</formula>
    </cfRule>
  </conditionalFormatting>
  <conditionalFormatting sqref="Q47">
    <cfRule type="cellIs" dxfId="5" priority="4" operator="equal">
      <formula>3</formula>
    </cfRule>
    <cfRule type="cellIs" dxfId="4" priority="5" operator="equal">
      <formula>2</formula>
    </cfRule>
    <cfRule type="cellIs" dxfId="3" priority="6" operator="equal">
      <formula>1</formula>
    </cfRule>
  </conditionalFormatting>
  <conditionalFormatting sqref="S47">
    <cfRule type="cellIs" dxfId="2" priority="1" operator="equal">
      <formula>3</formula>
    </cfRule>
    <cfRule type="cellIs" dxfId="1" priority="2" operator="equal">
      <formula>2</formula>
    </cfRule>
    <cfRule type="cellIs" dxfId="0" priority="3" operator="equal">
      <formula>1</formula>
    </cfRule>
  </conditionalFormatting>
  <dataValidations count="9">
    <dataValidation type="whole" errorStyle="warning" allowBlank="1" showInputMessage="1" showErrorMessage="1" sqref="I35:I40 I43 I45" xr:uid="{3B6421B9-9939-41BE-8008-25713AD32B78}">
      <formula1>0</formula1>
      <formula2>100</formula2>
    </dataValidation>
    <dataValidation type="decimal" allowBlank="1" showInputMessage="1" showErrorMessage="1" error="Max. 10 Punkte" sqref="P35:P40 N35:N40 L35:L40 J35:J40 R35:R40" xr:uid="{0204C4D9-BFEB-4535-8C64-0350EE3CEF70}">
      <formula1>0</formula1>
      <formula2>10</formula2>
    </dataValidation>
    <dataValidation type="list" allowBlank="1" showInputMessage="1" sqref="D43 E24" xr:uid="{14EDFB67-87DF-4FA0-B056-348D10ED78A7}">
      <formula1>Länder_und_Regionen</formula1>
    </dataValidation>
    <dataValidation type="list" allowBlank="1" showInputMessage="1" showErrorMessage="1" sqref="C23:C24" xr:uid="{094001C6-3858-4C4A-84E6-FF99584DF1B3}">
      <formula1>Mindestzahl</formula1>
    </dataValidation>
    <dataValidation type="list" allowBlank="1" showInputMessage="1" sqref="P11:P15 J11:J15 J23 L23 L11:L15 N23 N11:N15 P23 R11:R15 R23 J17:J18 L17:L18 N17:N18 P17:P18 R17:R18" xr:uid="{EBFC8F98-84FC-40EF-BAAC-DF89DCD2B0B6}">
      <formula1>Auswahl_ja_nein</formula1>
    </dataValidation>
    <dataValidation type="list" allowBlank="1" showInputMessage="1" sqref="J19 L19 N19 P19 R19" xr:uid="{7BA154F7-C448-48A1-AEDE-E0B37E751160}">
      <formula1>geeignet_ungeeignet</formula1>
    </dataValidation>
    <dataValidation type="list" allowBlank="1" showInputMessage="1" showErrorMessage="1" sqref="P22 P25 J22 J25 J27 L27 L22 L25 N27 N22 N25 P27 R22 R25 R27" xr:uid="{02E8328B-0850-4AFE-B8C1-55369E886261}">
      <formula1>geeignet_ungeeignet</formula1>
    </dataValidation>
    <dataValidation allowBlank="1" showInputMessage="1" sqref="F51 P51" xr:uid="{5928C2A4-5D29-4DA1-830F-A9BB31F57729}"/>
    <dataValidation type="list" allowBlank="1" showInputMessage="1" showErrorMessage="1" sqref="A2:C2" xr:uid="{EF096BE1-4AA5-41B8-B63A-56D60202A370}">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B5062B0-9D7A-42EC-BF88-66B49D181CC4}">
          <x14:formula1>
            <xm:f>Auswahllisten!$E$2:$E$4</xm:f>
          </x14:formula1>
          <xm:sqref>J16 L16 N16 P16 R16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A1:P69"/>
  <sheetViews>
    <sheetView showGridLines="0" zoomScaleNormal="100" workbookViewId="0">
      <selection activeCell="K67" sqref="K67"/>
    </sheetView>
  </sheetViews>
  <sheetFormatPr defaultColWidth="11.5" defaultRowHeight="11.25"/>
  <cols>
    <col min="1" max="1" width="21.33203125" customWidth="1"/>
    <col min="2" max="2" width="34.83203125" bestFit="1" customWidth="1"/>
    <col min="3" max="3" width="2.83203125" customWidth="1"/>
    <col min="4" max="4" width="19.83203125" bestFit="1" customWidth="1"/>
    <col min="5" max="5" width="53" bestFit="1" customWidth="1"/>
    <col min="6" max="6" width="2.83203125" customWidth="1"/>
    <col min="7" max="7" width="18.33203125" bestFit="1" customWidth="1"/>
    <col min="8" max="8" width="34.6640625" bestFit="1" customWidth="1"/>
    <col min="9" max="9" width="2.83203125" customWidth="1"/>
    <col min="10" max="10" width="25.33203125" customWidth="1"/>
    <col min="11" max="11" width="49.1640625" bestFit="1" customWidth="1"/>
    <col min="12" max="12" width="2.83203125" customWidth="1"/>
    <col min="13" max="13" width="30" bestFit="1" customWidth="1"/>
    <col min="14" max="14" width="35.33203125" bestFit="1" customWidth="1"/>
  </cols>
  <sheetData>
    <row r="1" spans="1:16" ht="20.25">
      <c r="A1" s="141" t="s">
        <v>192</v>
      </c>
      <c r="B1" s="142"/>
      <c r="C1" s="142"/>
      <c r="D1" s="142"/>
      <c r="E1" s="142"/>
      <c r="F1" s="142"/>
      <c r="G1" s="141"/>
      <c r="H1" s="142"/>
      <c r="I1" s="142"/>
      <c r="J1" s="141"/>
      <c r="K1" s="142"/>
      <c r="L1" s="142"/>
      <c r="M1" s="141"/>
      <c r="N1" s="142"/>
      <c r="O1" s="142"/>
      <c r="P1" s="142"/>
    </row>
    <row r="2" spans="1:16" ht="12.75">
      <c r="A2" s="143" t="s">
        <v>193</v>
      </c>
      <c r="B2" s="144"/>
      <c r="C2" s="144"/>
      <c r="D2" s="144"/>
      <c r="E2" s="144"/>
      <c r="F2" s="144"/>
      <c r="G2" s="143"/>
      <c r="H2" s="144"/>
      <c r="I2" s="144"/>
      <c r="J2" s="143"/>
      <c r="K2" s="144"/>
      <c r="L2" s="144"/>
      <c r="M2" s="143"/>
      <c r="N2" s="144"/>
      <c r="O2" s="144"/>
      <c r="P2" s="144"/>
    </row>
    <row r="3" spans="1:16" ht="12.75">
      <c r="A3" s="143"/>
      <c r="B3" s="144"/>
      <c r="C3" s="144"/>
      <c r="D3" s="144"/>
      <c r="E3" s="144"/>
      <c r="F3" s="144"/>
      <c r="G3" s="143"/>
      <c r="H3" s="144"/>
      <c r="I3" s="144"/>
      <c r="J3" s="143"/>
      <c r="K3" s="144"/>
      <c r="L3" s="144"/>
      <c r="M3" s="143"/>
      <c r="N3" s="144"/>
      <c r="O3" s="144"/>
      <c r="P3" s="144"/>
    </row>
    <row r="4" spans="1:16" ht="12.75">
      <c r="A4" s="145" t="s">
        <v>194</v>
      </c>
      <c r="B4" s="146"/>
      <c r="C4" s="146"/>
      <c r="D4" s="145" t="s">
        <v>195</v>
      </c>
      <c r="E4" s="146"/>
      <c r="F4" s="146"/>
      <c r="G4" s="145" t="s">
        <v>196</v>
      </c>
      <c r="H4" s="146"/>
      <c r="I4" s="146"/>
      <c r="J4" s="145" t="s">
        <v>197</v>
      </c>
      <c r="K4" s="146"/>
      <c r="L4" s="146"/>
      <c r="M4" s="145" t="s">
        <v>198</v>
      </c>
      <c r="N4" s="146"/>
      <c r="O4" s="146"/>
      <c r="P4" s="146"/>
    </row>
    <row r="5" spans="1:16" ht="12.75">
      <c r="A5" s="144"/>
      <c r="B5" s="144"/>
      <c r="C5" s="144"/>
      <c r="D5" s="143"/>
      <c r="E5" s="144"/>
      <c r="F5" s="144"/>
      <c r="G5" s="147"/>
      <c r="H5" s="144"/>
      <c r="I5" s="144"/>
      <c r="J5" s="143"/>
      <c r="K5" s="144"/>
      <c r="L5" s="144"/>
      <c r="M5" s="143"/>
      <c r="N5" s="144"/>
      <c r="O5" s="144"/>
      <c r="P5" s="144"/>
    </row>
    <row r="6" spans="1:16" ht="12.75">
      <c r="A6" s="143" t="s">
        <v>199</v>
      </c>
      <c r="B6" s="144"/>
      <c r="C6" s="144"/>
      <c r="D6" s="143" t="s">
        <v>200</v>
      </c>
      <c r="E6" s="144"/>
      <c r="F6" s="144"/>
      <c r="G6" s="143" t="s">
        <v>201</v>
      </c>
      <c r="H6" s="144"/>
      <c r="I6" s="144"/>
      <c r="J6" s="143" t="s">
        <v>202</v>
      </c>
      <c r="K6" s="144" t="s">
        <v>203</v>
      </c>
      <c r="L6" s="144"/>
      <c r="M6" s="143" t="s">
        <v>204</v>
      </c>
      <c r="N6" s="144" t="s">
        <v>205</v>
      </c>
      <c r="O6" s="144"/>
      <c r="P6" s="144"/>
    </row>
    <row r="7" spans="1:16" ht="12.75">
      <c r="A7" s="144"/>
      <c r="B7" s="144" t="s">
        <v>206</v>
      </c>
      <c r="C7" s="144"/>
      <c r="D7" s="143"/>
      <c r="E7" s="144" t="s">
        <v>207</v>
      </c>
      <c r="F7" s="144"/>
      <c r="G7" s="143"/>
      <c r="H7" s="144" t="s">
        <v>208</v>
      </c>
      <c r="I7" s="144"/>
      <c r="J7" s="143"/>
      <c r="K7" s="144" t="s">
        <v>209</v>
      </c>
      <c r="L7" s="144"/>
      <c r="M7" s="143"/>
      <c r="N7" s="144" t="s">
        <v>210</v>
      </c>
      <c r="O7" s="144"/>
      <c r="P7" s="144"/>
    </row>
    <row r="8" spans="1:16" ht="12.75">
      <c r="A8" s="144"/>
      <c r="B8" s="144" t="s">
        <v>211</v>
      </c>
      <c r="C8" s="144"/>
      <c r="D8" s="143"/>
      <c r="E8" s="144" t="s">
        <v>212</v>
      </c>
      <c r="F8" s="144"/>
      <c r="G8" s="143"/>
      <c r="H8" s="144" t="s">
        <v>213</v>
      </c>
      <c r="I8" s="144"/>
      <c r="J8" s="143"/>
      <c r="K8" s="144" t="s">
        <v>214</v>
      </c>
      <c r="L8" s="144"/>
      <c r="M8" s="143"/>
      <c r="N8" s="144" t="s">
        <v>215</v>
      </c>
      <c r="O8" s="144"/>
      <c r="P8" s="144"/>
    </row>
    <row r="9" spans="1:16" ht="12.75">
      <c r="A9" s="144"/>
      <c r="B9" s="144" t="s">
        <v>216</v>
      </c>
      <c r="C9" s="144"/>
      <c r="D9" s="143"/>
      <c r="E9" s="144" t="s">
        <v>217</v>
      </c>
      <c r="F9" s="144"/>
      <c r="G9" s="143"/>
      <c r="H9" s="144" t="s">
        <v>218</v>
      </c>
      <c r="I9" s="144"/>
      <c r="J9" s="143"/>
      <c r="K9" s="144" t="s">
        <v>219</v>
      </c>
      <c r="L9" s="144"/>
      <c r="M9" s="143" t="s">
        <v>220</v>
      </c>
      <c r="N9" s="144" t="s">
        <v>221</v>
      </c>
      <c r="O9" s="144"/>
      <c r="P9" s="144"/>
    </row>
    <row r="10" spans="1:16" ht="12.75">
      <c r="A10" s="144"/>
      <c r="B10" s="144" t="s">
        <v>222</v>
      </c>
      <c r="C10" s="144"/>
      <c r="D10" s="143"/>
      <c r="E10" s="144" t="s">
        <v>223</v>
      </c>
      <c r="F10" s="144"/>
      <c r="G10" s="143"/>
      <c r="H10" s="144" t="s">
        <v>224</v>
      </c>
      <c r="I10" s="144"/>
      <c r="J10" s="143"/>
      <c r="K10" s="144" t="s">
        <v>225</v>
      </c>
      <c r="L10" s="144"/>
      <c r="M10" s="143"/>
      <c r="N10" s="144" t="s">
        <v>226</v>
      </c>
      <c r="O10" s="144"/>
      <c r="P10" s="144"/>
    </row>
    <row r="11" spans="1:16" ht="12.75">
      <c r="A11" s="144"/>
      <c r="B11" s="144" t="s">
        <v>227</v>
      </c>
      <c r="C11" s="144"/>
      <c r="D11" s="143"/>
      <c r="E11" s="144" t="s">
        <v>228</v>
      </c>
      <c r="F11" s="144"/>
      <c r="G11" s="143"/>
      <c r="H11" s="144" t="s">
        <v>229</v>
      </c>
      <c r="I11" s="144"/>
      <c r="J11" s="143" t="s">
        <v>230</v>
      </c>
      <c r="K11" s="144" t="s">
        <v>231</v>
      </c>
      <c r="L11" s="144"/>
      <c r="M11" s="143"/>
      <c r="N11" s="144" t="s">
        <v>232</v>
      </c>
      <c r="O11" s="144"/>
      <c r="P11" s="144"/>
    </row>
    <row r="12" spans="1:16" ht="12.75">
      <c r="A12" s="144"/>
      <c r="B12" s="144" t="s">
        <v>233</v>
      </c>
      <c r="C12" s="144"/>
      <c r="D12" s="143"/>
      <c r="E12" s="144" t="s">
        <v>234</v>
      </c>
      <c r="F12" s="144"/>
      <c r="G12" s="143"/>
      <c r="H12" s="144" t="s">
        <v>235</v>
      </c>
      <c r="I12" s="144"/>
      <c r="J12" s="143"/>
      <c r="K12" s="144" t="s">
        <v>236</v>
      </c>
      <c r="L12" s="144"/>
      <c r="M12" s="143"/>
      <c r="N12" s="144" t="s">
        <v>237</v>
      </c>
      <c r="O12" s="144"/>
      <c r="P12" s="144"/>
    </row>
    <row r="13" spans="1:16" ht="12.75">
      <c r="A13" s="144"/>
      <c r="B13" s="144" t="s">
        <v>238</v>
      </c>
      <c r="C13" s="144"/>
      <c r="D13" s="143"/>
      <c r="E13" s="144" t="s">
        <v>239</v>
      </c>
      <c r="F13" s="144"/>
      <c r="G13" s="143"/>
      <c r="H13" s="144" t="s">
        <v>240</v>
      </c>
      <c r="I13" s="144"/>
      <c r="J13" s="143"/>
      <c r="K13" s="144" t="s">
        <v>241</v>
      </c>
      <c r="L13" s="144"/>
      <c r="M13" s="143"/>
      <c r="N13" s="144" t="s">
        <v>242</v>
      </c>
      <c r="O13" s="144"/>
      <c r="P13" s="144"/>
    </row>
    <row r="14" spans="1:16" ht="12.75">
      <c r="A14" s="144"/>
      <c r="B14" s="144" t="s">
        <v>243</v>
      </c>
      <c r="C14" s="144"/>
      <c r="D14" s="143"/>
      <c r="E14" s="144" t="s">
        <v>244</v>
      </c>
      <c r="F14" s="144"/>
      <c r="G14" s="143"/>
      <c r="H14" s="144" t="s">
        <v>245</v>
      </c>
      <c r="I14" s="144"/>
      <c r="J14" s="143"/>
      <c r="K14" s="144" t="s">
        <v>246</v>
      </c>
      <c r="L14" s="144"/>
      <c r="M14" s="143" t="s">
        <v>247</v>
      </c>
      <c r="N14" s="144" t="s">
        <v>248</v>
      </c>
      <c r="O14" s="144"/>
      <c r="P14" s="144"/>
    </row>
    <row r="15" spans="1:16" ht="12.75">
      <c r="A15" s="144"/>
      <c r="B15" s="144" t="s">
        <v>249</v>
      </c>
      <c r="C15" s="144"/>
      <c r="D15" s="143"/>
      <c r="E15" s="144" t="s">
        <v>250</v>
      </c>
      <c r="F15" s="144"/>
      <c r="G15" s="143"/>
      <c r="H15" s="144" t="s">
        <v>251</v>
      </c>
      <c r="I15" s="144"/>
      <c r="J15" s="143"/>
      <c r="K15" s="144" t="s">
        <v>252</v>
      </c>
      <c r="L15" s="144"/>
      <c r="M15" s="143"/>
      <c r="N15" s="144" t="s">
        <v>253</v>
      </c>
      <c r="O15" s="144"/>
      <c r="P15" s="144"/>
    </row>
    <row r="16" spans="1:16" ht="12.75">
      <c r="A16" s="144"/>
      <c r="B16" s="144" t="s">
        <v>254</v>
      </c>
      <c r="C16" s="144"/>
      <c r="D16" s="143"/>
      <c r="E16" s="144" t="s">
        <v>255</v>
      </c>
      <c r="F16" s="144"/>
      <c r="G16" s="143"/>
      <c r="H16" s="144" t="s">
        <v>256</v>
      </c>
      <c r="I16" s="144"/>
      <c r="J16" s="143"/>
      <c r="K16" s="144" t="s">
        <v>257</v>
      </c>
      <c r="L16" s="144"/>
      <c r="M16" s="143"/>
      <c r="N16" s="144" t="s">
        <v>258</v>
      </c>
      <c r="O16" s="144"/>
      <c r="P16" s="144"/>
    </row>
    <row r="17" spans="1:16" ht="12.75">
      <c r="A17" s="144"/>
      <c r="B17" s="144" t="s">
        <v>259</v>
      </c>
      <c r="C17" s="144"/>
      <c r="D17" s="143"/>
      <c r="E17" s="144"/>
      <c r="F17" s="144"/>
      <c r="G17" s="143"/>
      <c r="H17" s="144" t="s">
        <v>260</v>
      </c>
      <c r="I17" s="144"/>
      <c r="J17" s="143"/>
      <c r="K17" s="144" t="s">
        <v>261</v>
      </c>
      <c r="L17" s="144"/>
      <c r="M17" s="143"/>
      <c r="N17" s="144" t="s">
        <v>262</v>
      </c>
      <c r="O17" s="144"/>
      <c r="P17" s="144"/>
    </row>
    <row r="18" spans="1:16" ht="12.75">
      <c r="A18" s="144"/>
      <c r="B18" s="144" t="s">
        <v>263</v>
      </c>
      <c r="C18" s="144"/>
      <c r="D18" s="143"/>
      <c r="E18" s="144"/>
      <c r="F18" s="144"/>
      <c r="G18" s="143"/>
      <c r="H18" s="144" t="s">
        <v>264</v>
      </c>
      <c r="I18" s="144"/>
      <c r="J18" s="143" t="s">
        <v>265</v>
      </c>
      <c r="K18" s="144" t="s">
        <v>266</v>
      </c>
      <c r="L18" s="144"/>
      <c r="M18" s="143"/>
      <c r="N18" s="144" t="s">
        <v>267</v>
      </c>
      <c r="O18" s="144"/>
      <c r="P18" s="144"/>
    </row>
    <row r="19" spans="1:16" ht="12.75">
      <c r="A19" s="144"/>
      <c r="B19" s="144" t="s">
        <v>268</v>
      </c>
      <c r="C19" s="144"/>
      <c r="D19" s="143" t="s">
        <v>269</v>
      </c>
      <c r="E19" s="144" t="s">
        <v>270</v>
      </c>
      <c r="F19" s="144"/>
      <c r="G19" s="143"/>
      <c r="H19" s="144" t="s">
        <v>271</v>
      </c>
      <c r="I19" s="144"/>
      <c r="J19" s="143"/>
      <c r="K19" s="144" t="s">
        <v>272</v>
      </c>
      <c r="L19" s="144"/>
      <c r="M19" s="143"/>
      <c r="N19" s="144" t="s">
        <v>273</v>
      </c>
      <c r="O19" s="144"/>
      <c r="P19" s="144"/>
    </row>
    <row r="20" spans="1:16" ht="12.75">
      <c r="A20" s="144"/>
      <c r="B20" s="144" t="s">
        <v>274</v>
      </c>
      <c r="C20" s="144"/>
      <c r="D20" s="143"/>
      <c r="E20" s="144" t="s">
        <v>275</v>
      </c>
      <c r="F20" s="144"/>
      <c r="G20" s="143"/>
      <c r="H20" s="144" t="s">
        <v>276</v>
      </c>
      <c r="I20" s="144"/>
      <c r="J20" s="143"/>
      <c r="K20" s="144" t="s">
        <v>277</v>
      </c>
      <c r="L20" s="144"/>
      <c r="M20" s="143"/>
      <c r="N20" s="144" t="s">
        <v>278</v>
      </c>
      <c r="O20" s="144"/>
      <c r="P20" s="144"/>
    </row>
    <row r="21" spans="1:16" ht="12.75">
      <c r="A21" s="144"/>
      <c r="B21" s="144" t="s">
        <v>279</v>
      </c>
      <c r="C21" s="144"/>
      <c r="D21" s="143"/>
      <c r="E21" s="144" t="s">
        <v>280</v>
      </c>
      <c r="F21" s="144"/>
      <c r="G21" s="143"/>
      <c r="H21" s="144" t="s">
        <v>281</v>
      </c>
      <c r="I21" s="144"/>
      <c r="J21" s="143"/>
      <c r="K21" s="144" t="s">
        <v>282</v>
      </c>
      <c r="L21" s="144"/>
      <c r="M21" s="143" t="s">
        <v>283</v>
      </c>
      <c r="N21" s="144" t="s">
        <v>284</v>
      </c>
      <c r="O21" s="144"/>
      <c r="P21" s="144"/>
    </row>
    <row r="22" spans="1:16" ht="12.75">
      <c r="A22" s="144"/>
      <c r="B22" s="144" t="s">
        <v>285</v>
      </c>
      <c r="C22" s="144"/>
      <c r="D22" s="143"/>
      <c r="E22" s="144" t="s">
        <v>286</v>
      </c>
      <c r="F22" s="144"/>
      <c r="G22" s="143"/>
      <c r="H22" s="144" t="s">
        <v>287</v>
      </c>
      <c r="I22" s="144"/>
      <c r="J22" s="143"/>
      <c r="K22" s="144" t="s">
        <v>288</v>
      </c>
      <c r="L22" s="144"/>
      <c r="M22" s="143"/>
      <c r="N22" s="144" t="s">
        <v>289</v>
      </c>
      <c r="O22" s="144"/>
      <c r="P22" s="144"/>
    </row>
    <row r="23" spans="1:16" ht="12.75">
      <c r="A23" s="144"/>
      <c r="B23" s="144" t="s">
        <v>290</v>
      </c>
      <c r="C23" s="144"/>
      <c r="D23" s="143"/>
      <c r="E23" s="144" t="s">
        <v>291</v>
      </c>
      <c r="F23" s="144"/>
      <c r="G23" s="143"/>
      <c r="H23" s="144" t="s">
        <v>292</v>
      </c>
      <c r="I23" s="144"/>
      <c r="J23" s="143"/>
      <c r="K23" s="144" t="s">
        <v>293</v>
      </c>
      <c r="L23" s="144"/>
      <c r="M23" s="143"/>
      <c r="N23" s="144" t="s">
        <v>294</v>
      </c>
      <c r="O23" s="144"/>
      <c r="P23" s="144"/>
    </row>
    <row r="24" spans="1:16" ht="12.75">
      <c r="A24" s="144"/>
      <c r="B24" s="144" t="s">
        <v>295</v>
      </c>
      <c r="C24" s="144"/>
      <c r="D24" s="143"/>
      <c r="E24" s="144" t="s">
        <v>296</v>
      </c>
      <c r="F24" s="144"/>
      <c r="G24" s="143"/>
      <c r="H24" s="144" t="s">
        <v>297</v>
      </c>
      <c r="I24" s="144"/>
      <c r="J24" s="143"/>
      <c r="K24" s="144" t="s">
        <v>298</v>
      </c>
      <c r="L24" s="144"/>
      <c r="M24" s="143"/>
      <c r="N24" s="144" t="s">
        <v>299</v>
      </c>
      <c r="O24" s="144"/>
      <c r="P24" s="144"/>
    </row>
    <row r="25" spans="1:16" ht="12.75">
      <c r="A25" s="144"/>
      <c r="B25" s="144" t="s">
        <v>300</v>
      </c>
      <c r="C25" s="144"/>
      <c r="D25" s="143"/>
      <c r="E25" s="144" t="s">
        <v>301</v>
      </c>
      <c r="F25" s="144"/>
      <c r="G25" s="143"/>
      <c r="H25" s="144" t="s">
        <v>302</v>
      </c>
      <c r="I25" s="144"/>
      <c r="J25" s="143"/>
      <c r="K25" s="144" t="s">
        <v>303</v>
      </c>
      <c r="L25" s="144"/>
      <c r="M25" s="143"/>
      <c r="N25" s="144" t="s">
        <v>304</v>
      </c>
      <c r="O25" s="144"/>
      <c r="P25" s="144"/>
    </row>
    <row r="26" spans="1:16" ht="12.75">
      <c r="A26" s="144"/>
      <c r="B26" s="144" t="s">
        <v>305</v>
      </c>
      <c r="C26" s="144"/>
      <c r="D26" s="143"/>
      <c r="E26" s="144" t="s">
        <v>306</v>
      </c>
      <c r="F26" s="144"/>
      <c r="G26" s="143"/>
      <c r="H26" s="144" t="s">
        <v>307</v>
      </c>
      <c r="I26" s="144"/>
      <c r="J26" s="143"/>
      <c r="K26" s="144" t="s">
        <v>308</v>
      </c>
      <c r="L26" s="144"/>
      <c r="M26" s="143"/>
      <c r="N26" s="144" t="s">
        <v>309</v>
      </c>
      <c r="O26" s="144"/>
      <c r="P26" s="144"/>
    </row>
    <row r="27" spans="1:16" ht="12.75">
      <c r="A27" s="144"/>
      <c r="B27" s="144" t="s">
        <v>310</v>
      </c>
      <c r="C27" s="144"/>
      <c r="D27" s="143"/>
      <c r="E27" s="144" t="s">
        <v>311</v>
      </c>
      <c r="F27" s="144"/>
      <c r="G27" s="143" t="s">
        <v>312</v>
      </c>
      <c r="H27" s="144" t="s">
        <v>313</v>
      </c>
      <c r="I27" s="144"/>
      <c r="J27" s="143" t="s">
        <v>314</v>
      </c>
      <c r="K27" s="144" t="s">
        <v>315</v>
      </c>
      <c r="L27" s="144"/>
      <c r="M27" s="143"/>
      <c r="N27" s="144" t="s">
        <v>316</v>
      </c>
      <c r="O27" s="144"/>
      <c r="P27" s="144"/>
    </row>
    <row r="28" spans="1:16" ht="12.75">
      <c r="A28" s="144"/>
      <c r="B28" s="144" t="s">
        <v>317</v>
      </c>
      <c r="C28" s="144"/>
      <c r="D28" s="143"/>
      <c r="E28" s="144" t="s">
        <v>318</v>
      </c>
      <c r="F28" s="144"/>
      <c r="G28" s="143"/>
      <c r="H28" s="144" t="s">
        <v>319</v>
      </c>
      <c r="I28" s="144"/>
      <c r="J28" s="143"/>
      <c r="K28" s="144" t="s">
        <v>320</v>
      </c>
      <c r="L28" s="144"/>
      <c r="M28" s="143"/>
      <c r="N28" s="144" t="s">
        <v>321</v>
      </c>
      <c r="O28" s="144"/>
      <c r="P28" s="144"/>
    </row>
    <row r="29" spans="1:16" ht="12.75">
      <c r="A29" s="144"/>
      <c r="B29" s="144" t="s">
        <v>322</v>
      </c>
      <c r="C29" s="144"/>
      <c r="D29" s="143"/>
      <c r="E29" s="144" t="s">
        <v>323</v>
      </c>
      <c r="F29" s="144"/>
      <c r="G29" s="143"/>
      <c r="H29" s="144" t="s">
        <v>324</v>
      </c>
      <c r="I29" s="144"/>
      <c r="J29" s="143"/>
      <c r="K29" s="144" t="s">
        <v>325</v>
      </c>
      <c r="L29" s="144"/>
      <c r="M29" s="143"/>
      <c r="N29" s="144" t="s">
        <v>326</v>
      </c>
      <c r="O29" s="144"/>
      <c r="P29" s="144"/>
    </row>
    <row r="30" spans="1:16" ht="12.75">
      <c r="A30" s="144"/>
      <c r="B30" s="144" t="s">
        <v>327</v>
      </c>
      <c r="C30" s="144"/>
      <c r="D30" s="143"/>
      <c r="E30" s="144" t="s">
        <v>328</v>
      </c>
      <c r="F30" s="144"/>
      <c r="G30" s="143"/>
      <c r="H30" s="144" t="s">
        <v>329</v>
      </c>
      <c r="I30" s="144"/>
      <c r="J30" s="143"/>
      <c r="K30" s="144" t="s">
        <v>330</v>
      </c>
      <c r="L30" s="144"/>
      <c r="M30" s="143"/>
      <c r="N30" s="144" t="s">
        <v>331</v>
      </c>
      <c r="O30" s="144"/>
      <c r="P30" s="144"/>
    </row>
    <row r="31" spans="1:16" ht="12.75">
      <c r="A31" s="144"/>
      <c r="B31" s="144" t="s">
        <v>332</v>
      </c>
      <c r="C31" s="144"/>
      <c r="D31" s="143"/>
      <c r="E31" s="144" t="s">
        <v>333</v>
      </c>
      <c r="F31" s="144"/>
      <c r="G31" s="143"/>
      <c r="H31" s="144" t="s">
        <v>334</v>
      </c>
      <c r="I31" s="144"/>
      <c r="J31" s="143"/>
      <c r="K31" s="144" t="s">
        <v>335</v>
      </c>
      <c r="L31" s="144"/>
      <c r="M31" s="143"/>
      <c r="N31" s="144"/>
      <c r="O31" s="144"/>
      <c r="P31" s="144"/>
    </row>
    <row r="32" spans="1:16" ht="12.75">
      <c r="A32" s="144"/>
      <c r="B32" s="144" t="s">
        <v>336</v>
      </c>
      <c r="C32" s="144"/>
      <c r="D32" s="143"/>
      <c r="E32" s="144" t="s">
        <v>337</v>
      </c>
      <c r="F32" s="144"/>
      <c r="G32" s="143"/>
      <c r="H32" s="144" t="s">
        <v>338</v>
      </c>
      <c r="I32" s="144"/>
      <c r="J32" s="143"/>
      <c r="K32" s="144" t="s">
        <v>339</v>
      </c>
      <c r="L32" s="144"/>
      <c r="M32" s="143"/>
      <c r="N32" s="144"/>
      <c r="O32" s="144"/>
      <c r="P32" s="144"/>
    </row>
    <row r="33" spans="1:16" ht="12.75">
      <c r="A33" s="144"/>
      <c r="B33" s="144" t="s">
        <v>340</v>
      </c>
      <c r="C33" s="144"/>
      <c r="D33" s="143"/>
      <c r="E33" s="144" t="s">
        <v>341</v>
      </c>
      <c r="F33" s="144"/>
      <c r="G33" s="143"/>
      <c r="H33" s="144" t="s">
        <v>342</v>
      </c>
      <c r="I33" s="144"/>
      <c r="J33" s="143"/>
      <c r="K33" s="144" t="s">
        <v>343</v>
      </c>
      <c r="L33" s="144"/>
      <c r="M33" s="143"/>
      <c r="N33" s="144"/>
      <c r="O33" s="144"/>
      <c r="P33" s="144"/>
    </row>
    <row r="34" spans="1:16" ht="12.75">
      <c r="A34" s="143" t="s">
        <v>344</v>
      </c>
      <c r="B34" s="144" t="s">
        <v>345</v>
      </c>
      <c r="C34" s="144"/>
      <c r="D34" s="143"/>
      <c r="E34" s="144" t="s">
        <v>346</v>
      </c>
      <c r="F34" s="144"/>
      <c r="G34" s="143"/>
      <c r="H34" s="144" t="s">
        <v>347</v>
      </c>
      <c r="I34" s="144"/>
      <c r="J34" s="143"/>
      <c r="K34" s="144" t="s">
        <v>348</v>
      </c>
      <c r="L34" s="144"/>
      <c r="M34" s="143"/>
      <c r="N34" s="144"/>
      <c r="O34" s="144"/>
      <c r="P34" s="144"/>
    </row>
    <row r="35" spans="1:16" ht="12.75">
      <c r="A35" s="144"/>
      <c r="B35" s="144" t="s">
        <v>349</v>
      </c>
      <c r="C35" s="144"/>
      <c r="D35" s="143"/>
      <c r="E35" s="144" t="s">
        <v>350</v>
      </c>
      <c r="F35" s="144"/>
      <c r="G35" s="143"/>
      <c r="H35" s="144" t="s">
        <v>351</v>
      </c>
      <c r="I35" s="144"/>
      <c r="J35" s="143"/>
      <c r="K35" s="144" t="s">
        <v>352</v>
      </c>
      <c r="L35" s="144"/>
      <c r="M35" s="143"/>
      <c r="N35" s="144"/>
      <c r="O35" s="144"/>
      <c r="P35" s="144"/>
    </row>
    <row r="36" spans="1:16" ht="12.75">
      <c r="A36" s="144"/>
      <c r="B36" s="144" t="s">
        <v>353</v>
      </c>
      <c r="C36" s="144"/>
      <c r="D36" s="143"/>
      <c r="E36" s="144" t="s">
        <v>354</v>
      </c>
      <c r="F36" s="144"/>
      <c r="G36" s="143" t="s">
        <v>355</v>
      </c>
      <c r="H36" s="144" t="s">
        <v>356</v>
      </c>
      <c r="I36" s="144"/>
      <c r="J36" s="143"/>
      <c r="K36" s="144" t="s">
        <v>357</v>
      </c>
      <c r="L36" s="144"/>
      <c r="M36" s="143"/>
      <c r="N36" s="144"/>
      <c r="O36" s="144"/>
      <c r="P36" s="144"/>
    </row>
    <row r="37" spans="1:16" ht="12.75">
      <c r="A37" s="144"/>
      <c r="B37" s="144" t="s">
        <v>358</v>
      </c>
      <c r="C37" s="144"/>
      <c r="D37" s="143" t="s">
        <v>359</v>
      </c>
      <c r="E37" s="144" t="s">
        <v>360</v>
      </c>
      <c r="F37" s="144"/>
      <c r="G37" s="143"/>
      <c r="H37" s="144" t="s">
        <v>361</v>
      </c>
      <c r="I37" s="144"/>
      <c r="J37" s="143"/>
      <c r="K37" s="144" t="s">
        <v>362</v>
      </c>
      <c r="L37" s="144"/>
      <c r="M37" s="143"/>
      <c r="N37" s="144"/>
      <c r="O37" s="144"/>
      <c r="P37" s="144"/>
    </row>
    <row r="38" spans="1:16" ht="12.75">
      <c r="A38" s="144"/>
      <c r="B38" s="144" t="s">
        <v>363</v>
      </c>
      <c r="C38" s="144"/>
      <c r="D38" s="143"/>
      <c r="E38" s="144" t="s">
        <v>364</v>
      </c>
      <c r="F38" s="144"/>
      <c r="G38" s="143"/>
      <c r="H38" s="144" t="s">
        <v>365</v>
      </c>
      <c r="I38" s="144"/>
      <c r="J38" s="143" t="s">
        <v>366</v>
      </c>
      <c r="K38" s="144" t="s">
        <v>367</v>
      </c>
      <c r="L38" s="144"/>
      <c r="M38" s="143"/>
      <c r="N38" s="144"/>
      <c r="O38" s="144"/>
      <c r="P38" s="144"/>
    </row>
    <row r="39" spans="1:16" ht="12.75">
      <c r="A39" s="144"/>
      <c r="B39" s="144" t="s">
        <v>368</v>
      </c>
      <c r="C39" s="144"/>
      <c r="D39" s="143"/>
      <c r="E39" s="144" t="s">
        <v>369</v>
      </c>
      <c r="F39" s="144"/>
      <c r="G39" s="143"/>
      <c r="H39" s="144" t="s">
        <v>370</v>
      </c>
      <c r="I39" s="144"/>
      <c r="J39" s="143"/>
      <c r="K39" s="144" t="s">
        <v>371</v>
      </c>
      <c r="L39" s="144"/>
      <c r="M39" s="143"/>
      <c r="N39" s="144"/>
      <c r="O39" s="144"/>
      <c r="P39" s="144"/>
    </row>
    <row r="40" spans="1:16" ht="12.75">
      <c r="A40" s="144"/>
      <c r="B40" s="144" t="s">
        <v>372</v>
      </c>
      <c r="C40" s="144"/>
      <c r="D40" s="143"/>
      <c r="E40" s="144" t="s">
        <v>373</v>
      </c>
      <c r="F40" s="144"/>
      <c r="G40" s="143"/>
      <c r="H40" s="144" t="s">
        <v>374</v>
      </c>
      <c r="I40" s="144"/>
      <c r="J40" s="143"/>
      <c r="K40" s="144" t="s">
        <v>375</v>
      </c>
      <c r="L40" s="144"/>
      <c r="M40" s="143"/>
      <c r="N40" s="144"/>
      <c r="O40" s="144"/>
      <c r="P40" s="144"/>
    </row>
    <row r="41" spans="1:16" ht="12.75">
      <c r="A41" s="144"/>
      <c r="B41" s="144" t="s">
        <v>376</v>
      </c>
      <c r="C41" s="144"/>
      <c r="D41" s="143"/>
      <c r="E41" s="144" t="s">
        <v>377</v>
      </c>
      <c r="F41" s="144"/>
      <c r="G41" s="143"/>
      <c r="H41" s="144" t="s">
        <v>378</v>
      </c>
      <c r="I41" s="144"/>
      <c r="J41" s="143"/>
      <c r="K41" s="144" t="s">
        <v>379</v>
      </c>
      <c r="L41" s="144"/>
      <c r="M41" s="143"/>
      <c r="N41" s="144"/>
      <c r="O41" s="144"/>
      <c r="P41" s="144"/>
    </row>
    <row r="42" spans="1:16" ht="12.75">
      <c r="A42" s="143" t="s">
        <v>380</v>
      </c>
      <c r="B42" s="144" t="s">
        <v>381</v>
      </c>
      <c r="C42" s="144"/>
      <c r="D42" s="143"/>
      <c r="E42" s="144" t="s">
        <v>382</v>
      </c>
      <c r="F42" s="144"/>
      <c r="G42" s="143"/>
      <c r="H42" s="144" t="s">
        <v>383</v>
      </c>
      <c r="I42" s="144"/>
      <c r="J42" s="143"/>
      <c r="K42" s="144" t="s">
        <v>384</v>
      </c>
      <c r="L42" s="144"/>
      <c r="M42" s="143"/>
      <c r="N42" s="144"/>
      <c r="O42" s="144"/>
      <c r="P42" s="144"/>
    </row>
    <row r="43" spans="1:16" ht="12.75">
      <c r="A43" s="144"/>
      <c r="B43" s="144" t="s">
        <v>385</v>
      </c>
      <c r="C43" s="144"/>
      <c r="D43" s="143"/>
      <c r="E43" s="144" t="s">
        <v>386</v>
      </c>
      <c r="F43" s="144"/>
      <c r="G43" s="143" t="s">
        <v>387</v>
      </c>
      <c r="H43" s="144" t="s">
        <v>388</v>
      </c>
      <c r="I43" s="144"/>
      <c r="J43" s="143"/>
      <c r="K43" s="144" t="s">
        <v>389</v>
      </c>
      <c r="L43" s="144"/>
      <c r="M43" s="143"/>
      <c r="N43" s="144"/>
      <c r="O43" s="144"/>
      <c r="P43" s="144"/>
    </row>
    <row r="44" spans="1:16" ht="12.75">
      <c r="A44" s="144"/>
      <c r="B44" s="144" t="s">
        <v>390</v>
      </c>
      <c r="C44" s="144"/>
      <c r="D44" s="143"/>
      <c r="E44" s="144" t="s">
        <v>391</v>
      </c>
      <c r="F44" s="144"/>
      <c r="G44" s="143"/>
      <c r="H44" s="144" t="s">
        <v>392</v>
      </c>
      <c r="I44" s="144"/>
      <c r="J44" s="143"/>
      <c r="K44" s="144" t="s">
        <v>393</v>
      </c>
      <c r="L44" s="144"/>
      <c r="M44" s="143"/>
      <c r="N44" s="144"/>
      <c r="O44" s="144"/>
      <c r="P44" s="144"/>
    </row>
    <row r="45" spans="1:16" ht="12.75">
      <c r="A45" s="144"/>
      <c r="B45" s="144" t="s">
        <v>394</v>
      </c>
      <c r="C45" s="144"/>
      <c r="D45" s="143"/>
      <c r="E45" s="144" t="s">
        <v>395</v>
      </c>
      <c r="F45" s="144"/>
      <c r="G45" s="143"/>
      <c r="H45" s="144" t="s">
        <v>396</v>
      </c>
      <c r="I45" s="144"/>
      <c r="J45" s="143"/>
      <c r="K45" s="144" t="s">
        <v>397</v>
      </c>
      <c r="L45" s="144"/>
      <c r="M45" s="143"/>
      <c r="N45" s="144"/>
      <c r="O45" s="144"/>
      <c r="P45" s="144"/>
    </row>
    <row r="46" spans="1:16" ht="12.75">
      <c r="A46" s="144"/>
      <c r="B46" s="144" t="s">
        <v>398</v>
      </c>
      <c r="C46" s="144"/>
      <c r="D46" s="143"/>
      <c r="E46" s="144" t="s">
        <v>399</v>
      </c>
      <c r="F46" s="144"/>
      <c r="G46" s="143"/>
      <c r="H46" s="144" t="s">
        <v>400</v>
      </c>
      <c r="I46" s="144"/>
      <c r="J46" s="143"/>
      <c r="K46" s="144" t="s">
        <v>401</v>
      </c>
      <c r="L46" s="144"/>
      <c r="M46" s="143"/>
      <c r="N46" s="144"/>
      <c r="O46" s="144"/>
      <c r="P46" s="144"/>
    </row>
    <row r="47" spans="1:16" ht="12.75">
      <c r="A47" s="144"/>
      <c r="B47" s="144" t="s">
        <v>402</v>
      </c>
      <c r="C47" s="144"/>
      <c r="D47" s="143"/>
      <c r="E47" s="144" t="s">
        <v>403</v>
      </c>
      <c r="F47" s="144"/>
      <c r="G47" s="143"/>
      <c r="H47" s="144" t="s">
        <v>404</v>
      </c>
      <c r="I47" s="144"/>
      <c r="J47" s="143"/>
      <c r="K47" s="144" t="s">
        <v>405</v>
      </c>
      <c r="L47" s="144"/>
      <c r="M47" s="143"/>
      <c r="N47" s="144"/>
      <c r="O47" s="144"/>
      <c r="P47" s="144"/>
    </row>
    <row r="48" spans="1:16" ht="12.75">
      <c r="A48" s="144"/>
      <c r="B48" s="144" t="s">
        <v>406</v>
      </c>
      <c r="C48" s="144"/>
      <c r="D48" s="143"/>
      <c r="E48" s="144" t="s">
        <v>407</v>
      </c>
      <c r="F48" s="144"/>
      <c r="G48" s="143" t="s">
        <v>408</v>
      </c>
      <c r="H48" s="144" t="s">
        <v>409</v>
      </c>
      <c r="I48" s="144"/>
      <c r="J48" s="143"/>
      <c r="K48" s="144" t="s">
        <v>410</v>
      </c>
      <c r="L48" s="144"/>
      <c r="M48" s="143"/>
      <c r="N48" s="144"/>
      <c r="O48" s="144"/>
      <c r="P48" s="144"/>
    </row>
    <row r="49" spans="1:16" ht="12.75">
      <c r="A49" s="144"/>
      <c r="B49" s="144" t="s">
        <v>411</v>
      </c>
      <c r="C49" s="144"/>
      <c r="D49" s="143"/>
      <c r="E49" s="144" t="s">
        <v>412</v>
      </c>
      <c r="F49" s="144"/>
      <c r="G49" s="143"/>
      <c r="H49" s="144" t="s">
        <v>413</v>
      </c>
      <c r="I49" s="144"/>
      <c r="J49" s="143"/>
      <c r="K49" s="144"/>
      <c r="L49" s="144"/>
      <c r="M49" s="143"/>
      <c r="N49" s="144"/>
      <c r="O49" s="144"/>
      <c r="P49" s="144"/>
    </row>
    <row r="50" spans="1:16" ht="12.75">
      <c r="A50" s="144"/>
      <c r="B50" s="144" t="s">
        <v>414</v>
      </c>
      <c r="C50" s="144"/>
      <c r="D50" s="143"/>
      <c r="E50" s="144" t="s">
        <v>415</v>
      </c>
      <c r="F50" s="144"/>
      <c r="G50" s="143"/>
      <c r="H50" s="144" t="s">
        <v>416</v>
      </c>
      <c r="I50" s="144"/>
      <c r="J50" s="145" t="s">
        <v>417</v>
      </c>
      <c r="K50" s="144" t="s">
        <v>356</v>
      </c>
      <c r="L50" s="144"/>
      <c r="M50" s="143"/>
      <c r="N50" s="144"/>
      <c r="O50" s="144"/>
      <c r="P50" s="144"/>
    </row>
    <row r="51" spans="1:16" ht="12.75">
      <c r="A51" s="144"/>
      <c r="B51" s="144" t="s">
        <v>418</v>
      </c>
      <c r="C51" s="144"/>
      <c r="D51" s="143"/>
      <c r="E51" s="144" t="s">
        <v>419</v>
      </c>
      <c r="F51" s="144"/>
      <c r="G51" s="143"/>
      <c r="H51" s="144" t="s">
        <v>420</v>
      </c>
      <c r="I51" s="144"/>
      <c r="J51" s="143"/>
      <c r="K51" s="144" t="s">
        <v>375</v>
      </c>
      <c r="L51" s="144"/>
      <c r="M51" s="144"/>
      <c r="N51" s="144"/>
      <c r="O51" s="144"/>
      <c r="P51" s="144"/>
    </row>
    <row r="52" spans="1:16" ht="12.75">
      <c r="A52" s="144"/>
      <c r="B52" s="144" t="s">
        <v>421</v>
      </c>
      <c r="C52" s="144"/>
      <c r="D52" s="143"/>
      <c r="E52" s="144" t="s">
        <v>422</v>
      </c>
      <c r="F52" s="144"/>
      <c r="G52" s="143"/>
      <c r="H52" s="144" t="s">
        <v>423</v>
      </c>
      <c r="I52" s="144"/>
      <c r="J52" s="143"/>
      <c r="K52" s="144" t="s">
        <v>361</v>
      </c>
      <c r="L52" s="144"/>
      <c r="M52" s="144"/>
      <c r="N52" s="144"/>
      <c r="O52" s="144"/>
      <c r="P52" s="144"/>
    </row>
    <row r="53" spans="1:16" ht="12.75">
      <c r="A53" s="144"/>
      <c r="B53" s="144" t="s">
        <v>424</v>
      </c>
      <c r="C53" s="144"/>
      <c r="D53" s="143" t="s">
        <v>425</v>
      </c>
      <c r="E53" s="144" t="s">
        <v>426</v>
      </c>
      <c r="F53" s="144"/>
      <c r="G53" s="143"/>
      <c r="H53" s="144" t="s">
        <v>427</v>
      </c>
      <c r="I53" s="144"/>
      <c r="J53" s="143"/>
      <c r="K53" s="144" t="s">
        <v>389</v>
      </c>
      <c r="L53" s="144"/>
      <c r="M53" s="144"/>
      <c r="N53" s="144"/>
      <c r="O53" s="144"/>
      <c r="P53" s="144"/>
    </row>
    <row r="54" spans="1:16" ht="12.75">
      <c r="A54" s="144"/>
      <c r="B54" s="144" t="s">
        <v>428</v>
      </c>
      <c r="C54" s="144"/>
      <c r="D54" s="143"/>
      <c r="E54" s="144" t="s">
        <v>429</v>
      </c>
      <c r="F54" s="144"/>
      <c r="G54" s="143"/>
      <c r="H54" s="144" t="s">
        <v>430</v>
      </c>
      <c r="I54" s="144"/>
      <c r="J54" s="143"/>
      <c r="K54" s="144" t="s">
        <v>431</v>
      </c>
      <c r="L54" s="144"/>
      <c r="M54" s="144"/>
      <c r="N54" s="144"/>
      <c r="O54" s="144"/>
      <c r="P54" s="144"/>
    </row>
    <row r="55" spans="1:16" ht="12.75">
      <c r="A55" s="144"/>
      <c r="B55" s="144" t="s">
        <v>432</v>
      </c>
      <c r="C55" s="144"/>
      <c r="D55" s="143"/>
      <c r="E55" s="144" t="s">
        <v>433</v>
      </c>
      <c r="F55" s="144"/>
      <c r="G55" s="143"/>
      <c r="H55" s="144" t="s">
        <v>434</v>
      </c>
      <c r="I55" s="144"/>
      <c r="J55" s="143"/>
      <c r="K55" s="144" t="s">
        <v>435</v>
      </c>
      <c r="L55" s="144"/>
      <c r="M55" s="144"/>
      <c r="N55" s="144"/>
      <c r="O55" s="144"/>
      <c r="P55" s="144"/>
    </row>
    <row r="56" spans="1:16" ht="12.75">
      <c r="A56" s="143" t="s">
        <v>436</v>
      </c>
      <c r="B56" s="144" t="s">
        <v>437</v>
      </c>
      <c r="C56" s="144"/>
      <c r="D56" s="143"/>
      <c r="E56" s="144" t="s">
        <v>438</v>
      </c>
      <c r="F56" s="144"/>
      <c r="G56" s="143"/>
      <c r="H56" s="144" t="s">
        <v>439</v>
      </c>
      <c r="I56" s="144"/>
      <c r="J56" s="143"/>
      <c r="K56" s="144" t="s">
        <v>440</v>
      </c>
      <c r="L56" s="144"/>
      <c r="M56" s="144"/>
      <c r="N56" s="144"/>
      <c r="O56" s="144"/>
      <c r="P56" s="144"/>
    </row>
    <row r="57" spans="1:16" ht="12.75">
      <c r="A57" s="144"/>
      <c r="B57" s="144" t="s">
        <v>441</v>
      </c>
      <c r="C57" s="144"/>
      <c r="D57" s="143"/>
      <c r="E57" s="144" t="s">
        <v>442</v>
      </c>
      <c r="F57" s="144"/>
      <c r="G57" s="143"/>
      <c r="H57" s="144" t="s">
        <v>443</v>
      </c>
      <c r="I57" s="144"/>
      <c r="J57" s="143"/>
      <c r="K57" s="144" t="s">
        <v>444</v>
      </c>
      <c r="L57" s="144"/>
      <c r="M57" s="144"/>
      <c r="N57" s="144"/>
      <c r="O57" s="144"/>
      <c r="P57" s="144"/>
    </row>
    <row r="58" spans="1:16" ht="12.75">
      <c r="A58" s="144"/>
      <c r="B58" s="144" t="s">
        <v>445</v>
      </c>
      <c r="C58" s="144"/>
      <c r="D58" s="143"/>
      <c r="E58" s="144" t="s">
        <v>446</v>
      </c>
      <c r="F58" s="144"/>
      <c r="G58" s="143"/>
      <c r="H58" s="144" t="s">
        <v>447</v>
      </c>
      <c r="I58" s="144"/>
      <c r="J58" s="143"/>
      <c r="K58" s="144" t="s">
        <v>448</v>
      </c>
      <c r="L58" s="144"/>
      <c r="M58" s="144"/>
      <c r="N58" s="144"/>
      <c r="O58" s="144"/>
      <c r="P58" s="144"/>
    </row>
    <row r="59" spans="1:16" ht="12.75">
      <c r="A59" s="144"/>
      <c r="B59" s="144" t="s">
        <v>449</v>
      </c>
      <c r="C59" s="144"/>
      <c r="D59" s="143"/>
      <c r="E59" s="144" t="s">
        <v>450</v>
      </c>
      <c r="F59" s="144"/>
      <c r="G59" s="143"/>
      <c r="H59" s="144" t="s">
        <v>451</v>
      </c>
      <c r="I59" s="144"/>
      <c r="J59" s="143"/>
      <c r="K59" s="144" t="s">
        <v>365</v>
      </c>
      <c r="L59" s="144"/>
      <c r="M59" s="144"/>
      <c r="N59" s="144"/>
      <c r="O59" s="144"/>
      <c r="P59" s="144"/>
    </row>
    <row r="60" spans="1:16" ht="12.75">
      <c r="A60" s="144"/>
      <c r="B60" s="144" t="s">
        <v>452</v>
      </c>
      <c r="C60" s="144"/>
      <c r="D60" s="143"/>
      <c r="E60" s="144" t="s">
        <v>453</v>
      </c>
      <c r="F60" s="144"/>
      <c r="G60" s="143"/>
      <c r="H60" s="144" t="s">
        <v>454</v>
      </c>
      <c r="I60" s="144"/>
      <c r="J60" s="143"/>
      <c r="K60" s="144" t="s">
        <v>455</v>
      </c>
      <c r="L60" s="144"/>
      <c r="M60" s="144"/>
      <c r="N60" s="144"/>
      <c r="O60" s="144"/>
      <c r="P60" s="144"/>
    </row>
    <row r="61" spans="1:16" ht="12.75">
      <c r="A61" s="144"/>
      <c r="B61" s="144"/>
      <c r="C61" s="144"/>
      <c r="D61" s="143"/>
      <c r="E61" s="144" t="s">
        <v>456</v>
      </c>
      <c r="F61" s="144"/>
      <c r="G61" s="143"/>
      <c r="H61" s="144" t="s">
        <v>457</v>
      </c>
      <c r="I61" s="144"/>
      <c r="J61" s="143"/>
      <c r="K61" s="144" t="s">
        <v>397</v>
      </c>
      <c r="L61" s="144"/>
      <c r="M61" s="143"/>
      <c r="N61" s="144"/>
      <c r="O61" s="144"/>
      <c r="P61" s="144"/>
    </row>
    <row r="62" spans="1:16" ht="12.75">
      <c r="A62" s="144"/>
      <c r="B62" s="144"/>
      <c r="C62" s="144"/>
      <c r="D62" s="143"/>
      <c r="E62" s="144"/>
      <c r="F62" s="144"/>
      <c r="G62" s="143"/>
      <c r="H62" s="144" t="s">
        <v>458</v>
      </c>
      <c r="I62" s="144"/>
      <c r="J62" s="143"/>
      <c r="K62" s="144" t="s">
        <v>401</v>
      </c>
      <c r="L62" s="144"/>
      <c r="M62" s="143"/>
      <c r="N62" s="144"/>
      <c r="O62" s="144"/>
      <c r="P62" s="144"/>
    </row>
    <row r="63" spans="1:16" ht="12.75">
      <c r="A63" s="143"/>
      <c r="B63" s="144"/>
      <c r="C63" s="144"/>
      <c r="D63" s="144"/>
      <c r="E63" s="144"/>
      <c r="F63" s="144"/>
      <c r="G63" s="143"/>
      <c r="H63" s="144" t="s">
        <v>459</v>
      </c>
      <c r="I63" s="144"/>
      <c r="J63" s="143"/>
      <c r="K63" s="144" t="s">
        <v>460</v>
      </c>
      <c r="L63" s="144"/>
      <c r="M63" s="143"/>
      <c r="N63" s="144"/>
      <c r="O63" s="144"/>
      <c r="P63" s="144"/>
    </row>
    <row r="64" spans="1:16" ht="12.75">
      <c r="A64" s="143"/>
      <c r="B64" s="144"/>
      <c r="C64" s="144"/>
      <c r="D64" s="144"/>
      <c r="E64" s="144"/>
      <c r="F64" s="144"/>
      <c r="G64" s="143"/>
      <c r="H64" s="144" t="s">
        <v>461</v>
      </c>
      <c r="I64" s="144"/>
      <c r="J64" s="143"/>
      <c r="K64" s="144" t="s">
        <v>462</v>
      </c>
      <c r="L64" s="144"/>
      <c r="M64" s="143"/>
      <c r="N64" s="144"/>
      <c r="O64" s="144"/>
      <c r="P64" s="144"/>
    </row>
    <row r="65" spans="1:16" ht="12.75">
      <c r="A65" s="143"/>
      <c r="B65" s="144"/>
      <c r="C65" s="144"/>
      <c r="D65" s="144"/>
      <c r="E65" s="144"/>
      <c r="F65" s="144"/>
      <c r="G65" s="143"/>
      <c r="H65" s="144"/>
      <c r="I65" s="144"/>
      <c r="J65" s="143"/>
      <c r="K65" s="144" t="s">
        <v>378</v>
      </c>
      <c r="L65" s="144"/>
      <c r="M65" s="143"/>
      <c r="N65" s="144"/>
      <c r="O65" s="144"/>
      <c r="P65" s="144"/>
    </row>
    <row r="66" spans="1:16" ht="12.75">
      <c r="A66" s="143"/>
      <c r="B66" s="144"/>
      <c r="C66" s="144"/>
      <c r="D66" s="144"/>
      <c r="E66" s="144"/>
      <c r="F66" s="144"/>
      <c r="G66" s="143"/>
      <c r="H66" s="144"/>
      <c r="I66" s="144"/>
      <c r="J66" s="143"/>
      <c r="K66" s="144" t="s">
        <v>410</v>
      </c>
      <c r="L66" s="144"/>
      <c r="M66" s="143"/>
      <c r="N66" s="144"/>
      <c r="O66" s="144"/>
      <c r="P66" s="143"/>
    </row>
    <row r="67" spans="1:16" ht="12.75">
      <c r="A67" s="143"/>
      <c r="B67" s="144"/>
      <c r="C67" s="144"/>
      <c r="D67" s="144"/>
      <c r="E67" s="144"/>
      <c r="F67" s="144"/>
      <c r="G67" s="143"/>
      <c r="H67" s="144"/>
      <c r="I67" s="144"/>
      <c r="J67" s="143"/>
      <c r="K67" s="148" t="s">
        <v>463</v>
      </c>
      <c r="L67" s="144"/>
      <c r="M67" s="143"/>
      <c r="N67" s="144"/>
      <c r="O67" s="144"/>
      <c r="P67" s="144"/>
    </row>
    <row r="68" spans="1:16" ht="12.75">
      <c r="A68" s="143"/>
      <c r="B68" s="144"/>
      <c r="C68" s="144"/>
      <c r="D68" s="144"/>
      <c r="E68" s="144"/>
      <c r="F68" s="144"/>
      <c r="G68" s="143"/>
      <c r="H68" s="144"/>
      <c r="I68" s="144"/>
      <c r="J68" s="143"/>
      <c r="K68" s="144"/>
      <c r="L68" s="144"/>
      <c r="M68" s="143"/>
      <c r="N68" s="144"/>
      <c r="O68" s="144"/>
      <c r="P68" s="144"/>
    </row>
    <row r="69" spans="1:16" ht="12.75">
      <c r="A69" s="143"/>
      <c r="B69" s="144"/>
      <c r="C69" s="144"/>
      <c r="D69" s="144"/>
      <c r="E69" s="144"/>
      <c r="F69" s="144"/>
      <c r="G69" s="143"/>
      <c r="H69" s="144"/>
      <c r="I69" s="144"/>
      <c r="J69" s="149" t="s">
        <v>464</v>
      </c>
      <c r="K69" s="144"/>
      <c r="L69" s="144"/>
      <c r="M69" s="143"/>
      <c r="N69" s="144"/>
      <c r="O69" s="144"/>
      <c r="P69" s="144"/>
    </row>
  </sheetData>
  <sheetProtection sheet="1" objects="1" scenarios="1" formatRows="0"/>
  <pageMargins left="0.7" right="0.7" top="0.78740157499999996" bottom="0.78740157499999996" header="0.3" footer="0.3"/>
  <pageSetup paperSize="9" scale="50" orientation="landscape" r:id="rId1"/>
  <headerFooter>
    <oddFooter>&amp;LForm 31-1-8-en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G21"/>
  <sheetViews>
    <sheetView showGridLines="0" zoomScaleNormal="100" workbookViewId="0">
      <selection activeCell="D8" sqref="D8"/>
    </sheetView>
  </sheetViews>
  <sheetFormatPr defaultColWidth="11.5" defaultRowHeight="11.25"/>
  <cols>
    <col min="1" max="1" width="4.83203125" customWidth="1"/>
    <col min="2" max="2" width="44.5" customWidth="1"/>
    <col min="3" max="3" width="29.5" customWidth="1"/>
    <col min="4" max="4" width="35.6640625" customWidth="1"/>
    <col min="5" max="7" width="8.33203125" customWidth="1"/>
  </cols>
  <sheetData>
    <row r="1" spans="1:7">
      <c r="A1" s="150"/>
      <c r="B1" s="150"/>
      <c r="C1" s="150"/>
      <c r="D1" s="150"/>
      <c r="E1" s="150"/>
      <c r="F1" s="150"/>
      <c r="G1" s="150"/>
    </row>
    <row r="2" spans="1:7" ht="72" customHeight="1">
      <c r="A2" s="150"/>
      <c r="B2" s="239" t="s">
        <v>465</v>
      </c>
      <c r="C2" s="239"/>
      <c r="D2" s="239"/>
      <c r="E2" s="239"/>
      <c r="F2" s="239"/>
      <c r="G2" s="239"/>
    </row>
    <row r="3" spans="1:7" ht="16.5" customHeight="1">
      <c r="A3" s="150"/>
      <c r="B3" s="150"/>
      <c r="C3" s="150"/>
      <c r="D3" s="150"/>
      <c r="E3" s="150"/>
      <c r="F3" s="150"/>
      <c r="G3" s="150"/>
    </row>
    <row r="4" spans="1:7" ht="21.2" customHeight="1">
      <c r="A4" s="150"/>
      <c r="B4" s="240" t="s">
        <v>466</v>
      </c>
      <c r="C4" s="240"/>
      <c r="D4" s="152"/>
      <c r="E4" s="152"/>
      <c r="F4" s="152"/>
      <c r="G4" s="152"/>
    </row>
    <row r="5" spans="1:7" ht="55.15" customHeight="1">
      <c r="A5" s="150"/>
      <c r="B5" s="238" t="s">
        <v>467</v>
      </c>
      <c r="C5" s="238"/>
      <c r="D5" s="238"/>
      <c r="E5" s="152"/>
      <c r="F5" s="152"/>
      <c r="G5" s="152"/>
    </row>
    <row r="6" spans="1:7" ht="16.5" customHeight="1">
      <c r="A6" s="150"/>
      <c r="B6" s="151"/>
      <c r="C6" s="152"/>
      <c r="D6" s="152"/>
      <c r="E6" s="152"/>
      <c r="F6" s="152"/>
      <c r="G6" s="152"/>
    </row>
    <row r="7" spans="1:7" ht="35.450000000000003" customHeight="1">
      <c r="A7" s="150"/>
      <c r="B7" s="238" t="s">
        <v>468</v>
      </c>
      <c r="C7" s="238"/>
      <c r="D7" s="238"/>
      <c r="E7" s="152"/>
      <c r="F7" s="152"/>
      <c r="G7" s="152"/>
    </row>
    <row r="8" spans="1:7" ht="16.5" customHeight="1">
      <c r="B8" s="150"/>
      <c r="C8" s="150"/>
      <c r="D8" s="150"/>
      <c r="E8" s="152"/>
      <c r="F8" s="152"/>
      <c r="G8" s="152"/>
    </row>
    <row r="9" spans="1:7" ht="22.5">
      <c r="B9" s="153" t="s">
        <v>469</v>
      </c>
      <c r="C9" s="154" t="s">
        <v>470</v>
      </c>
      <c r="D9" s="155"/>
      <c r="E9" s="152"/>
      <c r="F9" s="152"/>
      <c r="G9" s="152"/>
    </row>
    <row r="10" spans="1:7" ht="15" customHeight="1">
      <c r="B10" s="156" t="s">
        <v>471</v>
      </c>
      <c r="C10" s="157" t="s">
        <v>472</v>
      </c>
      <c r="D10" s="158"/>
      <c r="E10" s="152"/>
      <c r="F10" s="152"/>
      <c r="G10" s="152"/>
    </row>
    <row r="11" spans="1:7" ht="15" customHeight="1">
      <c r="B11" s="156" t="s">
        <v>473</v>
      </c>
      <c r="C11" s="157" t="s">
        <v>474</v>
      </c>
      <c r="D11" s="158"/>
      <c r="E11" s="152"/>
      <c r="F11" s="152"/>
      <c r="G11" s="152"/>
    </row>
    <row r="12" spans="1:7" ht="15" customHeight="1">
      <c r="B12" s="156" t="s">
        <v>475</v>
      </c>
      <c r="C12" s="157" t="s">
        <v>476</v>
      </c>
      <c r="D12" s="158"/>
      <c r="E12" s="152"/>
      <c r="F12" s="152"/>
      <c r="G12" s="152"/>
    </row>
    <row r="13" spans="1:7" ht="15" customHeight="1">
      <c r="B13" s="156" t="s">
        <v>477</v>
      </c>
      <c r="C13" s="157" t="s">
        <v>478</v>
      </c>
      <c r="D13" s="158"/>
      <c r="E13" s="152"/>
      <c r="F13" s="152"/>
      <c r="G13" s="152"/>
    </row>
    <row r="14" spans="1:7" ht="16.5" customHeight="1">
      <c r="B14" s="151"/>
      <c r="C14" s="152"/>
      <c r="D14" s="152"/>
      <c r="E14" s="152"/>
      <c r="F14" s="152"/>
      <c r="G14" s="152"/>
    </row>
    <row r="15" spans="1:7" ht="25.5" customHeight="1">
      <c r="B15" s="240" t="s">
        <v>479</v>
      </c>
      <c r="C15" s="240"/>
      <c r="D15" s="152"/>
      <c r="E15" s="152"/>
      <c r="F15" s="152"/>
      <c r="G15" s="152"/>
    </row>
    <row r="16" spans="1:7" ht="81.75" customHeight="1">
      <c r="B16" s="174" t="s">
        <v>480</v>
      </c>
      <c r="C16" s="174"/>
      <c r="D16" s="174"/>
      <c r="E16" s="174"/>
      <c r="F16" s="174"/>
      <c r="G16" s="174"/>
    </row>
    <row r="17" spans="1:4" ht="22.5">
      <c r="A17" s="159"/>
      <c r="B17" s="154" t="s">
        <v>44</v>
      </c>
      <c r="C17" s="153" t="s">
        <v>481</v>
      </c>
      <c r="D17" s="153" t="s">
        <v>482</v>
      </c>
    </row>
    <row r="18" spans="1:4" ht="15" customHeight="1">
      <c r="A18" s="159"/>
      <c r="B18" s="156" t="s">
        <v>483</v>
      </c>
      <c r="C18" s="157" t="s">
        <v>484</v>
      </c>
      <c r="D18" s="157" t="s">
        <v>485</v>
      </c>
    </row>
    <row r="19" spans="1:4" ht="15" customHeight="1">
      <c r="A19" s="159"/>
      <c r="B19" s="160" t="s">
        <v>486</v>
      </c>
      <c r="C19" s="157" t="s">
        <v>487</v>
      </c>
      <c r="D19" s="157" t="s">
        <v>488</v>
      </c>
    </row>
    <row r="20" spans="1:4" ht="15" customHeight="1">
      <c r="A20" s="159"/>
      <c r="B20" s="160" t="s">
        <v>489</v>
      </c>
      <c r="C20" s="157" t="s">
        <v>478</v>
      </c>
      <c r="D20" s="157" t="s">
        <v>490</v>
      </c>
    </row>
    <row r="21" spans="1:4" ht="15">
      <c r="A21" s="159"/>
    </row>
  </sheetData>
  <sheetProtection sheet="1" objects="1" scenarios="1" formatRows="0"/>
  <mergeCells count="6">
    <mergeCell ref="B16:G16"/>
    <mergeCell ref="B7:D7"/>
    <mergeCell ref="B2:G2"/>
    <mergeCell ref="B4:C4"/>
    <mergeCell ref="B5:D5"/>
    <mergeCell ref="B15:C15"/>
  </mergeCells>
  <phoneticPr fontId="0" type="noConversion"/>
  <pageMargins left="0.78740157480314965" right="0.78740157480314965" top="0.78740157480314965" bottom="0.78740157480314965" header="0.51181102362204722" footer="0.51181102362204722"/>
  <pageSetup paperSize="9" scale="99" orientation="landscape"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H268"/>
  <sheetViews>
    <sheetView topLeftCell="B1" zoomScaleNormal="100" workbookViewId="0">
      <selection activeCell="F3" sqref="F3"/>
    </sheetView>
  </sheetViews>
  <sheetFormatPr defaultColWidth="12" defaultRowHeight="12.75"/>
  <cols>
    <col min="1" max="1" width="34.5" style="10" customWidth="1"/>
    <col min="2" max="2" width="60" style="10" customWidth="1"/>
    <col min="3" max="3" width="61.5" style="10" bestFit="1" customWidth="1"/>
    <col min="4" max="4" width="13.83203125" style="10" bestFit="1" customWidth="1"/>
    <col min="5" max="5" width="18.33203125" style="10" bestFit="1" customWidth="1"/>
    <col min="6" max="6" width="23.5" style="10" bestFit="1" customWidth="1"/>
    <col min="7" max="7" width="31.6640625" style="10" customWidth="1"/>
    <col min="8" max="16384" width="12" style="10"/>
  </cols>
  <sheetData>
    <row r="1" spans="1:8" s="9" customFormat="1">
      <c r="A1" s="9" t="s">
        <v>491</v>
      </c>
      <c r="B1" s="9" t="s">
        <v>492</v>
      </c>
      <c r="C1" s="9" t="s">
        <v>493</v>
      </c>
      <c r="D1" s="9" t="s">
        <v>494</v>
      </c>
      <c r="E1" s="9" t="s">
        <v>495</v>
      </c>
      <c r="F1" s="9" t="s">
        <v>496</v>
      </c>
      <c r="G1" s="9" t="s">
        <v>497</v>
      </c>
    </row>
    <row r="2" spans="1:8">
      <c r="A2" s="161"/>
      <c r="B2" s="161" t="s">
        <v>498</v>
      </c>
      <c r="C2" s="161" t="s">
        <v>499</v>
      </c>
      <c r="D2" s="161">
        <v>0</v>
      </c>
      <c r="E2" s="161" t="s">
        <v>500</v>
      </c>
      <c r="F2" s="161" t="s">
        <v>501</v>
      </c>
      <c r="G2" s="161">
        <f>'CandidateTenderer 1-5'!$K$46</f>
        <v>0</v>
      </c>
      <c r="H2" s="161">
        <v>1</v>
      </c>
    </row>
    <row r="3" spans="1:8">
      <c r="A3" s="161"/>
      <c r="B3" s="161" t="s">
        <v>196</v>
      </c>
      <c r="C3" s="161" t="s">
        <v>502</v>
      </c>
      <c r="D3" s="161">
        <v>1</v>
      </c>
      <c r="E3" s="161" t="s">
        <v>503</v>
      </c>
      <c r="F3" s="161" t="s">
        <v>504</v>
      </c>
      <c r="G3" s="161">
        <f>'CandidateTenderer 1-5'!$M$46</f>
        <v>0</v>
      </c>
      <c r="H3" s="161">
        <v>2</v>
      </c>
    </row>
    <row r="4" spans="1:8">
      <c r="A4" s="161"/>
      <c r="B4" s="161" t="s">
        <v>201</v>
      </c>
      <c r="C4" s="161" t="s">
        <v>505</v>
      </c>
      <c r="D4" s="161">
        <v>2</v>
      </c>
      <c r="E4" s="161" t="s">
        <v>506</v>
      </c>
      <c r="F4" s="162" t="s">
        <v>507</v>
      </c>
      <c r="G4" s="161">
        <f>'CandidateTenderer 1-5'!$O$46</f>
        <v>0</v>
      </c>
      <c r="H4" s="161">
        <v>3</v>
      </c>
    </row>
    <row r="5" spans="1:8">
      <c r="A5" s="161"/>
      <c r="B5" s="161" t="s">
        <v>312</v>
      </c>
      <c r="C5" s="161" t="s">
        <v>508</v>
      </c>
      <c r="D5" s="161">
        <v>3</v>
      </c>
      <c r="E5" s="161"/>
      <c r="F5" s="161"/>
      <c r="G5" s="161">
        <f>'CandidateTenderer 1-5'!$Q$46</f>
        <v>0</v>
      </c>
      <c r="H5" s="161">
        <v>4</v>
      </c>
    </row>
    <row r="6" spans="1:8">
      <c r="A6" s="161"/>
      <c r="B6" s="161" t="s">
        <v>355</v>
      </c>
      <c r="C6" s="161" t="s">
        <v>509</v>
      </c>
      <c r="D6" s="161">
        <v>4</v>
      </c>
      <c r="E6" s="161"/>
      <c r="F6" s="161"/>
      <c r="G6" s="161">
        <f>'CandidateTenderer 1-5'!$S$46</f>
        <v>0</v>
      </c>
      <c r="H6" s="161">
        <v>5</v>
      </c>
    </row>
    <row r="7" spans="1:8">
      <c r="A7" s="161"/>
      <c r="B7" s="161" t="s">
        <v>387</v>
      </c>
      <c r="C7" s="161" t="s">
        <v>510</v>
      </c>
      <c r="D7" s="161">
        <v>5</v>
      </c>
      <c r="E7" s="161"/>
      <c r="F7" s="161"/>
      <c r="G7" s="161" t="e">
        <f>'CandidateTenderer 6-10'!#REF!</f>
        <v>#REF!</v>
      </c>
      <c r="H7" s="161">
        <v>6</v>
      </c>
    </row>
    <row r="8" spans="1:8">
      <c r="A8" s="161"/>
      <c r="B8" s="161" t="s">
        <v>408</v>
      </c>
      <c r="C8" s="161" t="s">
        <v>511</v>
      </c>
      <c r="D8" s="161">
        <v>6</v>
      </c>
      <c r="E8" s="161"/>
      <c r="F8" s="161"/>
      <c r="G8" s="161" t="e">
        <f>'CandidateTenderer 6-10'!#REF!</f>
        <v>#REF!</v>
      </c>
      <c r="H8" s="161">
        <v>7</v>
      </c>
    </row>
    <row r="9" spans="1:8">
      <c r="A9" s="161"/>
      <c r="B9" s="161" t="s">
        <v>194</v>
      </c>
      <c r="C9" s="161" t="s">
        <v>512</v>
      </c>
      <c r="D9" s="161">
        <v>7</v>
      </c>
      <c r="E9" s="161"/>
      <c r="F9" s="161"/>
      <c r="G9" s="161" t="e">
        <f>'CandidateTenderer 6-10'!#REF!</f>
        <v>#REF!</v>
      </c>
      <c r="H9" s="161">
        <v>8</v>
      </c>
    </row>
    <row r="10" spans="1:8">
      <c r="A10" s="161"/>
      <c r="B10" s="161" t="s">
        <v>513</v>
      </c>
      <c r="C10" s="161" t="s">
        <v>514</v>
      </c>
      <c r="D10" s="161">
        <v>8</v>
      </c>
      <c r="E10" s="161"/>
      <c r="F10" s="161"/>
      <c r="G10" s="161" t="e">
        <f>'CandidateTenderer 6-10'!#REF!</f>
        <v>#REF!</v>
      </c>
      <c r="H10" s="161">
        <v>9</v>
      </c>
    </row>
    <row r="11" spans="1:8">
      <c r="A11" s="161"/>
      <c r="B11" s="161" t="s">
        <v>515</v>
      </c>
      <c r="C11" s="161" t="s">
        <v>516</v>
      </c>
      <c r="D11" s="161">
        <v>9</v>
      </c>
      <c r="E11" s="161"/>
      <c r="F11" s="161"/>
      <c r="G11" s="161" t="e">
        <f>'CandidateTenderer 6-10'!#REF!</f>
        <v>#REF!</v>
      </c>
      <c r="H11" s="161">
        <v>10</v>
      </c>
    </row>
    <row r="12" spans="1:8">
      <c r="A12" s="161"/>
      <c r="B12" s="161" t="s">
        <v>344</v>
      </c>
      <c r="C12" s="161" t="s">
        <v>517</v>
      </c>
      <c r="D12" s="161">
        <v>10</v>
      </c>
      <c r="E12" s="161"/>
      <c r="F12" s="161"/>
      <c r="G12" s="161" t="e">
        <f>#REF!</f>
        <v>#REF!</v>
      </c>
      <c r="H12" s="161">
        <v>11</v>
      </c>
    </row>
    <row r="13" spans="1:8">
      <c r="A13" s="161"/>
      <c r="B13" s="161" t="s">
        <v>518</v>
      </c>
      <c r="C13" s="161" t="s">
        <v>519</v>
      </c>
      <c r="D13" s="161"/>
      <c r="E13" s="161"/>
      <c r="F13" s="161"/>
      <c r="G13" s="161" t="e">
        <f>#REF!</f>
        <v>#REF!</v>
      </c>
      <c r="H13" s="161">
        <v>12</v>
      </c>
    </row>
    <row r="14" spans="1:8">
      <c r="A14" s="161"/>
      <c r="B14" s="161" t="s">
        <v>436</v>
      </c>
      <c r="C14" s="161" t="s">
        <v>520</v>
      </c>
      <c r="D14" s="161"/>
      <c r="E14" s="161"/>
      <c r="F14" s="161"/>
      <c r="G14" s="161" t="e">
        <f>#REF!</f>
        <v>#REF!</v>
      </c>
      <c r="H14" s="161">
        <v>13</v>
      </c>
    </row>
    <row r="15" spans="1:8">
      <c r="A15" s="161"/>
      <c r="B15" s="161" t="s">
        <v>197</v>
      </c>
      <c r="C15" s="161" t="s">
        <v>521</v>
      </c>
      <c r="D15" s="161"/>
      <c r="E15" s="161"/>
      <c r="F15" s="161"/>
      <c r="G15" s="161" t="e">
        <f>#REF!</f>
        <v>#REF!</v>
      </c>
      <c r="H15" s="161">
        <v>14</v>
      </c>
    </row>
    <row r="16" spans="1:8">
      <c r="A16" s="161"/>
      <c r="B16" s="161" t="s">
        <v>202</v>
      </c>
      <c r="C16" s="161" t="s">
        <v>522</v>
      </c>
      <c r="D16" s="161"/>
      <c r="E16" s="161"/>
      <c r="F16" s="161"/>
      <c r="G16" s="161" t="e">
        <f>#REF!</f>
        <v>#REF!</v>
      </c>
      <c r="H16" s="161">
        <v>15</v>
      </c>
    </row>
    <row r="17" spans="1:8">
      <c r="A17" s="161"/>
      <c r="B17" s="161" t="s">
        <v>230</v>
      </c>
      <c r="C17" s="161" t="s">
        <v>523</v>
      </c>
      <c r="D17" s="161"/>
      <c r="E17" s="161"/>
      <c r="F17" s="161"/>
      <c r="G17" s="161" t="e">
        <f>#REF!</f>
        <v>#REF!</v>
      </c>
      <c r="H17" s="161">
        <v>16</v>
      </c>
    </row>
    <row r="18" spans="1:8">
      <c r="A18" s="161"/>
      <c r="B18" s="161" t="s">
        <v>265</v>
      </c>
      <c r="C18" s="161" t="s">
        <v>524</v>
      </c>
      <c r="D18" s="161"/>
      <c r="E18" s="161"/>
      <c r="F18" s="161"/>
      <c r="G18" s="161" t="e">
        <f>#REF!</f>
        <v>#REF!</v>
      </c>
      <c r="H18" s="161">
        <v>17</v>
      </c>
    </row>
    <row r="19" spans="1:8">
      <c r="A19" s="161"/>
      <c r="B19" s="161" t="s">
        <v>314</v>
      </c>
      <c r="C19" s="161" t="s">
        <v>525</v>
      </c>
      <c r="D19" s="161"/>
      <c r="E19" s="161"/>
      <c r="F19" s="161"/>
      <c r="G19" s="161" t="e">
        <f>#REF!</f>
        <v>#REF!</v>
      </c>
      <c r="H19" s="161">
        <v>18</v>
      </c>
    </row>
    <row r="20" spans="1:8">
      <c r="A20" s="161"/>
      <c r="B20" s="161" t="s">
        <v>366</v>
      </c>
      <c r="C20" s="161" t="s">
        <v>526</v>
      </c>
      <c r="D20" s="161"/>
      <c r="E20" s="161"/>
      <c r="F20" s="161"/>
      <c r="G20" s="161" t="e">
        <f>#REF!</f>
        <v>#REF!</v>
      </c>
      <c r="H20" s="161">
        <v>19</v>
      </c>
    </row>
    <row r="21" spans="1:8">
      <c r="A21" s="161"/>
      <c r="B21" s="161" t="s">
        <v>195</v>
      </c>
      <c r="C21" s="161" t="s">
        <v>527</v>
      </c>
      <c r="D21" s="161"/>
      <c r="E21" s="161"/>
      <c r="F21" s="161"/>
      <c r="G21" s="161" t="e">
        <f>#REF!</f>
        <v>#REF!</v>
      </c>
      <c r="H21" s="161">
        <v>20</v>
      </c>
    </row>
    <row r="22" spans="1:8">
      <c r="A22" s="161"/>
      <c r="B22" s="161" t="s">
        <v>200</v>
      </c>
      <c r="C22" s="161" t="s">
        <v>528</v>
      </c>
      <c r="D22" s="161"/>
      <c r="E22" s="161"/>
      <c r="F22" s="161"/>
      <c r="G22" s="161"/>
      <c r="H22" s="161"/>
    </row>
    <row r="23" spans="1:8">
      <c r="A23" s="161"/>
      <c r="B23" s="161" t="s">
        <v>269</v>
      </c>
      <c r="C23" s="161" t="s">
        <v>529</v>
      </c>
      <c r="D23" s="161"/>
      <c r="E23" s="161"/>
      <c r="F23" s="161"/>
      <c r="G23" s="161"/>
      <c r="H23" s="161"/>
    </row>
    <row r="24" spans="1:8">
      <c r="A24" s="161"/>
      <c r="B24" s="161" t="s">
        <v>359</v>
      </c>
      <c r="C24" s="161" t="s">
        <v>530</v>
      </c>
      <c r="D24" s="161"/>
      <c r="E24" s="161"/>
      <c r="F24" s="161"/>
      <c r="G24" s="161"/>
      <c r="H24" s="161"/>
    </row>
    <row r="25" spans="1:8">
      <c r="A25" s="161"/>
      <c r="B25" s="161" t="s">
        <v>425</v>
      </c>
      <c r="C25" s="161" t="s">
        <v>531</v>
      </c>
      <c r="D25" s="161"/>
      <c r="E25" s="161"/>
      <c r="F25" s="161"/>
      <c r="G25" s="161"/>
      <c r="H25" s="161"/>
    </row>
    <row r="26" spans="1:8">
      <c r="A26" s="161"/>
      <c r="B26" s="161" t="s">
        <v>198</v>
      </c>
      <c r="C26" s="161" t="s">
        <v>532</v>
      </c>
      <c r="D26" s="161"/>
      <c r="E26" s="161"/>
      <c r="F26" s="161"/>
      <c r="G26" s="161"/>
      <c r="H26" s="161"/>
    </row>
    <row r="27" spans="1:8">
      <c r="A27" s="161"/>
      <c r="B27" s="161" t="str">
        <f t="shared" ref="B27:B90" si="0" xml:space="preserve"> "" &amp; A28</f>
        <v>Afghanistan</v>
      </c>
      <c r="C27" s="163" t="str">
        <f t="shared" ref="C27:C90" si="1" xml:space="preserve"> "in " &amp; A28 &amp; ""</f>
        <v>in Afghanistan</v>
      </c>
      <c r="D27" s="161"/>
      <c r="E27" s="161"/>
      <c r="F27" s="161"/>
      <c r="G27" s="161"/>
      <c r="H27" s="161"/>
    </row>
    <row r="28" spans="1:8">
      <c r="A28" s="163" t="s">
        <v>266</v>
      </c>
      <c r="B28" s="161" t="str">
        <f t="shared" si="0"/>
        <v>Åland Islands</v>
      </c>
      <c r="C28" s="163" t="str">
        <f t="shared" si="1"/>
        <v>in Åland Islands</v>
      </c>
      <c r="D28" s="161"/>
      <c r="E28" s="161"/>
      <c r="F28" s="161"/>
      <c r="G28" s="161"/>
      <c r="H28" s="161"/>
    </row>
    <row r="29" spans="1:8">
      <c r="A29" s="163" t="s">
        <v>270</v>
      </c>
      <c r="B29" s="161" t="str">
        <f t="shared" si="0"/>
        <v>Albania</v>
      </c>
      <c r="C29" s="163" t="str">
        <f t="shared" si="1"/>
        <v>in Albania</v>
      </c>
      <c r="D29" s="161"/>
      <c r="E29" s="161"/>
      <c r="F29" s="161"/>
      <c r="G29" s="161"/>
      <c r="H29" s="161"/>
    </row>
    <row r="30" spans="1:8">
      <c r="A30" s="163" t="s">
        <v>360</v>
      </c>
      <c r="B30" s="161" t="str">
        <f t="shared" si="0"/>
        <v>Algeria</v>
      </c>
      <c r="C30" s="163" t="str">
        <f t="shared" si="1"/>
        <v>in Algeria</v>
      </c>
      <c r="D30" s="161"/>
      <c r="E30" s="161"/>
      <c r="F30" s="161"/>
      <c r="G30" s="161"/>
      <c r="H30" s="161"/>
    </row>
    <row r="31" spans="1:8">
      <c r="A31" s="163" t="s">
        <v>356</v>
      </c>
      <c r="B31" s="161" t="str">
        <f t="shared" si="0"/>
        <v>American Samoa</v>
      </c>
      <c r="C31" s="163" t="str">
        <f t="shared" si="1"/>
        <v>in American Samoa</v>
      </c>
      <c r="D31" s="161"/>
      <c r="E31" s="161"/>
      <c r="F31" s="161"/>
      <c r="G31" s="161"/>
      <c r="H31" s="161"/>
    </row>
    <row r="32" spans="1:8">
      <c r="A32" s="163" t="s">
        <v>284</v>
      </c>
      <c r="B32" s="161" t="str">
        <f t="shared" si="0"/>
        <v>Andorra</v>
      </c>
      <c r="C32" s="163" t="str">
        <f t="shared" si="1"/>
        <v>in Andorra</v>
      </c>
      <c r="D32" s="161"/>
      <c r="E32" s="161"/>
      <c r="F32" s="161"/>
      <c r="G32" s="161"/>
      <c r="H32" s="161"/>
    </row>
    <row r="33" spans="1:3">
      <c r="A33" s="163" t="s">
        <v>364</v>
      </c>
      <c r="B33" s="161" t="str">
        <f t="shared" si="0"/>
        <v>Angola</v>
      </c>
      <c r="C33" s="163" t="str">
        <f t="shared" si="1"/>
        <v>in Angola</v>
      </c>
    </row>
    <row r="34" spans="1:3">
      <c r="A34" s="163" t="s">
        <v>313</v>
      </c>
      <c r="B34" s="161" t="str">
        <f t="shared" si="0"/>
        <v>Anguilla</v>
      </c>
      <c r="C34" s="163" t="str">
        <f t="shared" si="1"/>
        <v>in Anguilla</v>
      </c>
    </row>
    <row r="35" spans="1:3">
      <c r="A35" s="163" t="s">
        <v>533</v>
      </c>
      <c r="B35" s="161" t="str">
        <f t="shared" si="0"/>
        <v>Antigua and Barbuda</v>
      </c>
      <c r="C35" s="163" t="str">
        <f t="shared" si="1"/>
        <v>in Antigua and Barbuda</v>
      </c>
    </row>
    <row r="36" spans="1:3">
      <c r="A36" s="163" t="s">
        <v>206</v>
      </c>
      <c r="B36" s="161" t="str">
        <f t="shared" si="0"/>
        <v>Argentina</v>
      </c>
      <c r="C36" s="163" t="str">
        <f t="shared" si="1"/>
        <v>in Argentina</v>
      </c>
    </row>
    <row r="37" spans="1:3">
      <c r="A37" s="163" t="s">
        <v>381</v>
      </c>
      <c r="B37" s="161" t="str">
        <f t="shared" si="0"/>
        <v>Armenia</v>
      </c>
      <c r="C37" s="163" t="str">
        <f t="shared" si="1"/>
        <v>in Armenia</v>
      </c>
    </row>
    <row r="38" spans="1:3">
      <c r="A38" s="163" t="s">
        <v>367</v>
      </c>
      <c r="B38" s="161" t="str">
        <f t="shared" si="0"/>
        <v>Aruba</v>
      </c>
      <c r="C38" s="163" t="str">
        <f t="shared" si="1"/>
        <v>in Aruba</v>
      </c>
    </row>
    <row r="39" spans="1:3">
      <c r="A39" s="163" t="s">
        <v>211</v>
      </c>
      <c r="B39" s="161" t="str">
        <f t="shared" si="0"/>
        <v>Australia</v>
      </c>
      <c r="C39" s="163" t="str">
        <f t="shared" si="1"/>
        <v>in Australia</v>
      </c>
    </row>
    <row r="40" spans="1:3">
      <c r="A40" s="163" t="s">
        <v>205</v>
      </c>
      <c r="B40" s="161" t="str">
        <f t="shared" si="0"/>
        <v>Austria</v>
      </c>
      <c r="C40" s="163" t="str">
        <f t="shared" si="1"/>
        <v>in Austria</v>
      </c>
    </row>
    <row r="41" spans="1:3">
      <c r="A41" s="163" t="s">
        <v>426</v>
      </c>
      <c r="B41" s="161" t="str">
        <f t="shared" si="0"/>
        <v>Azerbaijan</v>
      </c>
      <c r="C41" s="163" t="str">
        <f t="shared" si="1"/>
        <v>in Azerbaijan</v>
      </c>
    </row>
    <row r="42" spans="1:3">
      <c r="A42" s="163" t="s">
        <v>371</v>
      </c>
      <c r="B42" s="161" t="str">
        <f t="shared" si="0"/>
        <v>Bahamas</v>
      </c>
      <c r="C42" s="163" t="str">
        <f t="shared" si="1"/>
        <v>in Bahamas</v>
      </c>
    </row>
    <row r="43" spans="1:3">
      <c r="A43" s="163" t="s">
        <v>216</v>
      </c>
      <c r="B43" s="161" t="str">
        <f t="shared" si="0"/>
        <v>Bahrain</v>
      </c>
      <c r="C43" s="163" t="str">
        <f t="shared" si="1"/>
        <v>in Bahrain</v>
      </c>
    </row>
    <row r="44" spans="1:3">
      <c r="A44" s="163" t="s">
        <v>375</v>
      </c>
      <c r="B44" s="161" t="str">
        <f t="shared" si="0"/>
        <v>Bangladesh</v>
      </c>
      <c r="C44" s="163" t="str">
        <f t="shared" si="1"/>
        <v>in Bangladesh</v>
      </c>
    </row>
    <row r="45" spans="1:3">
      <c r="A45" s="163" t="s">
        <v>272</v>
      </c>
      <c r="B45" s="161" t="str">
        <f t="shared" si="0"/>
        <v>Barbados</v>
      </c>
      <c r="C45" s="163" t="str">
        <f t="shared" si="1"/>
        <v>in Barbados</v>
      </c>
    </row>
    <row r="46" spans="1:3">
      <c r="A46" s="163" t="s">
        <v>222</v>
      </c>
      <c r="B46" s="161" t="str">
        <f t="shared" si="0"/>
        <v>Belarus</v>
      </c>
      <c r="C46" s="163" t="str">
        <f t="shared" si="1"/>
        <v>in Belarus</v>
      </c>
    </row>
    <row r="47" spans="1:3">
      <c r="A47" s="163" t="s">
        <v>207</v>
      </c>
      <c r="B47" s="161" t="str">
        <f t="shared" si="0"/>
        <v>Belgium</v>
      </c>
      <c r="C47" s="163" t="str">
        <f t="shared" si="1"/>
        <v>in Belgium</v>
      </c>
    </row>
    <row r="48" spans="1:3">
      <c r="A48" s="163" t="s">
        <v>429</v>
      </c>
      <c r="B48" s="161" t="str">
        <f t="shared" si="0"/>
        <v>Belize</v>
      </c>
      <c r="C48" s="163" t="str">
        <f t="shared" si="1"/>
        <v>in Belize</v>
      </c>
    </row>
    <row r="49" spans="1:3">
      <c r="A49" s="163" t="s">
        <v>345</v>
      </c>
      <c r="B49" s="161" t="str">
        <f t="shared" si="0"/>
        <v>Benin</v>
      </c>
      <c r="C49" s="163" t="str">
        <f t="shared" si="1"/>
        <v>in Benin</v>
      </c>
    </row>
    <row r="50" spans="1:3">
      <c r="A50" s="163" t="s">
        <v>409</v>
      </c>
      <c r="B50" s="161" t="str">
        <f t="shared" si="0"/>
        <v>Bermuda</v>
      </c>
      <c r="C50" s="163" t="str">
        <f t="shared" si="1"/>
        <v>in Bermuda</v>
      </c>
    </row>
    <row r="51" spans="1:3">
      <c r="A51" s="163" t="s">
        <v>437</v>
      </c>
      <c r="B51" s="161" t="str">
        <f t="shared" si="0"/>
        <v>Bhutan</v>
      </c>
      <c r="C51" s="163" t="str">
        <f t="shared" si="1"/>
        <v>in Bhutan</v>
      </c>
    </row>
    <row r="52" spans="1:3">
      <c r="A52" s="163" t="s">
        <v>277</v>
      </c>
      <c r="B52" s="161" t="str">
        <f t="shared" si="0"/>
        <v>Bolivia (Plurinational State of)</v>
      </c>
      <c r="C52" s="163" t="str">
        <f t="shared" si="1"/>
        <v>in Bolivia (Plurinational State of)</v>
      </c>
    </row>
    <row r="53" spans="1:3">
      <c r="A53" s="163" t="s">
        <v>385</v>
      </c>
      <c r="B53" s="161" t="str">
        <f t="shared" si="0"/>
        <v>Bonaire, Sint Eustatius and Saba</v>
      </c>
      <c r="C53" s="163" t="str">
        <f t="shared" si="1"/>
        <v>in Bonaire, Sint Eustatius and Saba</v>
      </c>
    </row>
    <row r="54" spans="1:3">
      <c r="A54" s="163" t="s">
        <v>227</v>
      </c>
      <c r="B54" s="161" t="str">
        <f t="shared" si="0"/>
        <v>Bosnia and Herzegovina</v>
      </c>
      <c r="C54" s="163" t="str">
        <f t="shared" si="1"/>
        <v>in Bosnia and Herzegovina</v>
      </c>
    </row>
    <row r="55" spans="1:3">
      <c r="A55" s="163" t="s">
        <v>369</v>
      </c>
      <c r="B55" s="161" t="str">
        <f t="shared" si="0"/>
        <v>Botswana</v>
      </c>
      <c r="C55" s="163" t="str">
        <f t="shared" si="1"/>
        <v>in Botswana</v>
      </c>
    </row>
    <row r="56" spans="1:3">
      <c r="A56" s="163" t="s">
        <v>388</v>
      </c>
      <c r="B56" s="161" t="str">
        <f t="shared" si="0"/>
        <v>Brazil</v>
      </c>
      <c r="C56" s="163" t="str">
        <f t="shared" si="1"/>
        <v>in Brazil</v>
      </c>
    </row>
    <row r="57" spans="1:3">
      <c r="A57" s="163" t="s">
        <v>390</v>
      </c>
      <c r="B57" s="161" t="str">
        <f t="shared" si="0"/>
        <v>British Virgin Islands</v>
      </c>
      <c r="C57" s="163" t="str">
        <f t="shared" si="1"/>
        <v>in British Virgin Islands</v>
      </c>
    </row>
    <row r="58" spans="1:3">
      <c r="A58" s="163" t="s">
        <v>233</v>
      </c>
      <c r="B58" s="161" t="str">
        <f t="shared" si="0"/>
        <v>Brunei Darussalam</v>
      </c>
      <c r="C58" s="163" t="str">
        <f t="shared" si="1"/>
        <v>in Brunei Darussalam</v>
      </c>
    </row>
    <row r="59" spans="1:3">
      <c r="A59" s="163" t="s">
        <v>315</v>
      </c>
      <c r="B59" s="161" t="str">
        <f t="shared" si="0"/>
        <v>Bulgaria</v>
      </c>
      <c r="C59" s="163" t="str">
        <f t="shared" si="1"/>
        <v>in Bulgaria</v>
      </c>
    </row>
    <row r="60" spans="1:3">
      <c r="A60" s="163" t="s">
        <v>212</v>
      </c>
      <c r="B60" s="161" t="str">
        <f t="shared" si="0"/>
        <v>Burkina Faso</v>
      </c>
      <c r="C60" s="163" t="str">
        <f t="shared" si="1"/>
        <v>in Burkina Faso</v>
      </c>
    </row>
    <row r="61" spans="1:3">
      <c r="A61" s="163" t="s">
        <v>413</v>
      </c>
      <c r="B61" s="161" t="str">
        <f t="shared" si="0"/>
        <v>Burundi</v>
      </c>
      <c r="C61" s="163" t="str">
        <f t="shared" si="1"/>
        <v>in Burundi</v>
      </c>
    </row>
    <row r="62" spans="1:3">
      <c r="A62" s="163" t="s">
        <v>208</v>
      </c>
      <c r="B62" s="161" t="str">
        <f t="shared" si="0"/>
        <v>Cabo Verde</v>
      </c>
      <c r="C62" s="163" t="str">
        <f t="shared" si="1"/>
        <v>in Cabo Verde</v>
      </c>
    </row>
    <row r="63" spans="1:3">
      <c r="A63" s="163" t="s">
        <v>416</v>
      </c>
      <c r="B63" s="161" t="str">
        <f t="shared" si="0"/>
        <v>Cambodia</v>
      </c>
      <c r="C63" s="163" t="str">
        <f t="shared" si="1"/>
        <v>in Cambodia</v>
      </c>
    </row>
    <row r="64" spans="1:3">
      <c r="A64" s="163" t="s">
        <v>320</v>
      </c>
      <c r="B64" s="161" t="str">
        <f t="shared" si="0"/>
        <v>Cameroon</v>
      </c>
      <c r="C64" s="163" t="str">
        <f t="shared" si="1"/>
        <v>in Cameroon</v>
      </c>
    </row>
    <row r="65" spans="1:3">
      <c r="A65" s="163" t="s">
        <v>319</v>
      </c>
      <c r="B65" s="161" t="str">
        <f t="shared" si="0"/>
        <v>Canada</v>
      </c>
      <c r="C65" s="163" t="str">
        <f t="shared" si="1"/>
        <v>in Canada</v>
      </c>
    </row>
    <row r="66" spans="1:3">
      <c r="A66" s="163" t="s">
        <v>441</v>
      </c>
      <c r="B66" s="161" t="str">
        <f t="shared" si="0"/>
        <v>Cayman Islands</v>
      </c>
      <c r="C66" s="163" t="str">
        <f t="shared" si="1"/>
        <v>in Cayman Islands</v>
      </c>
    </row>
    <row r="67" spans="1:3">
      <c r="A67" s="163" t="s">
        <v>238</v>
      </c>
      <c r="B67" s="161" t="str">
        <f t="shared" si="0"/>
        <v>Central African Republic</v>
      </c>
      <c r="C67" s="163" t="str">
        <f t="shared" si="1"/>
        <v>in Central African Republic</v>
      </c>
    </row>
    <row r="68" spans="1:3">
      <c r="A68" s="163" t="s">
        <v>324</v>
      </c>
      <c r="B68" s="161" t="str">
        <f t="shared" si="0"/>
        <v>Chad</v>
      </c>
      <c r="C68" s="163" t="str">
        <f t="shared" si="1"/>
        <v>in Chad</v>
      </c>
    </row>
    <row r="69" spans="1:3">
      <c r="A69" s="163" t="s">
        <v>329</v>
      </c>
      <c r="B69" s="161" t="str">
        <f t="shared" si="0"/>
        <v>Channel Islands</v>
      </c>
      <c r="C69" s="163" t="str">
        <f t="shared" si="1"/>
        <v>in Channel Islands</v>
      </c>
    </row>
    <row r="70" spans="1:3">
      <c r="A70" s="164" t="s">
        <v>275</v>
      </c>
      <c r="B70" s="161" t="str">
        <f t="shared" si="0"/>
        <v>Chile</v>
      </c>
      <c r="C70" s="163" t="str">
        <f t="shared" si="1"/>
        <v>in Chile</v>
      </c>
    </row>
    <row r="71" spans="1:3">
      <c r="A71" s="163" t="s">
        <v>394</v>
      </c>
      <c r="B71" s="161" t="str">
        <f t="shared" si="0"/>
        <v>China</v>
      </c>
      <c r="C71" s="163" t="str">
        <f t="shared" si="1"/>
        <v>in China</v>
      </c>
    </row>
    <row r="72" spans="1:3">
      <c r="A72" s="163" t="s">
        <v>231</v>
      </c>
      <c r="B72" s="161" t="str">
        <f t="shared" si="0"/>
        <v>China, Hong Kong Special Administrative Region</v>
      </c>
      <c r="C72" s="163" t="str">
        <f t="shared" si="1"/>
        <v>in China, Hong Kong Special Administrative Region</v>
      </c>
    </row>
    <row r="73" spans="1:3" ht="25.5">
      <c r="A73" s="163" t="s">
        <v>236</v>
      </c>
      <c r="B73" s="161" t="str">
        <f t="shared" si="0"/>
        <v>China, Macao Special Administrative Region</v>
      </c>
      <c r="C73" s="163" t="str">
        <f t="shared" si="1"/>
        <v>in China, Macao Special Administrative Region</v>
      </c>
    </row>
    <row r="74" spans="1:3" ht="25.5">
      <c r="A74" s="163" t="s">
        <v>241</v>
      </c>
      <c r="B74" s="161" t="str">
        <f t="shared" si="0"/>
        <v>Colombia</v>
      </c>
      <c r="C74" s="163" t="str">
        <f t="shared" si="1"/>
        <v>in Colombia</v>
      </c>
    </row>
    <row r="75" spans="1:3">
      <c r="A75" s="163" t="s">
        <v>398</v>
      </c>
      <c r="B75" s="161" t="str">
        <f t="shared" si="0"/>
        <v>Comoros</v>
      </c>
      <c r="C75" s="163" t="str">
        <f t="shared" si="1"/>
        <v>in Comoros</v>
      </c>
    </row>
    <row r="76" spans="1:3">
      <c r="A76" s="163" t="s">
        <v>213</v>
      </c>
      <c r="B76" s="161" t="str">
        <f t="shared" si="0"/>
        <v>Congo</v>
      </c>
      <c r="C76" s="163" t="str">
        <f t="shared" si="1"/>
        <v>in Congo</v>
      </c>
    </row>
    <row r="77" spans="1:3">
      <c r="A77" s="163" t="s">
        <v>334</v>
      </c>
      <c r="B77" s="161" t="str">
        <f t="shared" si="0"/>
        <v>Cook Islands</v>
      </c>
      <c r="C77" s="163" t="str">
        <f t="shared" si="1"/>
        <v>in Cook Islands</v>
      </c>
    </row>
    <row r="78" spans="1:3">
      <c r="A78" s="163" t="s">
        <v>289</v>
      </c>
      <c r="B78" s="161" t="str">
        <f t="shared" si="0"/>
        <v>Costa Rica</v>
      </c>
      <c r="C78" s="163" t="str">
        <f t="shared" si="1"/>
        <v>in Costa Rica</v>
      </c>
    </row>
    <row r="79" spans="1:3">
      <c r="A79" s="163" t="s">
        <v>349</v>
      </c>
      <c r="B79" s="161" t="str">
        <f t="shared" si="0"/>
        <v>Côte d'Ivoire</v>
      </c>
      <c r="C79" s="163" t="str">
        <f t="shared" si="1"/>
        <v>in Côte d'Ivoire</v>
      </c>
    </row>
    <row r="80" spans="1:3">
      <c r="A80" s="163" t="s">
        <v>534</v>
      </c>
      <c r="B80" s="161" t="str">
        <f t="shared" si="0"/>
        <v>Croatia</v>
      </c>
      <c r="C80" s="163" t="str">
        <f t="shared" si="1"/>
        <v>in Croatia</v>
      </c>
    </row>
    <row r="81" spans="1:3">
      <c r="A81" s="163" t="s">
        <v>373</v>
      </c>
      <c r="B81" s="161" t="str">
        <f t="shared" si="0"/>
        <v>Cuba</v>
      </c>
      <c r="C81" s="163" t="str">
        <f t="shared" si="1"/>
        <v>in Cuba</v>
      </c>
    </row>
    <row r="82" spans="1:3">
      <c r="A82" s="163" t="s">
        <v>243</v>
      </c>
      <c r="B82" s="161" t="str">
        <f t="shared" si="0"/>
        <v>Curaçao</v>
      </c>
      <c r="C82" s="163" t="str">
        <f t="shared" si="1"/>
        <v>in Curaçao</v>
      </c>
    </row>
    <row r="83" spans="1:3">
      <c r="A83" s="163" t="s">
        <v>249</v>
      </c>
      <c r="B83" s="161" t="str">
        <f t="shared" si="0"/>
        <v>Cyprus</v>
      </c>
      <c r="C83" s="163" t="str">
        <f t="shared" si="1"/>
        <v>in Cyprus</v>
      </c>
    </row>
    <row r="84" spans="1:3">
      <c r="A84" s="163" t="s">
        <v>379</v>
      </c>
      <c r="B84" s="161" t="str">
        <f t="shared" si="0"/>
        <v>Czech Republic</v>
      </c>
      <c r="C84" s="163" t="str">
        <f t="shared" si="1"/>
        <v>in Czech Republic</v>
      </c>
    </row>
    <row r="85" spans="1:3">
      <c r="A85" s="163" t="s">
        <v>217</v>
      </c>
      <c r="B85" s="161" t="str">
        <f t="shared" si="0"/>
        <v>Democratic People's Republic of Korea</v>
      </c>
      <c r="C85" s="163" t="str">
        <f t="shared" si="1"/>
        <v>in Democratic People's Republic of Korea</v>
      </c>
    </row>
    <row r="86" spans="1:3" ht="25.5">
      <c r="A86" s="163" t="s">
        <v>246</v>
      </c>
      <c r="B86" s="161" t="str">
        <f t="shared" si="0"/>
        <v>Democratic Republic of the Congo</v>
      </c>
      <c r="C86" s="163" t="str">
        <f t="shared" si="1"/>
        <v>in Democratic Republic of the Congo</v>
      </c>
    </row>
    <row r="87" spans="1:3" ht="25.5">
      <c r="A87" s="163" t="s">
        <v>338</v>
      </c>
      <c r="B87" s="161" t="str">
        <f t="shared" si="0"/>
        <v>Denmark</v>
      </c>
      <c r="C87" s="163" t="str">
        <f t="shared" si="1"/>
        <v>in Denmark</v>
      </c>
    </row>
    <row r="88" spans="1:3">
      <c r="A88" s="163" t="s">
        <v>280</v>
      </c>
      <c r="B88" s="161" t="str">
        <f t="shared" si="0"/>
        <v>Djibouti</v>
      </c>
      <c r="C88" s="163" t="str">
        <f t="shared" si="1"/>
        <v>in Djibouti</v>
      </c>
    </row>
    <row r="89" spans="1:3">
      <c r="A89" s="163" t="s">
        <v>218</v>
      </c>
      <c r="B89" s="161" t="str">
        <f t="shared" si="0"/>
        <v>Dominica</v>
      </c>
      <c r="C89" s="163" t="str">
        <f t="shared" si="1"/>
        <v>in Dominica</v>
      </c>
    </row>
    <row r="90" spans="1:3">
      <c r="A90" s="163" t="s">
        <v>254</v>
      </c>
      <c r="B90" s="161" t="str">
        <f t="shared" si="0"/>
        <v>Dominican Republic</v>
      </c>
      <c r="C90" s="163" t="str">
        <f t="shared" si="1"/>
        <v>in Dominican Republic</v>
      </c>
    </row>
    <row r="91" spans="1:3">
      <c r="A91" s="163" t="s">
        <v>259</v>
      </c>
      <c r="B91" s="161" t="str">
        <f t="shared" ref="B91:B154" si="2" xml:space="preserve"> "" &amp; A92</f>
        <v>Ecuador</v>
      </c>
      <c r="C91" s="163" t="str">
        <f t="shared" ref="C91:C154" si="3" xml:space="preserve"> "in " &amp; A92 &amp; ""</f>
        <v>in Ecuador</v>
      </c>
    </row>
    <row r="92" spans="1:3">
      <c r="A92" s="163" t="s">
        <v>402</v>
      </c>
      <c r="B92" s="161" t="str">
        <f t="shared" si="2"/>
        <v>Egypt</v>
      </c>
      <c r="C92" s="163" t="str">
        <f t="shared" si="3"/>
        <v>in Egypt</v>
      </c>
    </row>
    <row r="93" spans="1:3">
      <c r="A93" s="163" t="s">
        <v>361</v>
      </c>
      <c r="B93" s="161" t="str">
        <f t="shared" si="2"/>
        <v>El Salvador</v>
      </c>
      <c r="C93" s="163" t="str">
        <f t="shared" si="3"/>
        <v>in El Salvador</v>
      </c>
    </row>
    <row r="94" spans="1:3">
      <c r="A94" s="163" t="s">
        <v>353</v>
      </c>
      <c r="B94" s="161" t="str">
        <f t="shared" si="2"/>
        <v>Equatorial Guinea</v>
      </c>
      <c r="C94" s="163" t="str">
        <f t="shared" si="3"/>
        <v>in Equatorial Guinea</v>
      </c>
    </row>
    <row r="95" spans="1:3">
      <c r="A95" s="163" t="s">
        <v>342</v>
      </c>
      <c r="B95" s="161" t="str">
        <f t="shared" si="2"/>
        <v>Eritrea</v>
      </c>
      <c r="C95" s="163" t="str">
        <f t="shared" si="3"/>
        <v>in Eritrea</v>
      </c>
    </row>
    <row r="96" spans="1:3">
      <c r="A96" s="163" t="s">
        <v>224</v>
      </c>
      <c r="B96" s="161" t="str">
        <f t="shared" si="2"/>
        <v>Estonia</v>
      </c>
      <c r="C96" s="163" t="str">
        <f t="shared" si="3"/>
        <v>in Estonia</v>
      </c>
    </row>
    <row r="97" spans="1:3">
      <c r="A97" s="163" t="s">
        <v>286</v>
      </c>
      <c r="B97" s="161" t="str">
        <f t="shared" si="2"/>
        <v>Ethiopia</v>
      </c>
      <c r="C97" s="163" t="str">
        <f t="shared" si="3"/>
        <v>in Ethiopia</v>
      </c>
    </row>
    <row r="98" spans="1:3">
      <c r="A98" s="163" t="s">
        <v>229</v>
      </c>
      <c r="B98" s="161" t="str">
        <f t="shared" si="2"/>
        <v>Faeroe Islands</v>
      </c>
      <c r="C98" s="163" t="str">
        <f t="shared" si="3"/>
        <v>in Faeroe Islands</v>
      </c>
    </row>
    <row r="99" spans="1:3">
      <c r="A99" s="163" t="s">
        <v>291</v>
      </c>
      <c r="B99" s="161" t="str">
        <f t="shared" si="2"/>
        <v>Falkland Islands (Malvinas)</v>
      </c>
      <c r="C99" s="163" t="str">
        <f t="shared" si="3"/>
        <v>in Falkland Islands (Malvinas)</v>
      </c>
    </row>
    <row r="100" spans="1:3">
      <c r="A100" s="163" t="s">
        <v>406</v>
      </c>
      <c r="B100" s="161" t="str">
        <f t="shared" si="2"/>
        <v>Fiji</v>
      </c>
      <c r="C100" s="163" t="str">
        <f t="shared" si="3"/>
        <v>in Fiji</v>
      </c>
    </row>
    <row r="101" spans="1:3">
      <c r="A101" s="163" t="s">
        <v>221</v>
      </c>
      <c r="B101" s="161" t="str">
        <f t="shared" si="2"/>
        <v>Finland</v>
      </c>
      <c r="C101" s="163" t="str">
        <f t="shared" si="3"/>
        <v>in Finland</v>
      </c>
    </row>
    <row r="102" spans="1:3">
      <c r="A102" s="163" t="s">
        <v>296</v>
      </c>
      <c r="B102" s="161" t="str">
        <f t="shared" si="2"/>
        <v>France</v>
      </c>
      <c r="C102" s="163" t="str">
        <f t="shared" si="3"/>
        <v>in France</v>
      </c>
    </row>
    <row r="103" spans="1:3">
      <c r="A103" s="163" t="s">
        <v>433</v>
      </c>
      <c r="B103" s="161" t="str">
        <f t="shared" si="2"/>
        <v>French Guiana</v>
      </c>
      <c r="C103" s="163" t="str">
        <f t="shared" si="3"/>
        <v>in French Guiana</v>
      </c>
    </row>
    <row r="104" spans="1:3">
      <c r="A104" s="163" t="s">
        <v>411</v>
      </c>
      <c r="B104" s="161" t="str">
        <f t="shared" si="2"/>
        <v>French Polynesia</v>
      </c>
      <c r="C104" s="163" t="str">
        <f t="shared" si="3"/>
        <v>in French Polynesia</v>
      </c>
    </row>
    <row r="105" spans="1:3">
      <c r="A105" s="163" t="s">
        <v>294</v>
      </c>
      <c r="B105" s="161" t="str">
        <f t="shared" si="2"/>
        <v>Gabon</v>
      </c>
      <c r="C105" s="163" t="str">
        <f t="shared" si="3"/>
        <v>in Gabon</v>
      </c>
    </row>
    <row r="106" spans="1:3">
      <c r="A106" s="163" t="s">
        <v>347</v>
      </c>
      <c r="B106" s="161" t="str">
        <f t="shared" si="2"/>
        <v>Gambia</v>
      </c>
      <c r="C106" s="163" t="str">
        <f t="shared" si="3"/>
        <v>in Gambia</v>
      </c>
    </row>
    <row r="107" spans="1:3">
      <c r="A107" s="163" t="s">
        <v>423</v>
      </c>
      <c r="B107" s="161" t="str">
        <f t="shared" si="2"/>
        <v>Georgia</v>
      </c>
      <c r="C107" s="163" t="str">
        <f t="shared" si="3"/>
        <v>in Georgia</v>
      </c>
    </row>
    <row r="108" spans="1:3">
      <c r="A108" s="163" t="s">
        <v>384</v>
      </c>
      <c r="B108" s="161" t="str">
        <f t="shared" si="2"/>
        <v>Germany</v>
      </c>
      <c r="C108" s="163" t="str">
        <f t="shared" si="3"/>
        <v>in Germany</v>
      </c>
    </row>
    <row r="109" spans="1:3">
      <c r="A109" s="163" t="s">
        <v>438</v>
      </c>
      <c r="B109" s="161" t="str">
        <f t="shared" si="2"/>
        <v>Ghana</v>
      </c>
      <c r="C109" s="163" t="str">
        <f t="shared" si="3"/>
        <v>in Ghana</v>
      </c>
    </row>
    <row r="110" spans="1:3">
      <c r="A110" s="163" t="s">
        <v>427</v>
      </c>
      <c r="B110" s="161" t="str">
        <f t="shared" si="2"/>
        <v>Gibraltar</v>
      </c>
      <c r="C110" s="163" t="str">
        <f t="shared" si="3"/>
        <v>in Gibraltar</v>
      </c>
    </row>
    <row r="111" spans="1:3">
      <c r="A111" s="163" t="s">
        <v>377</v>
      </c>
      <c r="B111" s="161" t="str">
        <f t="shared" si="2"/>
        <v>Greece</v>
      </c>
      <c r="C111" s="163" t="str">
        <f t="shared" si="3"/>
        <v>in Greece</v>
      </c>
    </row>
    <row r="112" spans="1:3">
      <c r="A112" s="163" t="s">
        <v>382</v>
      </c>
      <c r="B112" s="161" t="str">
        <f t="shared" si="2"/>
        <v>Greenland</v>
      </c>
      <c r="C112" s="163" t="str">
        <f t="shared" si="3"/>
        <v>in Greenland</v>
      </c>
    </row>
    <row r="113" spans="1:3">
      <c r="A113" s="163" t="s">
        <v>445</v>
      </c>
      <c r="B113" s="161" t="str">
        <f t="shared" si="2"/>
        <v>Grenada</v>
      </c>
      <c r="C113" s="163" t="str">
        <f t="shared" si="3"/>
        <v>in Grenada</v>
      </c>
    </row>
    <row r="114" spans="1:3">
      <c r="A114" s="163" t="s">
        <v>263</v>
      </c>
      <c r="B114" s="161" t="str">
        <f t="shared" si="2"/>
        <v>Guadeloupe</v>
      </c>
      <c r="C114" s="163" t="str">
        <f t="shared" si="3"/>
        <v>in Guadeloupe</v>
      </c>
    </row>
    <row r="115" spans="1:3">
      <c r="A115" s="163" t="s">
        <v>268</v>
      </c>
      <c r="B115" s="161" t="str">
        <f t="shared" si="2"/>
        <v>Guam</v>
      </c>
      <c r="C115" s="163" t="str">
        <f t="shared" si="3"/>
        <v>in Guam</v>
      </c>
    </row>
    <row r="116" spans="1:3">
      <c r="A116" s="163" t="s">
        <v>248</v>
      </c>
      <c r="B116" s="161" t="str">
        <f t="shared" si="2"/>
        <v>Guatemala</v>
      </c>
      <c r="C116" s="163" t="str">
        <f t="shared" si="3"/>
        <v>in Guatemala</v>
      </c>
    </row>
    <row r="117" spans="1:3">
      <c r="A117" s="163" t="s">
        <v>358</v>
      </c>
      <c r="B117" s="161" t="str">
        <f t="shared" si="2"/>
        <v>Guernsey</v>
      </c>
      <c r="C117" s="163" t="str">
        <f t="shared" si="3"/>
        <v>in Guernsey</v>
      </c>
    </row>
    <row r="118" spans="1:3">
      <c r="A118" s="163" t="s">
        <v>301</v>
      </c>
      <c r="B118" s="161" t="str">
        <f t="shared" si="2"/>
        <v>Guinea</v>
      </c>
      <c r="C118" s="163" t="str">
        <f t="shared" si="3"/>
        <v>in Guinea</v>
      </c>
    </row>
    <row r="119" spans="1:3">
      <c r="A119" s="163" t="s">
        <v>430</v>
      </c>
      <c r="B119" s="161" t="str">
        <f t="shared" si="2"/>
        <v>Guinea-Bissau</v>
      </c>
      <c r="C119" s="163" t="str">
        <f t="shared" si="3"/>
        <v>in Guinea-Bissau</v>
      </c>
    </row>
    <row r="120" spans="1:3">
      <c r="A120" s="163" t="s">
        <v>434</v>
      </c>
      <c r="B120" s="161" t="str">
        <f t="shared" si="2"/>
        <v>Guyana</v>
      </c>
      <c r="C120" s="163" t="str">
        <f t="shared" si="3"/>
        <v>in Guyana</v>
      </c>
    </row>
    <row r="121" spans="1:3">
      <c r="A121" s="163" t="s">
        <v>414</v>
      </c>
      <c r="B121" s="161" t="str">
        <f t="shared" si="2"/>
        <v>Haiti</v>
      </c>
      <c r="C121" s="163" t="str">
        <f t="shared" si="3"/>
        <v>in Haiti</v>
      </c>
    </row>
    <row r="122" spans="1:3">
      <c r="A122" s="163" t="s">
        <v>274</v>
      </c>
      <c r="B122" s="161" t="str">
        <f t="shared" si="2"/>
        <v>Holy See</v>
      </c>
      <c r="C122" s="163" t="str">
        <f t="shared" si="3"/>
        <v>in Holy See</v>
      </c>
    </row>
    <row r="123" spans="1:3">
      <c r="A123" s="163" t="s">
        <v>386</v>
      </c>
      <c r="B123" s="161" t="str">
        <f t="shared" si="2"/>
        <v>Honduras</v>
      </c>
      <c r="C123" s="163" t="str">
        <f t="shared" si="3"/>
        <v>in Honduras</v>
      </c>
    </row>
    <row r="124" spans="1:3">
      <c r="A124" s="163" t="s">
        <v>363</v>
      </c>
      <c r="B124" s="161" t="str">
        <f t="shared" si="2"/>
        <v>Hungary</v>
      </c>
      <c r="C124" s="163" t="str">
        <f t="shared" si="3"/>
        <v>in Hungary</v>
      </c>
    </row>
    <row r="125" spans="1:3">
      <c r="A125" s="163" t="s">
        <v>223</v>
      </c>
      <c r="B125" s="161" t="str">
        <f t="shared" si="2"/>
        <v>Iceland</v>
      </c>
      <c r="C125" s="163" t="str">
        <f t="shared" si="3"/>
        <v>in Iceland</v>
      </c>
    </row>
    <row r="126" spans="1:3">
      <c r="A126" s="163" t="s">
        <v>306</v>
      </c>
      <c r="B126" s="161" t="str">
        <f t="shared" si="2"/>
        <v>India</v>
      </c>
      <c r="C126" s="163" t="str">
        <f t="shared" si="3"/>
        <v>in India</v>
      </c>
    </row>
    <row r="127" spans="1:3">
      <c r="A127" s="163" t="s">
        <v>282</v>
      </c>
      <c r="B127" s="161" t="str">
        <f t="shared" si="2"/>
        <v>Indonesia</v>
      </c>
      <c r="C127" s="163" t="str">
        <f t="shared" si="3"/>
        <v>in Indonesia</v>
      </c>
    </row>
    <row r="128" spans="1:3">
      <c r="A128" s="163" t="s">
        <v>325</v>
      </c>
      <c r="B128" s="161" t="str">
        <f t="shared" si="2"/>
        <v>Iran (Islamic Republic of)</v>
      </c>
      <c r="C128" s="163" t="str">
        <f t="shared" si="3"/>
        <v>in Iran (Islamic Republic of)</v>
      </c>
    </row>
    <row r="129" spans="1:3">
      <c r="A129" s="163" t="s">
        <v>288</v>
      </c>
      <c r="B129" s="161" t="str">
        <f t="shared" si="2"/>
        <v>Iraq</v>
      </c>
      <c r="C129" s="163" t="str">
        <f t="shared" si="3"/>
        <v>in Iraq</v>
      </c>
    </row>
    <row r="130" spans="1:3">
      <c r="A130" s="163" t="s">
        <v>535</v>
      </c>
      <c r="B130" s="161" t="str">
        <f t="shared" si="2"/>
        <v>Ireland</v>
      </c>
      <c r="C130" s="163" t="str">
        <f t="shared" si="3"/>
        <v>in Ireland</v>
      </c>
    </row>
    <row r="131" spans="1:3">
      <c r="A131" s="163" t="s">
        <v>311</v>
      </c>
      <c r="B131" s="161" t="str">
        <f t="shared" si="2"/>
        <v>Isle of Man</v>
      </c>
      <c r="C131" s="163" t="str">
        <f t="shared" si="3"/>
        <v>in Isle of Man</v>
      </c>
    </row>
    <row r="132" spans="1:3">
      <c r="A132" s="163" t="s">
        <v>318</v>
      </c>
      <c r="B132" s="161" t="str">
        <f t="shared" si="2"/>
        <v>Israel</v>
      </c>
      <c r="C132" s="163" t="str">
        <f t="shared" si="3"/>
        <v>in Israel</v>
      </c>
    </row>
    <row r="133" spans="1:3">
      <c r="A133" s="163" t="s">
        <v>389</v>
      </c>
      <c r="B133" s="161" t="str">
        <f t="shared" si="2"/>
        <v>Italy</v>
      </c>
      <c r="C133" s="163" t="str">
        <f t="shared" si="3"/>
        <v>in Italy</v>
      </c>
    </row>
    <row r="134" spans="1:3">
      <c r="A134" s="163" t="s">
        <v>391</v>
      </c>
      <c r="B134" s="161" t="str">
        <f t="shared" si="2"/>
        <v>Jamaica</v>
      </c>
      <c r="C134" s="163" t="str">
        <f t="shared" si="3"/>
        <v>in Jamaica</v>
      </c>
    </row>
    <row r="135" spans="1:3">
      <c r="A135" s="163" t="s">
        <v>279</v>
      </c>
      <c r="B135" s="161" t="str">
        <f t="shared" si="2"/>
        <v>Japan</v>
      </c>
      <c r="C135" s="163" t="str">
        <f t="shared" si="3"/>
        <v>in Japan</v>
      </c>
    </row>
    <row r="136" spans="1:3">
      <c r="A136" s="163" t="s">
        <v>252</v>
      </c>
      <c r="B136" s="161" t="str">
        <f t="shared" si="2"/>
        <v>Jersey</v>
      </c>
      <c r="C136" s="163" t="str">
        <f t="shared" si="3"/>
        <v>in Jersey</v>
      </c>
    </row>
    <row r="137" spans="1:3">
      <c r="A137" s="164" t="s">
        <v>323</v>
      </c>
      <c r="B137" s="161" t="str">
        <f t="shared" si="2"/>
        <v>Jordan</v>
      </c>
      <c r="C137" s="163" t="str">
        <f t="shared" si="3"/>
        <v>in Jordan</v>
      </c>
    </row>
    <row r="138" spans="1:3">
      <c r="A138" s="163" t="s">
        <v>536</v>
      </c>
      <c r="B138" s="161" t="str">
        <f t="shared" si="2"/>
        <v>Kazakhstan</v>
      </c>
      <c r="C138" s="163" t="str">
        <f t="shared" si="3"/>
        <v>in Kazakhstan</v>
      </c>
    </row>
    <row r="139" spans="1:3">
      <c r="A139" s="163" t="s">
        <v>203</v>
      </c>
      <c r="B139" s="161" t="str">
        <f t="shared" si="2"/>
        <v>Kenya</v>
      </c>
      <c r="C139" s="163" t="str">
        <f t="shared" si="3"/>
        <v>in Kenya</v>
      </c>
    </row>
    <row r="140" spans="1:3">
      <c r="A140" s="163" t="s">
        <v>235</v>
      </c>
      <c r="B140" s="161" t="str">
        <f t="shared" si="2"/>
        <v>Kiribati</v>
      </c>
      <c r="C140" s="163" t="str">
        <f t="shared" si="3"/>
        <v>in Kiribati</v>
      </c>
    </row>
    <row r="141" spans="1:3">
      <c r="A141" s="163" t="s">
        <v>253</v>
      </c>
      <c r="B141" s="161" t="str">
        <f t="shared" si="2"/>
        <v>Kuwait</v>
      </c>
      <c r="C141" s="163" t="str">
        <f t="shared" si="3"/>
        <v>in Kuwait</v>
      </c>
    </row>
    <row r="142" spans="1:3">
      <c r="A142" s="163" t="s">
        <v>393</v>
      </c>
      <c r="B142" s="161" t="str">
        <f t="shared" si="2"/>
        <v>Kyrgyzstan</v>
      </c>
      <c r="C142" s="163" t="str">
        <f t="shared" si="3"/>
        <v>in Kyrgyzstan</v>
      </c>
    </row>
    <row r="143" spans="1:3">
      <c r="A143" s="163" t="s">
        <v>209</v>
      </c>
      <c r="B143" s="161" t="str">
        <f t="shared" si="2"/>
        <v>Lao People's Democratic Republic</v>
      </c>
      <c r="C143" s="163" t="str">
        <f t="shared" si="3"/>
        <v>in Lao People's Democratic Republic</v>
      </c>
    </row>
    <row r="144" spans="1:3" ht="25.5">
      <c r="A144" s="163" t="s">
        <v>330</v>
      </c>
      <c r="B144" s="161" t="str">
        <f t="shared" si="2"/>
        <v>Latvia</v>
      </c>
      <c r="C144" s="163" t="str">
        <f t="shared" si="3"/>
        <v>in Latvia</v>
      </c>
    </row>
    <row r="145" spans="1:3">
      <c r="A145" s="163" t="s">
        <v>328</v>
      </c>
      <c r="B145" s="161" t="str">
        <f t="shared" si="2"/>
        <v>Lebanon</v>
      </c>
      <c r="C145" s="163" t="str">
        <f t="shared" si="3"/>
        <v>in Lebanon</v>
      </c>
    </row>
    <row r="146" spans="1:3">
      <c r="A146" s="163" t="s">
        <v>448</v>
      </c>
      <c r="B146" s="161" t="str">
        <f t="shared" si="2"/>
        <v>Lesotho</v>
      </c>
      <c r="C146" s="163" t="str">
        <f t="shared" si="3"/>
        <v>in Lesotho</v>
      </c>
    </row>
    <row r="147" spans="1:3">
      <c r="A147" s="163" t="s">
        <v>392</v>
      </c>
      <c r="B147" s="161" t="str">
        <f t="shared" si="2"/>
        <v>Liberia</v>
      </c>
      <c r="C147" s="163" t="str">
        <f t="shared" si="3"/>
        <v>in Liberia</v>
      </c>
    </row>
    <row r="148" spans="1:3">
      <c r="A148" s="163" t="s">
        <v>439</v>
      </c>
      <c r="B148" s="161" t="str">
        <f t="shared" si="2"/>
        <v>Libya</v>
      </c>
      <c r="C148" s="163" t="str">
        <f t="shared" si="3"/>
        <v>in Libya</v>
      </c>
    </row>
    <row r="149" spans="1:3">
      <c r="A149" s="163" t="s">
        <v>365</v>
      </c>
      <c r="B149" s="161" t="str">
        <f t="shared" si="2"/>
        <v>Liechtenstein</v>
      </c>
      <c r="C149" s="163" t="str">
        <f t="shared" si="3"/>
        <v>in Liechtenstein</v>
      </c>
    </row>
    <row r="150" spans="1:3">
      <c r="A150" s="163" t="s">
        <v>442</v>
      </c>
      <c r="B150" s="161" t="str">
        <f t="shared" si="2"/>
        <v>Lithuania</v>
      </c>
      <c r="C150" s="163" t="str">
        <f t="shared" si="3"/>
        <v>in Lithuania</v>
      </c>
    </row>
    <row r="151" spans="1:3">
      <c r="A151" s="163" t="s">
        <v>333</v>
      </c>
      <c r="B151" s="161" t="str">
        <f t="shared" si="2"/>
        <v>Luxembourg</v>
      </c>
      <c r="C151" s="163" t="str">
        <f t="shared" si="3"/>
        <v>in Luxembourg</v>
      </c>
    </row>
    <row r="152" spans="1:3">
      <c r="A152" s="163" t="s">
        <v>446</v>
      </c>
      <c r="B152" s="161" t="str">
        <f t="shared" si="2"/>
        <v>Madagascar</v>
      </c>
      <c r="C152" s="163" t="str">
        <f t="shared" si="3"/>
        <v>in Madagascar</v>
      </c>
    </row>
    <row r="153" spans="1:3">
      <c r="A153" s="163" t="s">
        <v>240</v>
      </c>
      <c r="B153" s="161" t="str">
        <f t="shared" si="2"/>
        <v>Malawi</v>
      </c>
      <c r="C153" s="163" t="str">
        <f t="shared" si="3"/>
        <v>in Malawi</v>
      </c>
    </row>
    <row r="154" spans="1:3">
      <c r="A154" s="163" t="s">
        <v>245</v>
      </c>
      <c r="B154" s="161" t="str">
        <f t="shared" si="2"/>
        <v>Malaysia</v>
      </c>
      <c r="C154" s="163" t="str">
        <f t="shared" si="3"/>
        <v>in Malaysia</v>
      </c>
    </row>
    <row r="155" spans="1:3">
      <c r="A155" s="163" t="s">
        <v>335</v>
      </c>
      <c r="B155" s="161" t="str">
        <f t="shared" ref="B155:B218" si="4" xml:space="preserve"> "" &amp; A156</f>
        <v>Maldives</v>
      </c>
      <c r="C155" s="163" t="str">
        <f t="shared" ref="C155:C218" si="5" xml:space="preserve"> "in " &amp; A156 &amp; ""</f>
        <v>in Maldives</v>
      </c>
    </row>
    <row r="156" spans="1:3">
      <c r="A156" s="163" t="s">
        <v>293</v>
      </c>
      <c r="B156" s="161" t="str">
        <f t="shared" si="4"/>
        <v>Mali</v>
      </c>
      <c r="C156" s="163" t="str">
        <f t="shared" si="5"/>
        <v>in Mali</v>
      </c>
    </row>
    <row r="157" spans="1:3">
      <c r="A157" s="163" t="s">
        <v>443</v>
      </c>
      <c r="B157" s="161" t="str">
        <f t="shared" si="4"/>
        <v>Malta</v>
      </c>
      <c r="C157" s="163" t="str">
        <f t="shared" si="5"/>
        <v>in Malta</v>
      </c>
    </row>
    <row r="158" spans="1:3">
      <c r="A158" s="163" t="s">
        <v>395</v>
      </c>
      <c r="B158" s="161" t="str">
        <f t="shared" si="4"/>
        <v>Marshall Islands</v>
      </c>
      <c r="C158" s="163" t="str">
        <f t="shared" si="5"/>
        <v>in Marshall Islands</v>
      </c>
    </row>
    <row r="159" spans="1:3">
      <c r="A159" s="163" t="s">
        <v>258</v>
      </c>
      <c r="B159" s="161" t="str">
        <f t="shared" si="4"/>
        <v>Martinique</v>
      </c>
      <c r="C159" s="163" t="str">
        <f t="shared" si="5"/>
        <v>in Martinique</v>
      </c>
    </row>
    <row r="160" spans="1:3">
      <c r="A160" s="163" t="s">
        <v>285</v>
      </c>
      <c r="B160" s="161" t="str">
        <f t="shared" si="4"/>
        <v>Mauritania</v>
      </c>
      <c r="C160" s="163" t="str">
        <f t="shared" si="5"/>
        <v>in Mauritania</v>
      </c>
    </row>
    <row r="161" spans="1:3">
      <c r="A161" s="163" t="s">
        <v>447</v>
      </c>
      <c r="B161" s="161" t="str">
        <f t="shared" si="4"/>
        <v>Mauritius</v>
      </c>
      <c r="C161" s="163" t="str">
        <f t="shared" si="5"/>
        <v>in Mauritius</v>
      </c>
    </row>
    <row r="162" spans="1:3">
      <c r="A162" s="163" t="s">
        <v>251</v>
      </c>
      <c r="B162" s="161" t="str">
        <f t="shared" si="4"/>
        <v>Mayotte</v>
      </c>
      <c r="C162" s="163" t="str">
        <f t="shared" si="5"/>
        <v>in Mayotte</v>
      </c>
    </row>
    <row r="163" spans="1:3">
      <c r="A163" s="164" t="s">
        <v>256</v>
      </c>
      <c r="B163" s="161" t="str">
        <f t="shared" si="4"/>
        <v>Mexico</v>
      </c>
      <c r="C163" s="163" t="str">
        <f t="shared" si="5"/>
        <v>in Mexico</v>
      </c>
    </row>
    <row r="164" spans="1:3">
      <c r="A164" s="163" t="s">
        <v>368</v>
      </c>
      <c r="B164" s="161" t="str">
        <f t="shared" si="4"/>
        <v>Micronesia (Federated States of)</v>
      </c>
      <c r="C164" s="163" t="str">
        <f t="shared" si="5"/>
        <v>in Micronesia (Federated States of)</v>
      </c>
    </row>
    <row r="165" spans="1:3">
      <c r="A165" s="163" t="s">
        <v>262</v>
      </c>
      <c r="B165" s="161" t="str">
        <f t="shared" si="4"/>
        <v>Monaco</v>
      </c>
      <c r="C165" s="163" t="str">
        <f t="shared" si="5"/>
        <v>in Monaco</v>
      </c>
    </row>
    <row r="166" spans="1:3">
      <c r="A166" s="163" t="s">
        <v>450</v>
      </c>
      <c r="B166" s="161" t="str">
        <f t="shared" si="4"/>
        <v>Mongolia</v>
      </c>
      <c r="C166" s="163" t="str">
        <f t="shared" si="5"/>
        <v>in Mongolia</v>
      </c>
    </row>
    <row r="167" spans="1:3">
      <c r="A167" s="163" t="s">
        <v>257</v>
      </c>
      <c r="B167" s="161" t="str">
        <f t="shared" si="4"/>
        <v>Montenegro</v>
      </c>
      <c r="C167" s="163" t="str">
        <f t="shared" si="5"/>
        <v>in Montenegro</v>
      </c>
    </row>
    <row r="168" spans="1:3">
      <c r="A168" s="163" t="s">
        <v>399</v>
      </c>
      <c r="B168" s="161" t="str">
        <f t="shared" si="4"/>
        <v>Montserrat</v>
      </c>
      <c r="C168" s="163" t="str">
        <f t="shared" si="5"/>
        <v>in Montserrat</v>
      </c>
    </row>
    <row r="169" spans="1:3">
      <c r="A169" s="163" t="s">
        <v>290</v>
      </c>
      <c r="B169" s="161" t="str">
        <f t="shared" si="4"/>
        <v>Morocco</v>
      </c>
      <c r="C169" s="163" t="str">
        <f t="shared" si="5"/>
        <v>in Morocco</v>
      </c>
    </row>
    <row r="170" spans="1:3">
      <c r="A170" s="163" t="s">
        <v>370</v>
      </c>
      <c r="B170" s="161" t="str">
        <f t="shared" si="4"/>
        <v>Mozambique</v>
      </c>
      <c r="C170" s="163" t="str">
        <f t="shared" si="5"/>
        <v>in Mozambique</v>
      </c>
    </row>
    <row r="171" spans="1:3">
      <c r="A171" s="163" t="s">
        <v>260</v>
      </c>
      <c r="B171" s="161" t="str">
        <f t="shared" si="4"/>
        <v>Myanmar</v>
      </c>
      <c r="C171" s="163" t="str">
        <f t="shared" si="5"/>
        <v>in Myanmar</v>
      </c>
    </row>
    <row r="172" spans="1:3">
      <c r="A172" s="163" t="s">
        <v>339</v>
      </c>
      <c r="B172" s="161" t="str">
        <f t="shared" si="4"/>
        <v>Namibia</v>
      </c>
      <c r="C172" s="163" t="str">
        <f t="shared" si="5"/>
        <v>in Namibia</v>
      </c>
    </row>
    <row r="173" spans="1:3">
      <c r="A173" s="163" t="s">
        <v>396</v>
      </c>
      <c r="B173" s="161" t="str">
        <f t="shared" si="4"/>
        <v>Nauru</v>
      </c>
      <c r="C173" s="163" t="str">
        <f t="shared" si="5"/>
        <v>in Nauru</v>
      </c>
    </row>
    <row r="174" spans="1:3">
      <c r="A174" s="163" t="s">
        <v>267</v>
      </c>
      <c r="B174" s="161" t="str">
        <f t="shared" si="4"/>
        <v>Nepal</v>
      </c>
      <c r="C174" s="163" t="str">
        <f t="shared" si="5"/>
        <v>in Nepal</v>
      </c>
    </row>
    <row r="175" spans="1:3">
      <c r="A175" s="163" t="s">
        <v>298</v>
      </c>
      <c r="B175" s="161" t="str">
        <f t="shared" si="4"/>
        <v>Netherlands</v>
      </c>
      <c r="C175" s="163" t="str">
        <f t="shared" si="5"/>
        <v>in Netherlands</v>
      </c>
    </row>
    <row r="176" spans="1:3">
      <c r="A176" s="163" t="s">
        <v>453</v>
      </c>
      <c r="B176" s="161" t="str">
        <f t="shared" si="4"/>
        <v>New Caledonia</v>
      </c>
      <c r="C176" s="163" t="str">
        <f t="shared" si="5"/>
        <v>in New Caledonia</v>
      </c>
    </row>
    <row r="177" spans="1:3">
      <c r="A177" s="163" t="s">
        <v>226</v>
      </c>
      <c r="B177" s="161" t="str">
        <f t="shared" si="4"/>
        <v>New Zealand</v>
      </c>
      <c r="C177" s="163" t="str">
        <f t="shared" si="5"/>
        <v>in New Zealand</v>
      </c>
    </row>
    <row r="178" spans="1:3">
      <c r="A178" s="163" t="s">
        <v>210</v>
      </c>
      <c r="B178" s="161" t="str">
        <f t="shared" si="4"/>
        <v>Nicaragua</v>
      </c>
      <c r="C178" s="163" t="str">
        <f t="shared" si="5"/>
        <v>in Nicaragua</v>
      </c>
    </row>
    <row r="179" spans="1:3">
      <c r="A179" s="163" t="s">
        <v>372</v>
      </c>
      <c r="B179" s="161" t="str">
        <f t="shared" si="4"/>
        <v>Niger</v>
      </c>
      <c r="C179" s="163" t="str">
        <f t="shared" si="5"/>
        <v>in Niger</v>
      </c>
    </row>
    <row r="180" spans="1:3">
      <c r="A180" s="163" t="s">
        <v>451</v>
      </c>
      <c r="B180" s="161" t="str">
        <f t="shared" si="4"/>
        <v>Nigeria</v>
      </c>
      <c r="C180" s="163" t="str">
        <f t="shared" si="5"/>
        <v>in Nigeria</v>
      </c>
    </row>
    <row r="181" spans="1:3">
      <c r="A181" s="163" t="s">
        <v>454</v>
      </c>
      <c r="B181" s="161" t="str">
        <f t="shared" si="4"/>
        <v>Niue</v>
      </c>
      <c r="C181" s="163" t="str">
        <f t="shared" si="5"/>
        <v>in Niue</v>
      </c>
    </row>
    <row r="182" spans="1:3">
      <c r="A182" s="163" t="s">
        <v>299</v>
      </c>
      <c r="B182" s="161" t="str">
        <f t="shared" si="4"/>
        <v>Norfolk Island</v>
      </c>
      <c r="C182" s="163" t="str">
        <f t="shared" si="5"/>
        <v>in Norfolk Island</v>
      </c>
    </row>
    <row r="183" spans="1:3">
      <c r="A183" s="163" t="s">
        <v>215</v>
      </c>
      <c r="B183" s="161" t="str">
        <f t="shared" si="4"/>
        <v>Northern Mariana Islands</v>
      </c>
      <c r="C183" s="163" t="str">
        <f t="shared" si="5"/>
        <v>in Northern Mariana Islands</v>
      </c>
    </row>
    <row r="184" spans="1:3">
      <c r="A184" s="163" t="s">
        <v>273</v>
      </c>
      <c r="B184" s="161" t="str">
        <f t="shared" si="4"/>
        <v>Norway</v>
      </c>
      <c r="C184" s="163" t="str">
        <f t="shared" si="5"/>
        <v>in Norway</v>
      </c>
    </row>
    <row r="185" spans="1:3">
      <c r="A185" s="163" t="s">
        <v>337</v>
      </c>
      <c r="B185" s="161" t="str">
        <f t="shared" si="4"/>
        <v>Oman</v>
      </c>
      <c r="C185" s="163" t="str">
        <f t="shared" si="5"/>
        <v>in Oman</v>
      </c>
    </row>
    <row r="186" spans="1:3">
      <c r="A186" s="163" t="s">
        <v>397</v>
      </c>
      <c r="B186" s="161" t="str">
        <f t="shared" si="4"/>
        <v>Pakistan</v>
      </c>
      <c r="C186" s="163" t="str">
        <f t="shared" si="5"/>
        <v>in Pakistan</v>
      </c>
    </row>
    <row r="187" spans="1:3">
      <c r="A187" s="163" t="s">
        <v>303</v>
      </c>
      <c r="B187" s="161" t="str">
        <f t="shared" si="4"/>
        <v>Palau</v>
      </c>
      <c r="C187" s="163" t="str">
        <f t="shared" si="5"/>
        <v>in Palau</v>
      </c>
    </row>
    <row r="188" spans="1:3">
      <c r="A188" s="163" t="s">
        <v>278</v>
      </c>
      <c r="B188" s="161" t="str">
        <f t="shared" si="4"/>
        <v>Panama</v>
      </c>
      <c r="C188" s="163" t="str">
        <f t="shared" si="5"/>
        <v>in Panama</v>
      </c>
    </row>
    <row r="189" spans="1:3">
      <c r="A189" s="163" t="s">
        <v>376</v>
      </c>
      <c r="B189" s="161" t="str">
        <f t="shared" si="4"/>
        <v>Papua New Guinea</v>
      </c>
      <c r="C189" s="163" t="str">
        <f t="shared" si="5"/>
        <v>in Papua New Guinea</v>
      </c>
    </row>
    <row r="190" spans="1:3">
      <c r="A190" s="163" t="s">
        <v>232</v>
      </c>
      <c r="B190" s="161" t="str">
        <f t="shared" si="4"/>
        <v>Paraguay</v>
      </c>
      <c r="C190" s="163" t="str">
        <f t="shared" si="5"/>
        <v>in Paraguay</v>
      </c>
    </row>
    <row r="191" spans="1:3">
      <c r="A191" s="163" t="s">
        <v>418</v>
      </c>
      <c r="B191" s="161" t="str">
        <f t="shared" si="4"/>
        <v>Peru</v>
      </c>
      <c r="C191" s="163" t="str">
        <f t="shared" si="5"/>
        <v>in Peru</v>
      </c>
    </row>
    <row r="192" spans="1:3">
      <c r="A192" s="163" t="s">
        <v>421</v>
      </c>
      <c r="B192" s="161" t="str">
        <f t="shared" si="4"/>
        <v>Philippines</v>
      </c>
      <c r="C192" s="163" t="str">
        <f t="shared" si="5"/>
        <v>in Philippines</v>
      </c>
    </row>
    <row r="193" spans="1:3">
      <c r="A193" s="163" t="s">
        <v>343</v>
      </c>
      <c r="B193" s="161" t="str">
        <f t="shared" si="4"/>
        <v>Pitcairn</v>
      </c>
      <c r="C193" s="163" t="str">
        <f t="shared" si="5"/>
        <v>in Pitcairn</v>
      </c>
    </row>
    <row r="194" spans="1:3">
      <c r="A194" s="163" t="s">
        <v>304</v>
      </c>
      <c r="B194" s="161" t="str">
        <f t="shared" si="4"/>
        <v>Poland</v>
      </c>
      <c r="C194" s="163" t="str">
        <f t="shared" si="5"/>
        <v>in Poland</v>
      </c>
    </row>
    <row r="195" spans="1:3">
      <c r="A195" s="163" t="s">
        <v>228</v>
      </c>
      <c r="B195" s="161" t="str">
        <f t="shared" si="4"/>
        <v>Portugal</v>
      </c>
      <c r="C195" s="163" t="str">
        <f t="shared" si="5"/>
        <v>in Portugal</v>
      </c>
    </row>
    <row r="196" spans="1:3">
      <c r="A196" s="163" t="s">
        <v>403</v>
      </c>
      <c r="B196" s="161" t="str">
        <f t="shared" si="4"/>
        <v>Puerto Rico</v>
      </c>
      <c r="C196" s="163" t="str">
        <f t="shared" si="5"/>
        <v>in Puerto Rico</v>
      </c>
    </row>
    <row r="197" spans="1:3">
      <c r="A197" s="163" t="s">
        <v>295</v>
      </c>
      <c r="B197" s="161" t="str">
        <f t="shared" si="4"/>
        <v>Qatar</v>
      </c>
      <c r="C197" s="163" t="str">
        <f t="shared" si="5"/>
        <v>in Qatar</v>
      </c>
    </row>
    <row r="198" spans="1:3">
      <c r="A198" s="163" t="s">
        <v>401</v>
      </c>
      <c r="B198" s="161" t="str">
        <f t="shared" si="4"/>
        <v>Republic of Korea</v>
      </c>
      <c r="C198" s="163" t="str">
        <f t="shared" si="5"/>
        <v>in Republic of Korea</v>
      </c>
    </row>
    <row r="199" spans="1:3">
      <c r="A199" s="163" t="s">
        <v>261</v>
      </c>
      <c r="B199" s="161" t="str">
        <f t="shared" si="4"/>
        <v>Republic of Moldova</v>
      </c>
      <c r="C199" s="163" t="str">
        <f t="shared" si="5"/>
        <v>in Republic of Moldova</v>
      </c>
    </row>
    <row r="200" spans="1:3">
      <c r="A200" s="163" t="s">
        <v>234</v>
      </c>
      <c r="B200" s="161" t="str">
        <f t="shared" si="4"/>
        <v>Réunion</v>
      </c>
      <c r="C200" s="163" t="str">
        <f t="shared" si="5"/>
        <v>in Réunion</v>
      </c>
    </row>
    <row r="201" spans="1:3">
      <c r="A201" s="163" t="s">
        <v>264</v>
      </c>
      <c r="B201" s="161" t="str">
        <f t="shared" si="4"/>
        <v>Romania</v>
      </c>
      <c r="C201" s="163" t="str">
        <f t="shared" si="5"/>
        <v>in Romania</v>
      </c>
    </row>
    <row r="202" spans="1:3">
      <c r="A202" s="163" t="s">
        <v>239</v>
      </c>
      <c r="B202" s="161" t="str">
        <f t="shared" si="4"/>
        <v>Russian Federation</v>
      </c>
      <c r="C202" s="163" t="str">
        <f t="shared" si="5"/>
        <v>in Russian Federation</v>
      </c>
    </row>
    <row r="203" spans="1:3">
      <c r="A203" s="163" t="s">
        <v>244</v>
      </c>
      <c r="B203" s="161" t="str">
        <f t="shared" si="4"/>
        <v>Rwanda</v>
      </c>
      <c r="C203" s="163" t="str">
        <f t="shared" si="5"/>
        <v>in Rwanda</v>
      </c>
    </row>
    <row r="204" spans="1:3">
      <c r="A204" s="163" t="s">
        <v>271</v>
      </c>
      <c r="B204" s="161" t="str">
        <f t="shared" si="4"/>
        <v>Saint Barthélemy</v>
      </c>
      <c r="C204" s="163" t="str">
        <f t="shared" si="5"/>
        <v>in Saint Barthélemy</v>
      </c>
    </row>
    <row r="205" spans="1:3">
      <c r="A205" s="163" t="s">
        <v>537</v>
      </c>
      <c r="B205" s="161" t="str">
        <f t="shared" si="4"/>
        <v>Saint Helena</v>
      </c>
      <c r="C205" s="163" t="str">
        <f t="shared" si="5"/>
        <v>in Saint Helena</v>
      </c>
    </row>
    <row r="206" spans="1:3">
      <c r="A206" s="163" t="s">
        <v>457</v>
      </c>
      <c r="B206" s="161" t="str">
        <f t="shared" si="4"/>
        <v>Saint Kitts and Nevis</v>
      </c>
      <c r="C206" s="163" t="str">
        <f t="shared" si="5"/>
        <v>in Saint Kitts and Nevis</v>
      </c>
    </row>
    <row r="207" spans="1:3">
      <c r="A207" s="163" t="s">
        <v>305</v>
      </c>
      <c r="B207" s="161" t="str">
        <f t="shared" si="4"/>
        <v>Saint Lucia</v>
      </c>
      <c r="C207" s="163" t="str">
        <f t="shared" si="5"/>
        <v>in Saint Lucia</v>
      </c>
    </row>
    <row r="208" spans="1:3">
      <c r="A208" s="163" t="s">
        <v>310</v>
      </c>
      <c r="B208" s="161" t="str">
        <f t="shared" si="4"/>
        <v>Saint Martin (French part)</v>
      </c>
      <c r="C208" s="163" t="str">
        <f t="shared" si="5"/>
        <v>in Saint Martin (French part)</v>
      </c>
    </row>
    <row r="209" spans="1:3">
      <c r="A209" s="164" t="s">
        <v>317</v>
      </c>
      <c r="B209" s="161" t="str">
        <f t="shared" si="4"/>
        <v>Saint Pierre and Miquelon</v>
      </c>
      <c r="C209" s="163" t="str">
        <f t="shared" si="5"/>
        <v>in Saint Pierre and Miquelon</v>
      </c>
    </row>
    <row r="210" spans="1:3">
      <c r="A210" s="163" t="s">
        <v>449</v>
      </c>
      <c r="B210" s="161" t="str">
        <f t="shared" si="4"/>
        <v>Saint Vincent and the Grenadines</v>
      </c>
      <c r="C210" s="163" t="str">
        <f t="shared" si="5"/>
        <v>in Saint Vincent and the Grenadines</v>
      </c>
    </row>
    <row r="211" spans="1:3" ht="25.5">
      <c r="A211" s="163" t="s">
        <v>322</v>
      </c>
      <c r="B211" s="161" t="str">
        <f t="shared" si="4"/>
        <v>Samoa</v>
      </c>
      <c r="C211" s="163" t="str">
        <f t="shared" si="5"/>
        <v>in Samoa</v>
      </c>
    </row>
    <row r="212" spans="1:3">
      <c r="A212" s="163" t="s">
        <v>309</v>
      </c>
      <c r="B212" s="161" t="str">
        <f t="shared" si="4"/>
        <v>San Marino</v>
      </c>
      <c r="C212" s="163" t="str">
        <f t="shared" si="5"/>
        <v>in San Marino</v>
      </c>
    </row>
    <row r="213" spans="1:3">
      <c r="A213" s="163" t="s">
        <v>407</v>
      </c>
      <c r="B213" s="161" t="str">
        <f t="shared" si="4"/>
        <v>Sao Tome and Principe</v>
      </c>
      <c r="C213" s="163" t="str">
        <f t="shared" si="5"/>
        <v>in Sao Tome and Principe</v>
      </c>
    </row>
    <row r="214" spans="1:3">
      <c r="A214" s="163" t="s">
        <v>351</v>
      </c>
      <c r="B214" s="161" t="str">
        <f t="shared" si="4"/>
        <v>Sark</v>
      </c>
      <c r="C214" s="163" t="str">
        <f t="shared" si="5"/>
        <v>in Sark</v>
      </c>
    </row>
    <row r="215" spans="1:3">
      <c r="A215" s="163" t="s">
        <v>341</v>
      </c>
      <c r="B215" s="161" t="str">
        <f t="shared" si="4"/>
        <v>Saudi Arabia</v>
      </c>
      <c r="C215" s="163" t="str">
        <f t="shared" si="5"/>
        <v>in Saudi Arabia</v>
      </c>
    </row>
    <row r="216" spans="1:3">
      <c r="A216" s="163" t="s">
        <v>405</v>
      </c>
      <c r="B216" s="161" t="str">
        <f t="shared" si="4"/>
        <v>Senegal</v>
      </c>
      <c r="C216" s="163" t="str">
        <f t="shared" si="5"/>
        <v>in Senegal</v>
      </c>
    </row>
    <row r="217" spans="1:3">
      <c r="A217" s="163" t="s">
        <v>458</v>
      </c>
      <c r="B217" s="161" t="str">
        <f t="shared" si="4"/>
        <v>Serbia</v>
      </c>
      <c r="C217" s="163" t="str">
        <f t="shared" si="5"/>
        <v>in Serbia</v>
      </c>
    </row>
    <row r="218" spans="1:3">
      <c r="A218" s="163" t="s">
        <v>412</v>
      </c>
      <c r="B218" s="161" t="str">
        <f t="shared" si="4"/>
        <v>Seychelles</v>
      </c>
      <c r="C218" s="163" t="str">
        <f t="shared" si="5"/>
        <v>in Seychelles</v>
      </c>
    </row>
    <row r="219" spans="1:3">
      <c r="A219" s="163" t="s">
        <v>276</v>
      </c>
      <c r="B219" s="161" t="str">
        <f t="shared" ref="B219:B267" si="6" xml:space="preserve"> "" &amp; A220</f>
        <v>Sierra Leone</v>
      </c>
      <c r="C219" s="163" t="str">
        <f t="shared" ref="C219:C267" si="7" xml:space="preserve"> "in " &amp; A220 &amp; ""</f>
        <v>in Sierra Leone</v>
      </c>
    </row>
    <row r="220" spans="1:3">
      <c r="A220" s="163" t="s">
        <v>459</v>
      </c>
      <c r="B220" s="161" t="str">
        <f t="shared" si="6"/>
        <v>Singapore</v>
      </c>
      <c r="C220" s="163" t="str">
        <f t="shared" si="7"/>
        <v>in Singapore</v>
      </c>
    </row>
    <row r="221" spans="1:3">
      <c r="A221" s="163" t="s">
        <v>348</v>
      </c>
      <c r="B221" s="161" t="str">
        <f t="shared" si="6"/>
        <v>Sint Maarten (Dutch part)</v>
      </c>
      <c r="C221" s="163" t="str">
        <f t="shared" si="7"/>
        <v>in Sint Maarten (Dutch part)</v>
      </c>
    </row>
    <row r="222" spans="1:3">
      <c r="A222" s="164" t="s">
        <v>327</v>
      </c>
      <c r="B222" s="161" t="str">
        <f t="shared" si="6"/>
        <v>Slovakia</v>
      </c>
      <c r="C222" s="163" t="str">
        <f t="shared" si="7"/>
        <v>in Slovakia</v>
      </c>
    </row>
    <row r="223" spans="1:3">
      <c r="A223" s="163" t="s">
        <v>250</v>
      </c>
      <c r="B223" s="161" t="str">
        <f t="shared" si="6"/>
        <v>Slovenia</v>
      </c>
      <c r="C223" s="163" t="str">
        <f t="shared" si="7"/>
        <v>in Slovenia</v>
      </c>
    </row>
    <row r="224" spans="1:3">
      <c r="A224" s="163" t="s">
        <v>415</v>
      </c>
      <c r="B224" s="161" t="str">
        <f t="shared" si="6"/>
        <v>Solomon Islands</v>
      </c>
      <c r="C224" s="163" t="str">
        <f t="shared" si="7"/>
        <v>in Solomon Islands</v>
      </c>
    </row>
    <row r="225" spans="1:3">
      <c r="A225" s="163" t="s">
        <v>237</v>
      </c>
      <c r="B225" s="161" t="str">
        <f t="shared" si="6"/>
        <v>Somalia</v>
      </c>
      <c r="C225" s="163" t="str">
        <f t="shared" si="7"/>
        <v>in Somalia</v>
      </c>
    </row>
    <row r="226" spans="1:3">
      <c r="A226" s="163" t="s">
        <v>281</v>
      </c>
      <c r="B226" s="161" t="str">
        <f t="shared" si="6"/>
        <v>South Africa</v>
      </c>
      <c r="C226" s="163" t="str">
        <f t="shared" si="7"/>
        <v>in South Africa</v>
      </c>
    </row>
    <row r="227" spans="1:3">
      <c r="A227" s="163" t="s">
        <v>400</v>
      </c>
      <c r="B227" s="161" t="str">
        <f t="shared" si="6"/>
        <v>South Sudan</v>
      </c>
      <c r="C227" s="163" t="str">
        <f t="shared" si="7"/>
        <v>in South Sudan</v>
      </c>
    </row>
    <row r="228" spans="1:3">
      <c r="A228" s="163" t="s">
        <v>287</v>
      </c>
      <c r="B228" s="161" t="str">
        <f t="shared" si="6"/>
        <v>Spain</v>
      </c>
      <c r="C228" s="163" t="str">
        <f t="shared" si="7"/>
        <v>in Spain</v>
      </c>
    </row>
    <row r="229" spans="1:3">
      <c r="A229" s="163" t="s">
        <v>419</v>
      </c>
      <c r="B229" s="161" t="str">
        <f t="shared" si="6"/>
        <v>Sri Lanka</v>
      </c>
      <c r="C229" s="163" t="str">
        <f t="shared" si="7"/>
        <v>in Sri Lanka</v>
      </c>
    </row>
    <row r="230" spans="1:3">
      <c r="A230" s="163" t="s">
        <v>308</v>
      </c>
      <c r="B230" s="161" t="str">
        <f t="shared" si="6"/>
        <v>State of Palestine</v>
      </c>
      <c r="C230" s="163" t="str">
        <f t="shared" si="7"/>
        <v>in State of Palestine</v>
      </c>
    </row>
    <row r="231" spans="1:3">
      <c r="A231" s="163" t="s">
        <v>538</v>
      </c>
      <c r="B231" s="161" t="str">
        <f t="shared" si="6"/>
        <v>Sudan</v>
      </c>
      <c r="C231" s="163" t="str">
        <f t="shared" si="7"/>
        <v>in Sudan</v>
      </c>
    </row>
    <row r="232" spans="1:3">
      <c r="A232" s="163" t="s">
        <v>374</v>
      </c>
      <c r="B232" s="161" t="str">
        <f t="shared" si="6"/>
        <v>Suriname</v>
      </c>
      <c r="C232" s="163" t="str">
        <f t="shared" si="7"/>
        <v>in Suriname</v>
      </c>
    </row>
    <row r="233" spans="1:3">
      <c r="A233" s="163" t="s">
        <v>424</v>
      </c>
      <c r="B233" s="161" t="str">
        <f t="shared" si="6"/>
        <v>Svalbard and Jan Mayen Islands</v>
      </c>
      <c r="C233" s="163" t="str">
        <f t="shared" si="7"/>
        <v>in Svalbard and Jan Mayen Islands</v>
      </c>
    </row>
    <row r="234" spans="1:3">
      <c r="A234" s="163" t="s">
        <v>346</v>
      </c>
      <c r="B234" s="161" t="str">
        <f t="shared" si="6"/>
        <v>Swaziland</v>
      </c>
      <c r="C234" s="163" t="str">
        <f t="shared" si="7"/>
        <v>in Swaziland</v>
      </c>
    </row>
    <row r="235" spans="1:3">
      <c r="A235" s="163" t="s">
        <v>404</v>
      </c>
      <c r="B235" s="161" t="str">
        <f t="shared" si="6"/>
        <v>Sweden</v>
      </c>
      <c r="C235" s="163" t="str">
        <f t="shared" si="7"/>
        <v>in Sweden</v>
      </c>
    </row>
    <row r="236" spans="1:3">
      <c r="A236" s="163" t="s">
        <v>350</v>
      </c>
      <c r="B236" s="161" t="str">
        <f t="shared" si="6"/>
        <v>Switzerland</v>
      </c>
      <c r="C236" s="163" t="str">
        <f t="shared" si="7"/>
        <v>in Switzerland</v>
      </c>
    </row>
    <row r="237" spans="1:3">
      <c r="A237" s="163" t="s">
        <v>456</v>
      </c>
      <c r="B237" s="161" t="str">
        <f t="shared" si="6"/>
        <v>Syrian Arab Republic</v>
      </c>
      <c r="C237" s="163" t="str">
        <f t="shared" si="7"/>
        <v>in Syrian Arab Republic</v>
      </c>
    </row>
    <row r="238" spans="1:3">
      <c r="A238" s="163" t="s">
        <v>539</v>
      </c>
      <c r="B238" s="161" t="str">
        <f t="shared" si="6"/>
        <v>Tajikistan</v>
      </c>
      <c r="C238" s="163" t="str">
        <f t="shared" si="7"/>
        <v>in Tajikistan</v>
      </c>
    </row>
    <row r="239" spans="1:3">
      <c r="A239" s="163" t="s">
        <v>214</v>
      </c>
      <c r="B239" s="161" t="str">
        <f t="shared" si="6"/>
        <v>Thailand</v>
      </c>
      <c r="C239" s="163" t="str">
        <f t="shared" si="7"/>
        <v>in Thailand</v>
      </c>
    </row>
    <row r="240" spans="1:3">
      <c r="A240" s="163" t="s">
        <v>352</v>
      </c>
      <c r="B240" s="161" t="str">
        <f t="shared" si="6"/>
        <v>The former Yugoslav Republic of Macedonia</v>
      </c>
      <c r="C240" s="163" t="str">
        <f t="shared" si="7"/>
        <v>in The former Yugoslav Republic of Macedonia</v>
      </c>
    </row>
    <row r="241" spans="1:3" ht="25.5">
      <c r="A241" s="163" t="s">
        <v>422</v>
      </c>
      <c r="B241" s="161" t="str">
        <f t="shared" si="6"/>
        <v>Timor-Leste</v>
      </c>
      <c r="C241" s="163" t="str">
        <f t="shared" si="7"/>
        <v>in Timor-Leste</v>
      </c>
    </row>
    <row r="242" spans="1:3">
      <c r="A242" s="163" t="s">
        <v>357</v>
      </c>
      <c r="B242" s="161" t="str">
        <f t="shared" si="6"/>
        <v>Togo</v>
      </c>
      <c r="C242" s="163" t="str">
        <f t="shared" si="7"/>
        <v>in Togo</v>
      </c>
    </row>
    <row r="243" spans="1:3">
      <c r="A243" s="163" t="s">
        <v>461</v>
      </c>
      <c r="B243" s="161" t="str">
        <f t="shared" si="6"/>
        <v>Tokelau</v>
      </c>
      <c r="C243" s="163" t="str">
        <f t="shared" si="7"/>
        <v>in Tokelau</v>
      </c>
    </row>
    <row r="244" spans="1:3">
      <c r="A244" s="163" t="s">
        <v>316</v>
      </c>
      <c r="B244" s="161" t="str">
        <f t="shared" si="6"/>
        <v>Tonga</v>
      </c>
      <c r="C244" s="163" t="str">
        <f t="shared" si="7"/>
        <v>in Tonga</v>
      </c>
    </row>
    <row r="245" spans="1:3">
      <c r="A245" s="163" t="s">
        <v>321</v>
      </c>
      <c r="B245" s="161" t="str">
        <f t="shared" si="6"/>
        <v>Trinidad and Tobago</v>
      </c>
      <c r="C245" s="163" t="str">
        <f t="shared" si="7"/>
        <v>in Trinidad and Tobago</v>
      </c>
    </row>
    <row r="246" spans="1:3">
      <c r="A246" s="163" t="s">
        <v>332</v>
      </c>
      <c r="B246" s="161" t="str">
        <f t="shared" si="6"/>
        <v>Tunisia</v>
      </c>
      <c r="C246" s="163" t="str">
        <f t="shared" si="7"/>
        <v>in Tunisia</v>
      </c>
    </row>
    <row r="247" spans="1:3">
      <c r="A247" s="163" t="s">
        <v>378</v>
      </c>
      <c r="B247" s="161" t="str">
        <f t="shared" si="6"/>
        <v>Turkey</v>
      </c>
      <c r="C247" s="163" t="str">
        <f t="shared" si="7"/>
        <v>in Turkey</v>
      </c>
    </row>
    <row r="248" spans="1:3">
      <c r="A248" s="163" t="s">
        <v>540</v>
      </c>
      <c r="B248" s="161" t="str">
        <f t="shared" si="6"/>
        <v>Turkmenistan</v>
      </c>
      <c r="C248" s="163" t="str">
        <f t="shared" si="7"/>
        <v>in Turkmenistan</v>
      </c>
    </row>
    <row r="249" spans="1:3">
      <c r="A249" s="163" t="s">
        <v>219</v>
      </c>
      <c r="B249" s="161" t="str">
        <f t="shared" si="6"/>
        <v>Turks and Caicos Islands</v>
      </c>
      <c r="C249" s="163" t="str">
        <f t="shared" si="7"/>
        <v>in Turks and Caicos Islands</v>
      </c>
    </row>
    <row r="250" spans="1:3">
      <c r="A250" s="163" t="s">
        <v>336</v>
      </c>
      <c r="B250" s="161" t="str">
        <f t="shared" si="6"/>
        <v>Tuvalu</v>
      </c>
      <c r="C250" s="163" t="str">
        <f t="shared" si="7"/>
        <v>in Tuvalu</v>
      </c>
    </row>
    <row r="251" spans="1:3">
      <c r="A251" s="163" t="s">
        <v>326</v>
      </c>
      <c r="B251" s="161" t="str">
        <f t="shared" si="6"/>
        <v>Uganda</v>
      </c>
      <c r="C251" s="163" t="str">
        <f t="shared" si="7"/>
        <v>in Uganda</v>
      </c>
    </row>
    <row r="252" spans="1:3">
      <c r="A252" s="163" t="s">
        <v>292</v>
      </c>
      <c r="B252" s="161" t="str">
        <f t="shared" si="6"/>
        <v>Ukraine</v>
      </c>
      <c r="C252" s="163" t="str">
        <f t="shared" si="7"/>
        <v>in Ukraine</v>
      </c>
    </row>
    <row r="253" spans="1:3">
      <c r="A253" s="163" t="s">
        <v>255</v>
      </c>
      <c r="B253" s="161" t="str">
        <f t="shared" si="6"/>
        <v>United Arab Emirates</v>
      </c>
      <c r="C253" s="163" t="str">
        <f t="shared" si="7"/>
        <v>in United Arab Emirates</v>
      </c>
    </row>
    <row r="254" spans="1:3">
      <c r="A254" s="163" t="s">
        <v>410</v>
      </c>
      <c r="B254" s="161" t="str">
        <f t="shared" si="6"/>
        <v>United Kingdom of Great Britain and Northern Ireland</v>
      </c>
      <c r="C254" s="163" t="str">
        <f t="shared" si="7"/>
        <v>in United Kingdom of Great Britain and Northern Ireland</v>
      </c>
    </row>
    <row r="255" spans="1:3" ht="25.5">
      <c r="A255" s="163" t="s">
        <v>354</v>
      </c>
      <c r="B255" s="161" t="str">
        <f t="shared" si="6"/>
        <v>United Republic of Tanzania</v>
      </c>
      <c r="C255" s="163" t="str">
        <f t="shared" si="7"/>
        <v>in United Republic of Tanzania</v>
      </c>
    </row>
    <row r="256" spans="1:3">
      <c r="A256" s="163" t="s">
        <v>297</v>
      </c>
      <c r="B256" s="161" t="str">
        <f t="shared" si="6"/>
        <v>United States of America</v>
      </c>
      <c r="C256" s="163" t="str">
        <f t="shared" si="7"/>
        <v>in United States of America</v>
      </c>
    </row>
    <row r="257" spans="1:3">
      <c r="A257" s="163" t="s">
        <v>452</v>
      </c>
      <c r="B257" s="161" t="str">
        <f t="shared" si="6"/>
        <v>United States Virgin Islands</v>
      </c>
      <c r="C257" s="163" t="str">
        <f t="shared" si="7"/>
        <v>in United States Virgin Islands</v>
      </c>
    </row>
    <row r="258" spans="1:3">
      <c r="A258" s="163" t="s">
        <v>340</v>
      </c>
      <c r="B258" s="161" t="str">
        <f t="shared" si="6"/>
        <v>Uruguay</v>
      </c>
      <c r="C258" s="163" t="str">
        <f t="shared" si="7"/>
        <v>in Uruguay</v>
      </c>
    </row>
    <row r="259" spans="1:3">
      <c r="A259" s="163" t="s">
        <v>428</v>
      </c>
      <c r="B259" s="161" t="str">
        <f t="shared" si="6"/>
        <v>Uzbekistan</v>
      </c>
      <c r="C259" s="163" t="str">
        <f t="shared" si="7"/>
        <v>in Uzbekistan</v>
      </c>
    </row>
    <row r="260" spans="1:3">
      <c r="A260" s="163" t="s">
        <v>225</v>
      </c>
      <c r="B260" s="161" t="str">
        <f t="shared" si="6"/>
        <v>Vanuatu</v>
      </c>
      <c r="C260" s="163" t="str">
        <f t="shared" si="7"/>
        <v>in Vanuatu</v>
      </c>
    </row>
    <row r="261" spans="1:3">
      <c r="A261" s="163" t="s">
        <v>242</v>
      </c>
      <c r="B261" s="161" t="str">
        <f t="shared" si="6"/>
        <v>Venezuela (Bolivarian Republic of)</v>
      </c>
      <c r="C261" s="163" t="str">
        <f t="shared" si="7"/>
        <v>in Venezuela (Bolivarian Republic of)</v>
      </c>
    </row>
    <row r="262" spans="1:3" ht="25.5">
      <c r="A262" s="163" t="s">
        <v>432</v>
      </c>
      <c r="B262" s="161" t="str">
        <f t="shared" si="6"/>
        <v>Viet Nam</v>
      </c>
      <c r="C262" s="163" t="str">
        <f t="shared" si="7"/>
        <v>in Viet Nam</v>
      </c>
    </row>
    <row r="263" spans="1:3">
      <c r="A263" s="163" t="s">
        <v>362</v>
      </c>
      <c r="B263" s="161" t="str">
        <f t="shared" si="6"/>
        <v>Wallis and Futuna Islands</v>
      </c>
      <c r="C263" s="163" t="str">
        <f t="shared" si="7"/>
        <v>in Wallis and Futuna Islands</v>
      </c>
    </row>
    <row r="264" spans="1:3">
      <c r="A264" s="163" t="s">
        <v>331</v>
      </c>
      <c r="B264" s="161" t="str">
        <f t="shared" si="6"/>
        <v>Western Sahara</v>
      </c>
      <c r="C264" s="163" t="str">
        <f t="shared" si="7"/>
        <v>in Western Sahara</v>
      </c>
    </row>
    <row r="265" spans="1:3">
      <c r="A265" s="163" t="s">
        <v>383</v>
      </c>
      <c r="B265" s="161" t="str">
        <f t="shared" si="6"/>
        <v>Yemen</v>
      </c>
      <c r="C265" s="163" t="str">
        <f t="shared" si="7"/>
        <v>in Yemen</v>
      </c>
    </row>
    <row r="266" spans="1:3">
      <c r="A266" s="163" t="s">
        <v>463</v>
      </c>
      <c r="B266" s="161" t="str">
        <f t="shared" si="6"/>
        <v>Zambia</v>
      </c>
      <c r="C266" s="163" t="str">
        <f t="shared" si="7"/>
        <v>in Zambia</v>
      </c>
    </row>
    <row r="267" spans="1:3">
      <c r="A267" s="163" t="s">
        <v>302</v>
      </c>
      <c r="B267" s="161" t="str">
        <f t="shared" si="6"/>
        <v>Zimbabwe</v>
      </c>
      <c r="C267" s="163" t="str">
        <f t="shared" si="7"/>
        <v>in Zimbabwe</v>
      </c>
    </row>
    <row r="268" spans="1:3">
      <c r="A268" s="163" t="s">
        <v>307</v>
      </c>
      <c r="B268" s="161"/>
      <c r="C268" s="161"/>
    </row>
  </sheetData>
  <sheetProtection sheet="1" objects="1" scenarios="1" formatRows="0"/>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72</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6-10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73</v>
      </c>
      <c r="K8" s="209"/>
      <c r="L8" s="208" t="s">
        <v>74</v>
      </c>
      <c r="M8" s="209"/>
      <c r="N8" s="208" t="s">
        <v>75</v>
      </c>
      <c r="O8" s="209"/>
      <c r="P8" s="208" t="s">
        <v>76</v>
      </c>
      <c r="Q8" s="209"/>
      <c r="R8" s="208" t="s">
        <v>77</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8.75"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A2:C2"/>
    <mergeCell ref="R19:S19"/>
    <mergeCell ref="J20:K20"/>
    <mergeCell ref="L20:M20"/>
    <mergeCell ref="J18:K18"/>
    <mergeCell ref="R18:S18"/>
    <mergeCell ref="B17:F17"/>
    <mergeCell ref="B13:G13"/>
    <mergeCell ref="J13:K13"/>
    <mergeCell ref="L13:M13"/>
    <mergeCell ref="N13:O13"/>
    <mergeCell ref="P13:Q13"/>
    <mergeCell ref="R13:S13"/>
    <mergeCell ref="L17:M17"/>
    <mergeCell ref="N17:O17"/>
    <mergeCell ref="P17:Q17"/>
    <mergeCell ref="R17:S17"/>
    <mergeCell ref="L11:M11"/>
    <mergeCell ref="N11:O11"/>
    <mergeCell ref="P11:Q11"/>
    <mergeCell ref="R11:S11"/>
    <mergeCell ref="B12:G12"/>
    <mergeCell ref="J12:K12"/>
    <mergeCell ref="L12:M12"/>
    <mergeCell ref="B50:S50"/>
    <mergeCell ref="F52:I52"/>
    <mergeCell ref="P52:S52"/>
    <mergeCell ref="F51:I51"/>
    <mergeCell ref="P51:S51"/>
    <mergeCell ref="R15:S15"/>
    <mergeCell ref="D43:H43"/>
    <mergeCell ref="D23:E23"/>
    <mergeCell ref="F23:I23"/>
    <mergeCell ref="J23:K24"/>
    <mergeCell ref="L23:M24"/>
    <mergeCell ref="N23:O24"/>
    <mergeCell ref="P23:Q24"/>
    <mergeCell ref="R23:S24"/>
    <mergeCell ref="E24:G24"/>
    <mergeCell ref="J16:K16"/>
    <mergeCell ref="L16:M16"/>
    <mergeCell ref="N16:O16"/>
    <mergeCell ref="B18:F18"/>
    <mergeCell ref="J19:K19"/>
    <mergeCell ref="L19:M19"/>
    <mergeCell ref="N19:O19"/>
    <mergeCell ref="P19:Q19"/>
    <mergeCell ref="J17:K17"/>
    <mergeCell ref="R12:S12"/>
    <mergeCell ref="N12:O12"/>
    <mergeCell ref="P12:Q12"/>
    <mergeCell ref="R6:S6"/>
    <mergeCell ref="R8:S8"/>
    <mergeCell ref="D5:G5"/>
    <mergeCell ref="D4:G4"/>
    <mergeCell ref="R4:S4"/>
    <mergeCell ref="J10:K10"/>
    <mergeCell ref="R5:S5"/>
    <mergeCell ref="B16:G16"/>
    <mergeCell ref="B4:C4"/>
    <mergeCell ref="P4:Q4"/>
    <mergeCell ref="H4:I4"/>
    <mergeCell ref="H5:I6"/>
    <mergeCell ref="J5:O6"/>
    <mergeCell ref="P5:Q5"/>
    <mergeCell ref="J15:K15"/>
    <mergeCell ref="L15:M15"/>
    <mergeCell ref="N15:O15"/>
    <mergeCell ref="P15:Q15"/>
    <mergeCell ref="J8:K8"/>
    <mergeCell ref="L8:M8"/>
    <mergeCell ref="N8:O8"/>
    <mergeCell ref="P8:Q8"/>
    <mergeCell ref="B11:G11"/>
    <mergeCell ref="J11:K11"/>
    <mergeCell ref="A1:P1"/>
    <mergeCell ref="Q1:S1"/>
    <mergeCell ref="L10:M10"/>
    <mergeCell ref="N10:O10"/>
    <mergeCell ref="P10:Q10"/>
    <mergeCell ref="R10:S10"/>
    <mergeCell ref="D6:G6"/>
    <mergeCell ref="P21:Q21"/>
    <mergeCell ref="B14:G14"/>
    <mergeCell ref="J14:K14"/>
    <mergeCell ref="L14:M14"/>
    <mergeCell ref="N14:O14"/>
    <mergeCell ref="P14:Q14"/>
    <mergeCell ref="R14:S14"/>
    <mergeCell ref="P16:Q16"/>
    <mergeCell ref="R16:S16"/>
    <mergeCell ref="B15:G15"/>
    <mergeCell ref="N20:O20"/>
    <mergeCell ref="P20:Q20"/>
    <mergeCell ref="R20:S20"/>
    <mergeCell ref="L18:M18"/>
    <mergeCell ref="N18:O18"/>
    <mergeCell ref="P18:Q18"/>
    <mergeCell ref="J4:O4"/>
    <mergeCell ref="B40:H40"/>
    <mergeCell ref="B37:H37"/>
    <mergeCell ref="B27:I27"/>
    <mergeCell ref="J27:K27"/>
    <mergeCell ref="L27:M27"/>
    <mergeCell ref="P27:Q27"/>
    <mergeCell ref="B31:H31"/>
    <mergeCell ref="B36:H36"/>
    <mergeCell ref="J26:K26"/>
    <mergeCell ref="L26:M26"/>
    <mergeCell ref="N26:O26"/>
    <mergeCell ref="P26:Q26"/>
    <mergeCell ref="J28:K28"/>
    <mergeCell ref="L28:M28"/>
    <mergeCell ref="N28:O28"/>
    <mergeCell ref="P28:Q28"/>
    <mergeCell ref="N27:O27"/>
    <mergeCell ref="B32:H32"/>
    <mergeCell ref="B38:H38"/>
    <mergeCell ref="B39:H39"/>
    <mergeCell ref="R28:S28"/>
    <mergeCell ref="R21:S21"/>
    <mergeCell ref="B22:G22"/>
    <mergeCell ref="J22:K22"/>
    <mergeCell ref="L22:M22"/>
    <mergeCell ref="N22:O22"/>
    <mergeCell ref="P22:Q22"/>
    <mergeCell ref="H24:I24"/>
    <mergeCell ref="R22:S22"/>
    <mergeCell ref="J25:K25"/>
    <mergeCell ref="L25:M25"/>
    <mergeCell ref="N25:O25"/>
    <mergeCell ref="P25:Q25"/>
    <mergeCell ref="J21:K21"/>
    <mergeCell ref="L21:M21"/>
    <mergeCell ref="N21:O21"/>
    <mergeCell ref="B25:I25"/>
    <mergeCell ref="R25:S25"/>
    <mergeCell ref="R26:S26"/>
    <mergeCell ref="R27:S27"/>
  </mergeCells>
  <conditionalFormatting sqref="I46">
    <cfRule type="cellIs" dxfId="303" priority="16" operator="notEqual">
      <formula>100</formula>
    </cfRule>
  </conditionalFormatting>
  <conditionalFormatting sqref="K47">
    <cfRule type="cellIs" dxfId="302" priority="13" operator="equal">
      <formula>3</formula>
    </cfRule>
    <cfRule type="cellIs" dxfId="301" priority="14" operator="equal">
      <formula>2</formula>
    </cfRule>
    <cfRule type="cellIs" dxfId="300" priority="15" operator="equal">
      <formula>1</formula>
    </cfRule>
  </conditionalFormatting>
  <conditionalFormatting sqref="M47">
    <cfRule type="cellIs" dxfId="299" priority="10" operator="equal">
      <formula>3</formula>
    </cfRule>
    <cfRule type="cellIs" dxfId="298" priority="11" operator="equal">
      <formula>2</formula>
    </cfRule>
    <cfRule type="cellIs" dxfId="297" priority="12" operator="equal">
      <formula>1</formula>
    </cfRule>
  </conditionalFormatting>
  <conditionalFormatting sqref="O47">
    <cfRule type="cellIs" dxfId="296" priority="7" operator="equal">
      <formula>3</formula>
    </cfRule>
    <cfRule type="cellIs" dxfId="295" priority="8" operator="equal">
      <formula>2</formula>
    </cfRule>
    <cfRule type="cellIs" dxfId="294" priority="9" operator="equal">
      <formula>1</formula>
    </cfRule>
  </conditionalFormatting>
  <conditionalFormatting sqref="Q47">
    <cfRule type="cellIs" dxfId="293" priority="4" operator="equal">
      <formula>3</formula>
    </cfRule>
    <cfRule type="cellIs" dxfId="292" priority="5" operator="equal">
      <formula>2</formula>
    </cfRule>
    <cfRule type="cellIs" dxfId="291" priority="6" operator="equal">
      <formula>1</formula>
    </cfRule>
  </conditionalFormatting>
  <conditionalFormatting sqref="S47">
    <cfRule type="cellIs" dxfId="290" priority="1" operator="equal">
      <formula>3</formula>
    </cfRule>
    <cfRule type="cellIs" dxfId="289" priority="2" operator="equal">
      <formula>2</formula>
    </cfRule>
    <cfRule type="cellIs" dxfId="288" priority="3" operator="equal">
      <formula>1</formula>
    </cfRule>
  </conditionalFormatting>
  <dataValidations count="9">
    <dataValidation allowBlank="1" showInputMessage="1" sqref="F51 P51" xr:uid="{E8B17ACC-1206-4BA6-A6EB-FF5867487D4E}"/>
    <dataValidation type="list" allowBlank="1" showInputMessage="1" showErrorMessage="1" sqref="P22 P25 J22 J25 J27 L27 L22 L25 N27 N22 N25 P27 R22 R25 R27" xr:uid="{B73E0DEA-A676-450A-A3CF-5F9FC4578930}">
      <formula1>geeignet_ungeeignet</formula1>
    </dataValidation>
    <dataValidation type="list" allowBlank="1" showInputMessage="1" sqref="J19 L19 N19 P19 R19" xr:uid="{3A79722C-42E6-46C8-B1BC-05F1226B0117}">
      <formula1>geeignet_ungeeignet</formula1>
    </dataValidation>
    <dataValidation type="list" allowBlank="1" showInputMessage="1" sqref="P11:P15 J11:J15 J23 L23 L11:L15 N23 N11:N15 P23 R11:R15 R23 J17:J18 L17:L18 N17:N18 P17:P18 R17:R18" xr:uid="{80AE773A-15FB-4494-A5BF-07C3B27B03F6}">
      <formula1>Auswahl_ja_nein</formula1>
    </dataValidation>
    <dataValidation type="list" allowBlank="1" showInputMessage="1" showErrorMessage="1" sqref="C23:C24" xr:uid="{07C77D0F-3D0E-45B9-BC69-9B309C21FDFD}">
      <formula1>Mindestzahl</formula1>
    </dataValidation>
    <dataValidation type="list" allowBlank="1" showInputMessage="1" sqref="D43 E24" xr:uid="{1B0F1FAA-6EE1-4BD1-8C60-9BAFAF173F6A}">
      <formula1>Länder_und_Regionen</formula1>
    </dataValidation>
    <dataValidation type="decimal" allowBlank="1" showInputMessage="1" showErrorMessage="1" error="Max. 10 Punkte" sqref="P35:P40 N35:N40 L35:L40 J35:J40 R35:R40" xr:uid="{F224D75F-FF7D-4018-9B06-886663324483}">
      <formula1>0</formula1>
      <formula2>10</formula2>
    </dataValidation>
    <dataValidation type="whole" errorStyle="warning" allowBlank="1" showInputMessage="1" showErrorMessage="1" sqref="I35:I40 I43 I45" xr:uid="{72625AFE-EB39-4423-BB28-071233F359CF}">
      <formula1>0</formula1>
      <formula2>100</formula2>
    </dataValidation>
    <dataValidation type="list" allowBlank="1" showInputMessage="1" showErrorMessage="1" sqref="A2:C2" xr:uid="{02DDEAB9-44E7-4BD9-884D-0DFE80A4553A}">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A7ACFEB5-67D4-49F4-835F-0167C1E48C38}">
          <x14:formula1>
            <xm:f>Auswahllisten!$E$2:$E$4</xm:f>
          </x14:formula1>
          <xm:sqref>J16 L16 N16 P16 R16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2FE3C-C4D7-445B-A053-5F901E5ECC38}">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84</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11-15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85</v>
      </c>
      <c r="K8" s="209"/>
      <c r="L8" s="208" t="s">
        <v>86</v>
      </c>
      <c r="M8" s="209"/>
      <c r="N8" s="208" t="s">
        <v>87</v>
      </c>
      <c r="O8" s="209"/>
      <c r="P8" s="208" t="s">
        <v>88</v>
      </c>
      <c r="Q8" s="209"/>
      <c r="R8" s="208" t="s">
        <v>89</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9.5"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287" priority="16" operator="notEqual">
      <formula>100</formula>
    </cfRule>
  </conditionalFormatting>
  <conditionalFormatting sqref="K47">
    <cfRule type="cellIs" dxfId="286" priority="13" operator="equal">
      <formula>3</formula>
    </cfRule>
    <cfRule type="cellIs" dxfId="285" priority="14" operator="equal">
      <formula>2</formula>
    </cfRule>
    <cfRule type="cellIs" dxfId="284" priority="15" operator="equal">
      <formula>1</formula>
    </cfRule>
  </conditionalFormatting>
  <conditionalFormatting sqref="M47">
    <cfRule type="cellIs" dxfId="283" priority="10" operator="equal">
      <formula>3</formula>
    </cfRule>
    <cfRule type="cellIs" dxfId="282" priority="11" operator="equal">
      <formula>2</formula>
    </cfRule>
    <cfRule type="cellIs" dxfId="281" priority="12" operator="equal">
      <formula>1</formula>
    </cfRule>
  </conditionalFormatting>
  <conditionalFormatting sqref="O47">
    <cfRule type="cellIs" dxfId="280" priority="7" operator="equal">
      <formula>3</formula>
    </cfRule>
    <cfRule type="cellIs" dxfId="279" priority="8" operator="equal">
      <formula>2</formula>
    </cfRule>
    <cfRule type="cellIs" dxfId="278" priority="9" operator="equal">
      <formula>1</formula>
    </cfRule>
  </conditionalFormatting>
  <conditionalFormatting sqref="Q47">
    <cfRule type="cellIs" dxfId="277" priority="4" operator="equal">
      <formula>3</formula>
    </cfRule>
    <cfRule type="cellIs" dxfId="276" priority="5" operator="equal">
      <formula>2</formula>
    </cfRule>
    <cfRule type="cellIs" dxfId="275" priority="6" operator="equal">
      <formula>1</formula>
    </cfRule>
  </conditionalFormatting>
  <conditionalFormatting sqref="S47">
    <cfRule type="cellIs" dxfId="274" priority="1" operator="equal">
      <formula>3</formula>
    </cfRule>
    <cfRule type="cellIs" dxfId="273" priority="2" operator="equal">
      <formula>2</formula>
    </cfRule>
    <cfRule type="cellIs" dxfId="272" priority="3" operator="equal">
      <formula>1</formula>
    </cfRule>
  </conditionalFormatting>
  <dataValidations count="9">
    <dataValidation type="whole" errorStyle="warning" allowBlank="1" showInputMessage="1" showErrorMessage="1" sqref="I35:I40 I43 I45" xr:uid="{F1C14AFC-02D2-4469-B8C7-0861F961A7E5}">
      <formula1>0</formula1>
      <formula2>100</formula2>
    </dataValidation>
    <dataValidation type="decimal" allowBlank="1" showInputMessage="1" showErrorMessage="1" error="Max. 10 Punkte" sqref="P35:P40 N35:N40 L35:L40 J35:J40 R35:R40" xr:uid="{7A65F1F2-D9DC-490B-ACDA-78956B37738A}">
      <formula1>0</formula1>
      <formula2>10</formula2>
    </dataValidation>
    <dataValidation type="list" allowBlank="1" showInputMessage="1" sqref="D43 E24" xr:uid="{1C50C305-35BE-4CE7-93FE-E268568B902B}">
      <formula1>Länder_und_Regionen</formula1>
    </dataValidation>
    <dataValidation type="list" allowBlank="1" showInputMessage="1" showErrorMessage="1" sqref="C23:C24" xr:uid="{F782C6E9-1CDA-42E3-B2BD-9FE5ABBF3B98}">
      <formula1>Mindestzahl</formula1>
    </dataValidation>
    <dataValidation type="list" allowBlank="1" showInputMessage="1" sqref="P11:P15 J11:J15 J23 L23 L11:L15 N23 N11:N15 P23 R11:R15 R23 J17:J18 L17:L18 N17:N18 P17:P18 R17:R18" xr:uid="{0AD6FABD-D2B5-4121-B0EE-BF1C197C209F}">
      <formula1>Auswahl_ja_nein</formula1>
    </dataValidation>
    <dataValidation type="list" allowBlank="1" showInputMessage="1" sqref="J19 L19 N19 P19 R19" xr:uid="{9402C6D3-CE85-456F-A9C2-AF082C035338}">
      <formula1>geeignet_ungeeignet</formula1>
    </dataValidation>
    <dataValidation type="list" allowBlank="1" showInputMessage="1" showErrorMessage="1" sqref="P22 P25 J22 J25 J27 L27 L22 L25 N27 N22 N25 P27 R22 R25 R27" xr:uid="{0F4942A2-DE5C-476D-BB73-C360EE7416A7}">
      <formula1>geeignet_ungeeignet</formula1>
    </dataValidation>
    <dataValidation allowBlank="1" showInputMessage="1" sqref="F51 P51" xr:uid="{8868FCA3-7037-409D-AD17-EE142851D829}"/>
    <dataValidation type="list" allowBlank="1" showInputMessage="1" showErrorMessage="1" sqref="A2:C2" xr:uid="{82A76353-CDE3-4A26-803B-E01174D9216B}">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13DC8E7-0D10-4E51-B571-2B2043C88C00}">
          <x14:formula1>
            <xm:f>Auswahllisten!$E$2:$E$4</xm:f>
          </x14:formula1>
          <xm:sqref>J16 L16 N16 P16 R16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E83EA-736A-4CDA-8117-F509DB0CECA0}">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90</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16-20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91</v>
      </c>
      <c r="K8" s="209"/>
      <c r="L8" s="208" t="s">
        <v>92</v>
      </c>
      <c r="M8" s="209"/>
      <c r="N8" s="208" t="s">
        <v>93</v>
      </c>
      <c r="O8" s="209"/>
      <c r="P8" s="208" t="s">
        <v>94</v>
      </c>
      <c r="Q8" s="209"/>
      <c r="R8" s="208" t="s">
        <v>95</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51"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271" priority="16" operator="notEqual">
      <formula>100</formula>
    </cfRule>
  </conditionalFormatting>
  <conditionalFormatting sqref="K47">
    <cfRule type="cellIs" dxfId="270" priority="13" operator="equal">
      <formula>3</formula>
    </cfRule>
    <cfRule type="cellIs" dxfId="269" priority="14" operator="equal">
      <formula>2</formula>
    </cfRule>
    <cfRule type="cellIs" dxfId="268" priority="15" operator="equal">
      <formula>1</formula>
    </cfRule>
  </conditionalFormatting>
  <conditionalFormatting sqref="M47">
    <cfRule type="cellIs" dxfId="267" priority="10" operator="equal">
      <formula>3</formula>
    </cfRule>
    <cfRule type="cellIs" dxfId="266" priority="11" operator="equal">
      <formula>2</formula>
    </cfRule>
    <cfRule type="cellIs" dxfId="265" priority="12" operator="equal">
      <formula>1</formula>
    </cfRule>
  </conditionalFormatting>
  <conditionalFormatting sqref="O47">
    <cfRule type="cellIs" dxfId="264" priority="7" operator="equal">
      <formula>3</formula>
    </cfRule>
    <cfRule type="cellIs" dxfId="263" priority="8" operator="equal">
      <formula>2</formula>
    </cfRule>
    <cfRule type="cellIs" dxfId="262" priority="9" operator="equal">
      <formula>1</formula>
    </cfRule>
  </conditionalFormatting>
  <conditionalFormatting sqref="Q47">
    <cfRule type="cellIs" dxfId="261" priority="4" operator="equal">
      <formula>3</formula>
    </cfRule>
    <cfRule type="cellIs" dxfId="260" priority="5" operator="equal">
      <formula>2</formula>
    </cfRule>
    <cfRule type="cellIs" dxfId="259" priority="6" operator="equal">
      <formula>1</formula>
    </cfRule>
  </conditionalFormatting>
  <conditionalFormatting sqref="S47">
    <cfRule type="cellIs" dxfId="258" priority="1" operator="equal">
      <formula>3</formula>
    </cfRule>
    <cfRule type="cellIs" dxfId="257" priority="2" operator="equal">
      <formula>2</formula>
    </cfRule>
    <cfRule type="cellIs" dxfId="256" priority="3" operator="equal">
      <formula>1</formula>
    </cfRule>
  </conditionalFormatting>
  <dataValidations count="9">
    <dataValidation type="whole" errorStyle="warning" allowBlank="1" showInputMessage="1" showErrorMessage="1" sqref="I35:I40 I43 I45" xr:uid="{89B343A5-89C9-4072-9F74-2D484F3DBC8B}">
      <formula1>0</formula1>
      <formula2>100</formula2>
    </dataValidation>
    <dataValidation type="decimal" allowBlank="1" showInputMessage="1" showErrorMessage="1" error="Max. 10 Punkte" sqref="P35:P40 N35:N40 L35:L40 J35:J40 R35:R40" xr:uid="{B6101EAA-FFBD-4F69-B256-F490621F5A93}">
      <formula1>0</formula1>
      <formula2>10</formula2>
    </dataValidation>
    <dataValidation type="list" allowBlank="1" showInputMessage="1" sqref="D43 E24" xr:uid="{623FC439-6F2A-40A7-B261-1AB146F12306}">
      <formula1>Länder_und_Regionen</formula1>
    </dataValidation>
    <dataValidation type="list" allowBlank="1" showInputMessage="1" showErrorMessage="1" sqref="C23:C24" xr:uid="{261AAA30-3558-4B7D-A8F7-D08A19F39BB2}">
      <formula1>Mindestzahl</formula1>
    </dataValidation>
    <dataValidation type="list" allowBlank="1" showInputMessage="1" sqref="P11:P15 J11:J15 J23 L23 L11:L15 N23 N11:N15 P23 R11:R15 R23 J17:J18 L17:L18 N17:N18 P17:P18 R17:R18" xr:uid="{4417FA1E-8DC9-4E74-B7AD-A4BE74DAA779}">
      <formula1>Auswahl_ja_nein</formula1>
    </dataValidation>
    <dataValidation type="list" allowBlank="1" showInputMessage="1" sqref="J19 L19 N19 P19 R19" xr:uid="{174E2E5F-A6B9-4130-B530-E13A7F03A869}">
      <formula1>geeignet_ungeeignet</formula1>
    </dataValidation>
    <dataValidation type="list" allowBlank="1" showInputMessage="1" showErrorMessage="1" sqref="P22 P25 J22 J25 J27 L27 L22 L25 N27 N22 N25 P27 R22 R25 R27" xr:uid="{6EA75DBE-A30A-4DE4-B7AA-04750E729A57}">
      <formula1>geeignet_ungeeignet</formula1>
    </dataValidation>
    <dataValidation allowBlank="1" showInputMessage="1" sqref="F51 P51" xr:uid="{2B23114E-08C3-41EB-93C5-9EE9D59BC3FC}"/>
    <dataValidation type="list" allowBlank="1" showInputMessage="1" showErrorMessage="1" sqref="A2:C2" xr:uid="{FD426BF1-DCAC-4A6B-9371-EFCD2B373332}">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D81C298-383D-4032-99CC-99E2D413D3A1}">
          <x14:formula1>
            <xm:f>Auswahllisten!$E$2:$E$4</xm:f>
          </x14:formula1>
          <xm:sqref>J16 L16 N16 P16 R16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A5A36-5D14-4B0C-B62F-E2A1949DA38B}">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96</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21-25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97</v>
      </c>
      <c r="K8" s="209"/>
      <c r="L8" s="208" t="s">
        <v>98</v>
      </c>
      <c r="M8" s="209"/>
      <c r="N8" s="208" t="s">
        <v>99</v>
      </c>
      <c r="O8" s="209"/>
      <c r="P8" s="208" t="s">
        <v>100</v>
      </c>
      <c r="Q8" s="209"/>
      <c r="R8" s="208" t="s">
        <v>101</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8.75"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255" priority="16" operator="notEqual">
      <formula>100</formula>
    </cfRule>
  </conditionalFormatting>
  <conditionalFormatting sqref="K47">
    <cfRule type="cellIs" dxfId="254" priority="13" operator="equal">
      <formula>3</formula>
    </cfRule>
    <cfRule type="cellIs" dxfId="253" priority="14" operator="equal">
      <formula>2</formula>
    </cfRule>
    <cfRule type="cellIs" dxfId="252" priority="15" operator="equal">
      <formula>1</formula>
    </cfRule>
  </conditionalFormatting>
  <conditionalFormatting sqref="M47">
    <cfRule type="cellIs" dxfId="251" priority="10" operator="equal">
      <formula>3</formula>
    </cfRule>
    <cfRule type="cellIs" dxfId="250" priority="11" operator="equal">
      <formula>2</formula>
    </cfRule>
    <cfRule type="cellIs" dxfId="249" priority="12" operator="equal">
      <formula>1</formula>
    </cfRule>
  </conditionalFormatting>
  <conditionalFormatting sqref="O47">
    <cfRule type="cellIs" dxfId="248" priority="7" operator="equal">
      <formula>3</formula>
    </cfRule>
    <cfRule type="cellIs" dxfId="247" priority="8" operator="equal">
      <formula>2</formula>
    </cfRule>
    <cfRule type="cellIs" dxfId="246" priority="9" operator="equal">
      <formula>1</formula>
    </cfRule>
  </conditionalFormatting>
  <conditionalFormatting sqref="Q47">
    <cfRule type="cellIs" dxfId="245" priority="4" operator="equal">
      <formula>3</formula>
    </cfRule>
    <cfRule type="cellIs" dxfId="244" priority="5" operator="equal">
      <formula>2</formula>
    </cfRule>
    <cfRule type="cellIs" dxfId="243" priority="6" operator="equal">
      <formula>1</formula>
    </cfRule>
  </conditionalFormatting>
  <conditionalFormatting sqref="S47">
    <cfRule type="cellIs" dxfId="242" priority="1" operator="equal">
      <formula>3</formula>
    </cfRule>
    <cfRule type="cellIs" dxfId="241" priority="2" operator="equal">
      <formula>2</formula>
    </cfRule>
    <cfRule type="cellIs" dxfId="240" priority="3" operator="equal">
      <formula>1</formula>
    </cfRule>
  </conditionalFormatting>
  <dataValidations count="9">
    <dataValidation type="whole" errorStyle="warning" allowBlank="1" showInputMessage="1" showErrorMessage="1" sqref="I35:I40 I43 I45" xr:uid="{5C4D4702-B8D5-409D-868C-0558AFFAF6B1}">
      <formula1>0</formula1>
      <formula2>100</formula2>
    </dataValidation>
    <dataValidation type="decimal" allowBlank="1" showInputMessage="1" showErrorMessage="1" error="Max. 10 Punkte" sqref="P35:P40 N35:N40 L35:L40 J35:J40 R35:R40" xr:uid="{F1E1B538-02DB-44AA-81CF-EBB7BAA5A40A}">
      <formula1>0</formula1>
      <formula2>10</formula2>
    </dataValidation>
    <dataValidation type="list" allowBlank="1" showInputMessage="1" sqref="D43 E24" xr:uid="{7BD72DBA-CDAE-4230-8AA9-3872D3302885}">
      <formula1>Länder_und_Regionen</formula1>
    </dataValidation>
    <dataValidation type="list" allowBlank="1" showInputMessage="1" showErrorMessage="1" sqref="C23:C24" xr:uid="{82208FF1-2033-4AEE-8CCA-67D1192D2E05}">
      <formula1>Mindestzahl</formula1>
    </dataValidation>
    <dataValidation type="list" allowBlank="1" showInputMessage="1" sqref="P11:P15 J11:J15 J23 L23 L11:L15 N23 N11:N15 P23 R11:R15 R23 J17:J18 L17:L18 N17:N18 P17:P18 R17:R18" xr:uid="{C22588C7-9F9F-4103-A193-CECCFC67CEB6}">
      <formula1>Auswahl_ja_nein</formula1>
    </dataValidation>
    <dataValidation type="list" allowBlank="1" showInputMessage="1" sqref="J19 L19 N19 P19 R19" xr:uid="{00DCF854-D28C-4ED6-9E6F-74885228FE49}">
      <formula1>geeignet_ungeeignet</formula1>
    </dataValidation>
    <dataValidation type="list" allowBlank="1" showInputMessage="1" showErrorMessage="1" sqref="P22 P25 J22 J25 J27 L27 L22 L25 N27 N22 N25 P27 R22 R25 R27" xr:uid="{11F73ABA-D239-463A-A539-E1A02696AD43}">
      <formula1>geeignet_ungeeignet</formula1>
    </dataValidation>
    <dataValidation allowBlank="1" showInputMessage="1" sqref="F51 P51" xr:uid="{199F34DA-9C3E-4DE1-BBFE-6224F0579BCF}"/>
    <dataValidation type="list" allowBlank="1" showInputMessage="1" showErrorMessage="1" sqref="A2:C2" xr:uid="{19FB46FC-192A-4697-A51B-71545462408B}">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E5A484E0-C906-436A-8274-88CE8015C61E}">
          <x14:formula1>
            <xm:f>Auswahllisten!$E$2:$E$4</xm:f>
          </x14:formula1>
          <xm:sqref>J16 L16 N16 P16 R16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90E5C-3D16-40E7-BBCE-82ED3D9EE2A5}">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102</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26-30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103</v>
      </c>
      <c r="K8" s="209"/>
      <c r="L8" s="208" t="s">
        <v>104</v>
      </c>
      <c r="M8" s="209"/>
      <c r="N8" s="208" t="s">
        <v>105</v>
      </c>
      <c r="O8" s="209"/>
      <c r="P8" s="208" t="s">
        <v>106</v>
      </c>
      <c r="Q8" s="209"/>
      <c r="R8" s="208" t="s">
        <v>107</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51"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239" priority="16" operator="notEqual">
      <formula>100</formula>
    </cfRule>
  </conditionalFormatting>
  <conditionalFormatting sqref="K47">
    <cfRule type="cellIs" dxfId="238" priority="13" operator="equal">
      <formula>3</formula>
    </cfRule>
    <cfRule type="cellIs" dxfId="237" priority="14" operator="equal">
      <formula>2</formula>
    </cfRule>
    <cfRule type="cellIs" dxfId="236" priority="15" operator="equal">
      <formula>1</formula>
    </cfRule>
  </conditionalFormatting>
  <conditionalFormatting sqref="M47">
    <cfRule type="cellIs" dxfId="235" priority="10" operator="equal">
      <formula>3</formula>
    </cfRule>
    <cfRule type="cellIs" dxfId="234" priority="11" operator="equal">
      <formula>2</formula>
    </cfRule>
    <cfRule type="cellIs" dxfId="233" priority="12" operator="equal">
      <formula>1</formula>
    </cfRule>
  </conditionalFormatting>
  <conditionalFormatting sqref="O47">
    <cfRule type="cellIs" dxfId="232" priority="7" operator="equal">
      <formula>3</formula>
    </cfRule>
    <cfRule type="cellIs" dxfId="231" priority="8" operator="equal">
      <formula>2</formula>
    </cfRule>
    <cfRule type="cellIs" dxfId="230" priority="9" operator="equal">
      <formula>1</formula>
    </cfRule>
  </conditionalFormatting>
  <conditionalFormatting sqref="Q47">
    <cfRule type="cellIs" dxfId="229" priority="4" operator="equal">
      <formula>3</formula>
    </cfRule>
    <cfRule type="cellIs" dxfId="228" priority="5" operator="equal">
      <formula>2</formula>
    </cfRule>
    <cfRule type="cellIs" dxfId="227" priority="6" operator="equal">
      <formula>1</formula>
    </cfRule>
  </conditionalFormatting>
  <conditionalFormatting sqref="S47">
    <cfRule type="cellIs" dxfId="226" priority="1" operator="equal">
      <formula>3</formula>
    </cfRule>
    <cfRule type="cellIs" dxfId="225" priority="2" operator="equal">
      <formula>2</formula>
    </cfRule>
    <cfRule type="cellIs" dxfId="224" priority="3" operator="equal">
      <formula>1</formula>
    </cfRule>
  </conditionalFormatting>
  <dataValidations count="9">
    <dataValidation type="whole" errorStyle="warning" allowBlank="1" showInputMessage="1" showErrorMessage="1" sqref="I35:I40 I43 I45" xr:uid="{60997A79-ED3F-48E9-A834-D7DC5E7586D6}">
      <formula1>0</formula1>
      <formula2>100</formula2>
    </dataValidation>
    <dataValidation type="decimal" allowBlank="1" showInputMessage="1" showErrorMessage="1" error="Max. 10 Punkte" sqref="P35:P40 N35:N40 L35:L40 J35:J40 R35:R40" xr:uid="{21967E88-2D90-4DC9-8E28-7A756FE9CB4A}">
      <formula1>0</formula1>
      <formula2>10</formula2>
    </dataValidation>
    <dataValidation type="list" allowBlank="1" showInputMessage="1" sqref="D43 E24" xr:uid="{8A42AD93-A66A-4641-88E1-C713A2123860}">
      <formula1>Länder_und_Regionen</formula1>
    </dataValidation>
    <dataValidation type="list" allowBlank="1" showInputMessage="1" showErrorMessage="1" sqref="C23:C24" xr:uid="{D2F14329-E6EB-4867-97A2-AC11406D597B}">
      <formula1>Mindestzahl</formula1>
    </dataValidation>
    <dataValidation type="list" allowBlank="1" showInputMessage="1" sqref="P11:P15 J11:J15 J23 L23 L11:L15 N23 N11:N15 P23 R11:R15 R23 J17:J18 L17:L18 N17:N18 P17:P18 R17:R18" xr:uid="{8753469F-098A-457C-B0D6-552638640FA3}">
      <formula1>Auswahl_ja_nein</formula1>
    </dataValidation>
    <dataValidation type="list" allowBlank="1" showInputMessage="1" sqref="J19 L19 N19 P19 R19" xr:uid="{44F2B793-CCAE-460F-BFDF-E63982F87E07}">
      <formula1>geeignet_ungeeignet</formula1>
    </dataValidation>
    <dataValidation type="list" allowBlank="1" showInputMessage="1" showErrorMessage="1" sqref="P22 P25 J22 J25 J27 L27 L22 L25 N27 N22 N25 P27 R22 R25 R27" xr:uid="{DBA4AE88-2832-4C8A-BA02-4F8BEB555595}">
      <formula1>geeignet_ungeeignet</formula1>
    </dataValidation>
    <dataValidation allowBlank="1" showInputMessage="1" sqref="F51 P51" xr:uid="{FD175B26-BA4B-43AF-A305-ECC25DC3CF55}"/>
    <dataValidation type="list" allowBlank="1" showInputMessage="1" showErrorMessage="1" sqref="A2:C2" xr:uid="{0D1393E1-F551-4DC7-8C79-62D5CBECEC3B}">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3242305-7CE1-48F2-89A6-8E4338F32B4F}">
          <x14:formula1>
            <xm:f>Auswahllisten!$E$2:$E$4</xm:f>
          </x14:formula1>
          <xm:sqref>J16 L16 N16 P16 R16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1548-4BFA-4577-B737-83D307A3B1F3}">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108</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31-35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109</v>
      </c>
      <c r="K8" s="209"/>
      <c r="L8" s="208" t="s">
        <v>110</v>
      </c>
      <c r="M8" s="209"/>
      <c r="N8" s="208" t="s">
        <v>111</v>
      </c>
      <c r="O8" s="209"/>
      <c r="P8" s="208" t="s">
        <v>112</v>
      </c>
      <c r="Q8" s="209"/>
      <c r="R8" s="208" t="s">
        <v>113</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5.75"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223" priority="16" operator="notEqual">
      <formula>100</formula>
    </cfRule>
  </conditionalFormatting>
  <conditionalFormatting sqref="K47">
    <cfRule type="cellIs" dxfId="222" priority="13" operator="equal">
      <formula>3</formula>
    </cfRule>
    <cfRule type="cellIs" dxfId="221" priority="14" operator="equal">
      <formula>2</formula>
    </cfRule>
    <cfRule type="cellIs" dxfId="220" priority="15" operator="equal">
      <formula>1</formula>
    </cfRule>
  </conditionalFormatting>
  <conditionalFormatting sqref="M47">
    <cfRule type="cellIs" dxfId="219" priority="10" operator="equal">
      <formula>3</formula>
    </cfRule>
    <cfRule type="cellIs" dxfId="218" priority="11" operator="equal">
      <formula>2</formula>
    </cfRule>
    <cfRule type="cellIs" dxfId="217" priority="12" operator="equal">
      <formula>1</formula>
    </cfRule>
  </conditionalFormatting>
  <conditionalFormatting sqref="O47">
    <cfRule type="cellIs" dxfId="216" priority="7" operator="equal">
      <formula>3</formula>
    </cfRule>
    <cfRule type="cellIs" dxfId="215" priority="8" operator="equal">
      <formula>2</formula>
    </cfRule>
    <cfRule type="cellIs" dxfId="214" priority="9" operator="equal">
      <formula>1</formula>
    </cfRule>
  </conditionalFormatting>
  <conditionalFormatting sqref="Q47">
    <cfRule type="cellIs" dxfId="213" priority="4" operator="equal">
      <formula>3</formula>
    </cfRule>
    <cfRule type="cellIs" dxfId="212" priority="5" operator="equal">
      <formula>2</formula>
    </cfRule>
    <cfRule type="cellIs" dxfId="211" priority="6" operator="equal">
      <formula>1</formula>
    </cfRule>
  </conditionalFormatting>
  <conditionalFormatting sqref="S47">
    <cfRule type="cellIs" dxfId="210" priority="1" operator="equal">
      <formula>3</formula>
    </cfRule>
    <cfRule type="cellIs" dxfId="209" priority="2" operator="equal">
      <formula>2</formula>
    </cfRule>
    <cfRule type="cellIs" dxfId="208" priority="3" operator="equal">
      <formula>1</formula>
    </cfRule>
  </conditionalFormatting>
  <dataValidations count="9">
    <dataValidation type="whole" errorStyle="warning" allowBlank="1" showInputMessage="1" showErrorMessage="1" sqref="I35:I40 I43 I45" xr:uid="{BD30244F-AA29-4103-AEAA-3010C9156CA2}">
      <formula1>0</formula1>
      <formula2>100</formula2>
    </dataValidation>
    <dataValidation type="decimal" allowBlank="1" showInputMessage="1" showErrorMessage="1" error="Max. 10 Punkte" sqref="P35:P40 N35:N40 L35:L40 J35:J40 R35:R40" xr:uid="{65B9087C-C513-45F4-A0A1-D92B1836040D}">
      <formula1>0</formula1>
      <formula2>10</formula2>
    </dataValidation>
    <dataValidation type="list" allowBlank="1" showInputMessage="1" sqref="D43 E24" xr:uid="{951BCB05-8E34-464D-8C35-75D0794C4BC9}">
      <formula1>Länder_und_Regionen</formula1>
    </dataValidation>
    <dataValidation type="list" allowBlank="1" showInputMessage="1" showErrorMessage="1" sqref="C23:C24" xr:uid="{E323E9FC-70CE-41B3-B1F4-831B9BA84D2C}">
      <formula1>Mindestzahl</formula1>
    </dataValidation>
    <dataValidation type="list" allowBlank="1" showInputMessage="1" sqref="P11:P15 J11:J15 J23 L23 L11:L15 N23 N11:N15 P23 R11:R15 R23 J17:J18 L17:L18 N17:N18 P17:P18 R17:R18" xr:uid="{7B70882F-DF99-4261-99CA-D6405F910C3E}">
      <formula1>Auswahl_ja_nein</formula1>
    </dataValidation>
    <dataValidation type="list" allowBlank="1" showInputMessage="1" sqref="J19 L19 N19 P19 R19" xr:uid="{50515DEE-939A-4D94-BD23-2C9381852927}">
      <formula1>geeignet_ungeeignet</formula1>
    </dataValidation>
    <dataValidation type="list" allowBlank="1" showInputMessage="1" showErrorMessage="1" sqref="P22 P25 J22 J25 J27 L27 L22 L25 N27 N22 N25 P27 R22 R25 R27" xr:uid="{7095924E-E5E4-4809-8A17-8D6EEE9532FC}">
      <formula1>geeignet_ungeeignet</formula1>
    </dataValidation>
    <dataValidation allowBlank="1" showInputMessage="1" sqref="F51 P51" xr:uid="{F5AF59FA-56E5-4C7E-87B0-F518EA65F94C}"/>
    <dataValidation type="list" allowBlank="1" showInputMessage="1" showErrorMessage="1" sqref="A2:C2" xr:uid="{A277831B-92F9-4833-AD35-BB1D949D5F87}">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90FEA9F8-6E09-4ACB-92A1-ABCA5FE49093}">
          <x14:formula1>
            <xm:f>Auswahllisten!$E$2:$E$4</xm:f>
          </x14:formula1>
          <xm:sqref>J16 L16 N16 P16 R16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B496-CA90-464B-A80D-A69477FA5B35}">
  <sheetPr>
    <pageSetUpPr fitToPage="1"/>
  </sheetPr>
  <dimension ref="A1:U55"/>
  <sheetViews>
    <sheetView showGridLines="0" zoomScaleNormal="100" zoomScaleSheetLayoutView="75" workbookViewId="0">
      <selection activeCell="D4" sqref="D4:G4"/>
    </sheetView>
  </sheetViews>
  <sheetFormatPr defaultColWidth="5.83203125" defaultRowHeight="10.15" customHeight="1"/>
  <cols>
    <col min="1" max="1" width="4.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8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5" style="2" customWidth="1"/>
    <col min="21" max="21" width="8" style="2" customWidth="1"/>
    <col min="22" max="22" width="6.5" style="2" customWidth="1"/>
    <col min="23" max="16384" width="5.83203125" style="2"/>
  </cols>
  <sheetData>
    <row r="1" spans="1:21" ht="69.75" customHeight="1">
      <c r="A1" s="207" t="s">
        <v>3</v>
      </c>
      <c r="B1" s="207"/>
      <c r="C1" s="207"/>
      <c r="D1" s="207"/>
      <c r="E1" s="207"/>
      <c r="F1" s="207"/>
      <c r="G1" s="207"/>
      <c r="H1" s="207"/>
      <c r="I1" s="207"/>
      <c r="J1" s="207"/>
      <c r="K1" s="207"/>
      <c r="L1" s="207"/>
      <c r="M1" s="207"/>
      <c r="N1" s="207"/>
      <c r="O1" s="207"/>
      <c r="P1" s="207"/>
      <c r="Q1" s="210"/>
      <c r="R1" s="210"/>
      <c r="S1" s="210"/>
      <c r="U1" s="34" t="s">
        <v>114</v>
      </c>
    </row>
    <row r="2" spans="1:21" ht="11.25" customHeight="1">
      <c r="A2" s="229" t="s">
        <v>5</v>
      </c>
      <c r="B2" s="229"/>
      <c r="C2" s="229"/>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36-40 of 0</v>
      </c>
      <c r="S2"/>
      <c r="T2" s="39" t="s">
        <v>6</v>
      </c>
      <c r="U2" s="39"/>
    </row>
    <row r="3" spans="1:21" ht="4.7"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4" t="s">
        <v>7</v>
      </c>
      <c r="C4" s="174"/>
      <c r="D4" s="236" t="str">
        <f>IF('CandidateTenderer 1-5'!$D$4 = "", "", 'CandidateTenderer 1-5'!$D$4)</f>
        <v/>
      </c>
      <c r="E4" s="236"/>
      <c r="F4" s="236"/>
      <c r="G4" s="236"/>
      <c r="H4" s="235" t="s">
        <v>8</v>
      </c>
      <c r="I4" s="235"/>
      <c r="J4" s="236" t="str">
        <f>IF('CandidateTenderer 1-5'!$J$4 = "", "", 'CandidateTenderer 1-5'!$J$4)</f>
        <v>Psychosocial support and emergency pedagogy for traumatised children - Further education for MHPSS specialists</v>
      </c>
      <c r="K4" s="236"/>
      <c r="L4" s="236"/>
      <c r="M4" s="236"/>
      <c r="N4" s="236"/>
      <c r="O4" s="236"/>
      <c r="P4" s="176" t="s">
        <v>9</v>
      </c>
      <c r="Q4" s="176"/>
      <c r="R4" s="236" t="str">
        <f>IF('CandidateTenderer 1-5'!$R$4 = "", "", 'CandidateTenderer 1-5'!$R$4)</f>
        <v>G-011673</v>
      </c>
      <c r="S4" s="236"/>
    </row>
    <row r="5" spans="1:21" ht="11.25" customHeight="1">
      <c r="A5" s="40">
        <f t="shared" ref="A5:A47" si="0">ROW(A2)</f>
        <v>2</v>
      </c>
      <c r="B5" s="42" t="s">
        <v>10</v>
      </c>
      <c r="C5" s="43"/>
      <c r="D5" s="236" t="str">
        <f>IF('CandidateTenderer 1-5'!$D$5 = "", "", 'CandidateTenderer 1-5'!$D$5)</f>
        <v/>
      </c>
      <c r="E5" s="236"/>
      <c r="F5" s="236"/>
      <c r="G5" s="236"/>
      <c r="H5" s="237" t="s">
        <v>11</v>
      </c>
      <c r="I5" s="237"/>
      <c r="J5" s="236" t="str">
        <f>IF('CandidateTenderer 1-5'!$J$5 = "", "", 'CandidateTenderer 1-5'!$J$5)</f>
        <v xml:space="preserve">Third Party Monitoring </v>
      </c>
      <c r="K5" s="236"/>
      <c r="L5" s="236"/>
      <c r="M5" s="236"/>
      <c r="N5" s="236"/>
      <c r="O5" s="236"/>
      <c r="P5" s="177" t="s">
        <v>13</v>
      </c>
      <c r="Q5" s="177"/>
      <c r="R5" s="236" t="str">
        <f>IF('CandidateTenderer 1-5'!$R$5 = "", "", 'CandidateTenderer 1-5'!$R$5)</f>
        <v/>
      </c>
      <c r="S5" s="236"/>
    </row>
    <row r="6" spans="1:21" ht="11.25" customHeight="1">
      <c r="A6" s="40">
        <f t="shared" si="0"/>
        <v>3</v>
      </c>
      <c r="B6" s="42" t="s">
        <v>14</v>
      </c>
      <c r="D6" s="236" t="str">
        <f>IF('CandidateTenderer 1-5'!$D$6 = "", "", 'CandidateTenderer 1-5'!$D$6)</f>
        <v/>
      </c>
      <c r="E6" s="236"/>
      <c r="F6" s="236"/>
      <c r="G6" s="236"/>
      <c r="H6" s="237"/>
      <c r="I6" s="237"/>
      <c r="J6" s="236"/>
      <c r="K6" s="236"/>
      <c r="L6" s="236"/>
      <c r="M6" s="236"/>
      <c r="N6" s="236"/>
      <c r="O6" s="236"/>
      <c r="P6" s="2"/>
      <c r="Q6" s="41"/>
      <c r="R6" s="232"/>
      <c r="S6" s="232"/>
    </row>
    <row r="7" spans="1:21" ht="14.1"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08" t="s">
        <v>115</v>
      </c>
      <c r="K8" s="209"/>
      <c r="L8" s="208" t="s">
        <v>116</v>
      </c>
      <c r="M8" s="209"/>
      <c r="N8" s="208" t="s">
        <v>117</v>
      </c>
      <c r="O8" s="209"/>
      <c r="P8" s="208" t="s">
        <v>118</v>
      </c>
      <c r="Q8" s="209"/>
      <c r="R8" s="208" t="s">
        <v>119</v>
      </c>
      <c r="S8" s="209"/>
    </row>
    <row r="9" spans="1:21" s="1" customFormat="1" ht="25.5" customHeight="1">
      <c r="A9" s="40">
        <f t="shared" si="0"/>
        <v>6</v>
      </c>
      <c r="B9" s="50" t="s">
        <v>20</v>
      </c>
      <c r="C9" s="48"/>
      <c r="D9" s="48"/>
      <c r="E9" s="48"/>
      <c r="F9" s="48"/>
      <c r="G9" s="48"/>
      <c r="J9" s="51"/>
      <c r="K9" s="52"/>
      <c r="L9" s="51"/>
      <c r="M9" s="52"/>
      <c r="N9" s="51"/>
      <c r="O9" s="52"/>
      <c r="P9" s="51"/>
      <c r="Q9" s="52"/>
      <c r="R9" s="51"/>
      <c r="S9" s="52"/>
    </row>
    <row r="10" spans="1:21" s="4" customFormat="1" ht="12.75" customHeight="1">
      <c r="A10" s="40">
        <f t="shared" si="0"/>
        <v>7</v>
      </c>
      <c r="B10" s="53" t="s">
        <v>21</v>
      </c>
      <c r="C10" s="54"/>
      <c r="D10" s="54"/>
      <c r="E10" s="54"/>
      <c r="F10" s="54"/>
      <c r="G10" s="54"/>
      <c r="H10" s="54"/>
      <c r="I10" s="55"/>
      <c r="J10" s="196"/>
      <c r="K10" s="197"/>
      <c r="L10" s="196"/>
      <c r="M10" s="197"/>
      <c r="N10" s="196"/>
      <c r="O10" s="197"/>
      <c r="P10" s="196"/>
      <c r="Q10" s="197"/>
      <c r="R10" s="196"/>
      <c r="S10" s="197"/>
    </row>
    <row r="11" spans="1:21" ht="12.2" customHeight="1">
      <c r="A11" s="40">
        <f t="shared" si="0"/>
        <v>8</v>
      </c>
      <c r="B11" s="198" t="s">
        <v>22</v>
      </c>
      <c r="C11" s="198"/>
      <c r="D11" s="198"/>
      <c r="E11" s="198"/>
      <c r="F11" s="198"/>
      <c r="G11" s="198"/>
      <c r="H11" s="57"/>
      <c r="I11" s="58"/>
      <c r="J11" s="188"/>
      <c r="K11" s="189"/>
      <c r="L11" s="188"/>
      <c r="M11" s="189"/>
      <c r="N11" s="188"/>
      <c r="O11" s="189"/>
      <c r="P11" s="188"/>
      <c r="Q11" s="189"/>
      <c r="R11" s="188"/>
      <c r="S11" s="189"/>
    </row>
    <row r="12" spans="1:21" ht="12.2" customHeight="1">
      <c r="A12" s="40">
        <f t="shared" si="0"/>
        <v>9</v>
      </c>
      <c r="B12" s="199" t="s">
        <v>23</v>
      </c>
      <c r="C12" s="199"/>
      <c r="D12" s="199"/>
      <c r="E12" s="199"/>
      <c r="F12" s="199"/>
      <c r="G12" s="199"/>
      <c r="H12" s="59"/>
      <c r="I12" s="60"/>
      <c r="J12" s="172"/>
      <c r="K12" s="173"/>
      <c r="L12" s="172"/>
      <c r="M12" s="173"/>
      <c r="N12" s="172"/>
      <c r="O12" s="173"/>
      <c r="P12" s="172"/>
      <c r="Q12" s="173"/>
      <c r="R12" s="172"/>
      <c r="S12" s="173"/>
    </row>
    <row r="13" spans="1:21" ht="12.2" customHeight="1">
      <c r="A13" s="40">
        <f>ROW(A10)</f>
        <v>10</v>
      </c>
      <c r="B13" s="199" t="s">
        <v>24</v>
      </c>
      <c r="C13" s="199"/>
      <c r="D13" s="199"/>
      <c r="E13" s="199"/>
      <c r="F13" s="199"/>
      <c r="G13" s="199"/>
      <c r="H13" s="59"/>
      <c r="I13" s="60"/>
      <c r="J13" s="172"/>
      <c r="K13" s="173"/>
      <c r="L13" s="172"/>
      <c r="M13" s="173"/>
      <c r="N13" s="172"/>
      <c r="O13" s="173"/>
      <c r="P13" s="172"/>
      <c r="Q13" s="173"/>
      <c r="R13" s="172"/>
      <c r="S13" s="173"/>
      <c r="U13" s="61"/>
    </row>
    <row r="14" spans="1:21" ht="12.2" customHeight="1">
      <c r="A14" s="40">
        <f>ROW(A11)</f>
        <v>11</v>
      </c>
      <c r="B14" s="199" t="s">
        <v>25</v>
      </c>
      <c r="C14" s="199"/>
      <c r="D14" s="199"/>
      <c r="E14" s="199"/>
      <c r="F14" s="199"/>
      <c r="G14" s="199"/>
      <c r="H14" s="59"/>
      <c r="I14" s="60"/>
      <c r="J14" s="172"/>
      <c r="K14" s="173"/>
      <c r="L14" s="172"/>
      <c r="M14" s="173"/>
      <c r="N14" s="172"/>
      <c r="O14" s="173"/>
      <c r="P14" s="172"/>
      <c r="Q14" s="173"/>
      <c r="R14" s="172"/>
      <c r="S14" s="173"/>
      <c r="U14" s="61"/>
    </row>
    <row r="15" spans="1:21" ht="11.25" customHeight="1">
      <c r="A15" s="40">
        <f>ROW(A12)</f>
        <v>12</v>
      </c>
      <c r="B15" s="199" t="s">
        <v>26</v>
      </c>
      <c r="C15" s="199"/>
      <c r="D15" s="199"/>
      <c r="E15" s="199"/>
      <c r="F15" s="199"/>
      <c r="G15" s="199"/>
      <c r="H15" s="59"/>
      <c r="I15" s="60"/>
      <c r="J15" s="172"/>
      <c r="K15" s="173"/>
      <c r="L15" s="172"/>
      <c r="M15" s="173"/>
      <c r="N15" s="172"/>
      <c r="O15" s="173"/>
      <c r="P15" s="172"/>
      <c r="Q15" s="173"/>
      <c r="R15" s="172"/>
      <c r="S15" s="173"/>
    </row>
    <row r="16" spans="1:21" ht="12.2" customHeight="1">
      <c r="A16" s="40">
        <f>ROW(A13)</f>
        <v>13</v>
      </c>
      <c r="B16" s="200" t="s">
        <v>27</v>
      </c>
      <c r="C16" s="200"/>
      <c r="D16" s="200"/>
      <c r="E16" s="200"/>
      <c r="F16" s="200"/>
      <c r="G16" s="200"/>
      <c r="H16" s="62"/>
      <c r="I16" s="60"/>
      <c r="J16" s="172"/>
      <c r="K16" s="173"/>
      <c r="L16" s="172"/>
      <c r="M16" s="173"/>
      <c r="N16" s="172"/>
      <c r="O16" s="173"/>
      <c r="P16" s="172"/>
      <c r="Q16" s="173"/>
      <c r="R16" s="172"/>
      <c r="S16" s="173"/>
    </row>
    <row r="17" spans="1:19" ht="38.25" customHeight="1">
      <c r="A17" s="40">
        <f>ROW(A14)</f>
        <v>14</v>
      </c>
      <c r="B17" s="220" t="s">
        <v>28</v>
      </c>
      <c r="C17" s="220"/>
      <c r="D17" s="220"/>
      <c r="E17" s="220"/>
      <c r="F17" s="220"/>
      <c r="G17" s="63" t="s">
        <v>29</v>
      </c>
      <c r="H17" s="165">
        <f>IF('CandidateTenderer 1-5'!$H$17 = "", "", 'CandidateTenderer 1-5'!$H$17)</f>
        <v>39600</v>
      </c>
      <c r="I17" s="64" t="s">
        <v>30</v>
      </c>
      <c r="J17" s="172"/>
      <c r="K17" s="173"/>
      <c r="L17" s="172"/>
      <c r="M17" s="173"/>
      <c r="N17" s="172"/>
      <c r="O17" s="173"/>
      <c r="P17" s="172"/>
      <c r="Q17" s="173"/>
      <c r="R17" s="172"/>
      <c r="S17" s="173"/>
    </row>
    <row r="18" spans="1:19" ht="19.5" customHeight="1">
      <c r="A18" s="40">
        <f t="shared" si="0"/>
        <v>15</v>
      </c>
      <c r="B18" s="224" t="s">
        <v>31</v>
      </c>
      <c r="C18" s="224"/>
      <c r="D18" s="224"/>
      <c r="E18" s="224"/>
      <c r="F18" s="224"/>
      <c r="G18" s="65" t="s">
        <v>29</v>
      </c>
      <c r="H18" s="166">
        <f>IF('CandidateTenderer 1-5'!$H$18 = "", "", 'CandidateTenderer 1-5'!$H$18)</f>
        <v>5</v>
      </c>
      <c r="I18" s="66" t="s">
        <v>32</v>
      </c>
      <c r="J18" s="172"/>
      <c r="K18" s="173"/>
      <c r="L18" s="172"/>
      <c r="M18" s="173"/>
      <c r="N18" s="172"/>
      <c r="O18" s="173"/>
      <c r="P18" s="172"/>
      <c r="Q18" s="173"/>
      <c r="R18" s="172"/>
      <c r="S18" s="173"/>
    </row>
    <row r="19" spans="1:19" ht="11.25" customHeight="1">
      <c r="A19" s="40">
        <f t="shared" si="0"/>
        <v>16</v>
      </c>
      <c r="B19" s="67" t="s">
        <v>33</v>
      </c>
      <c r="C19" s="68"/>
      <c r="D19" s="68"/>
      <c r="E19" s="68"/>
      <c r="F19" s="68"/>
      <c r="G19" s="68"/>
      <c r="H19" s="69"/>
      <c r="I19" s="70"/>
      <c r="J19" s="188"/>
      <c r="K19" s="189"/>
      <c r="L19" s="188"/>
      <c r="M19" s="189"/>
      <c r="N19" s="188"/>
      <c r="O19" s="189"/>
      <c r="P19" s="188"/>
      <c r="Q19" s="189"/>
      <c r="R19" s="188"/>
      <c r="S19" s="189"/>
    </row>
    <row r="20" spans="1:19" s="4" customFormat="1" ht="4.7" customHeight="1">
      <c r="A20" s="40">
        <f t="shared" si="0"/>
        <v>17</v>
      </c>
      <c r="B20" s="71"/>
      <c r="C20" s="71"/>
      <c r="D20" s="71"/>
      <c r="E20" s="71"/>
      <c r="F20" s="71"/>
      <c r="G20" s="71"/>
      <c r="H20" s="71"/>
      <c r="I20" s="26"/>
      <c r="J20" s="192"/>
      <c r="K20" s="193"/>
      <c r="L20" s="192"/>
      <c r="M20" s="193"/>
      <c r="N20" s="192"/>
      <c r="O20" s="193"/>
      <c r="P20" s="192"/>
      <c r="Q20" s="193"/>
      <c r="R20" s="192"/>
      <c r="S20" s="193"/>
    </row>
    <row r="21" spans="1:19" s="4" customFormat="1" ht="12.75" customHeight="1">
      <c r="A21" s="40">
        <f t="shared" si="0"/>
        <v>18</v>
      </c>
      <c r="B21" s="53" t="s">
        <v>34</v>
      </c>
      <c r="C21" s="72"/>
      <c r="D21" s="72"/>
      <c r="E21" s="72"/>
      <c r="F21" s="72"/>
      <c r="G21" s="72"/>
      <c r="H21" s="73"/>
      <c r="I21" s="74"/>
      <c r="J21" s="190"/>
      <c r="K21" s="191"/>
      <c r="L21" s="190"/>
      <c r="M21" s="191"/>
      <c r="N21" s="190"/>
      <c r="O21" s="191"/>
      <c r="P21" s="190"/>
      <c r="Q21" s="191"/>
      <c r="R21" s="190"/>
      <c r="S21" s="191"/>
    </row>
    <row r="22" spans="1:19" ht="22.7" customHeight="1">
      <c r="A22" s="40">
        <f t="shared" si="0"/>
        <v>19</v>
      </c>
      <c r="B22" s="221" t="s">
        <v>35</v>
      </c>
      <c r="C22" s="221"/>
      <c r="D22" s="221"/>
      <c r="E22" s="221"/>
      <c r="F22" s="221"/>
      <c r="G22" s="221"/>
      <c r="H22" s="167" t="str">
        <f>IF('CandidateTenderer 1-5'!$H$22 = "", "", 'CandidateTenderer 1-5'!$H$22)</f>
        <v/>
      </c>
      <c r="I22" s="3" t="s">
        <v>30</v>
      </c>
      <c r="J22" s="188"/>
      <c r="K22" s="189"/>
      <c r="L22" s="188"/>
      <c r="M22" s="189"/>
      <c r="N22" s="188"/>
      <c r="O22" s="189"/>
      <c r="P22" s="188"/>
      <c r="Q22" s="189"/>
      <c r="R22" s="188"/>
      <c r="S22" s="189"/>
    </row>
    <row r="23" spans="1:19" ht="24" customHeight="1">
      <c r="A23" s="40">
        <f t="shared" si="0"/>
        <v>20</v>
      </c>
      <c r="B23" s="75" t="s">
        <v>36</v>
      </c>
      <c r="C23" s="168">
        <f>IF('CandidateTenderer 1-5'!$C$23 = "", "", 'CandidateTenderer 1-5'!$C$23)</f>
        <v>2</v>
      </c>
      <c r="D23" s="227" t="str">
        <f>" reference project"&amp;IF(C23=1,"","s")&amp;" in the technical field"</f>
        <v xml:space="preserve"> reference projects in the technical field</v>
      </c>
      <c r="E23" s="227"/>
      <c r="F23" s="225" t="s">
        <v>78</v>
      </c>
      <c r="G23" s="225"/>
      <c r="H23" s="225"/>
      <c r="I23" s="226"/>
      <c r="J23" s="203"/>
      <c r="K23" s="204"/>
      <c r="L23" s="203"/>
      <c r="M23" s="204"/>
      <c r="N23" s="203"/>
      <c r="O23" s="204"/>
      <c r="P23" s="203"/>
      <c r="Q23" s="204"/>
      <c r="R23" s="203"/>
      <c r="S23" s="204"/>
    </row>
    <row r="24" spans="1:19" ht="45" customHeight="1">
      <c r="A24" s="40">
        <f t="shared" si="0"/>
        <v>21</v>
      </c>
      <c r="B24" s="76" t="s">
        <v>37</v>
      </c>
      <c r="C24" s="169">
        <f>IF('CandidateTenderer 1-5'!$C$24 = "", "", 'CandidateTenderer 1-5'!$C$24)</f>
        <v>2</v>
      </c>
      <c r="D24" s="76" t="str">
        <f>" reference project"&amp;IF(C24=1,"","s")</f>
        <v xml:space="preserve"> reference projects</v>
      </c>
      <c r="E24" s="228" t="s">
        <v>38</v>
      </c>
      <c r="F24" s="228"/>
      <c r="G24" s="228"/>
      <c r="H24" s="222" t="s">
        <v>39</v>
      </c>
      <c r="I24" s="223"/>
      <c r="J24" s="205"/>
      <c r="K24" s="206"/>
      <c r="L24" s="205"/>
      <c r="M24" s="206"/>
      <c r="N24" s="205"/>
      <c r="O24" s="206"/>
      <c r="P24" s="205"/>
      <c r="Q24" s="206"/>
      <c r="R24" s="205"/>
      <c r="S24" s="206"/>
    </row>
    <row r="25" spans="1:19" ht="11.25" customHeight="1">
      <c r="A25" s="40">
        <f t="shared" si="0"/>
        <v>22</v>
      </c>
      <c r="B25" s="201" t="s">
        <v>33</v>
      </c>
      <c r="C25" s="201"/>
      <c r="D25" s="201"/>
      <c r="E25" s="201"/>
      <c r="F25" s="201"/>
      <c r="G25" s="201"/>
      <c r="H25" s="201"/>
      <c r="I25" s="202"/>
      <c r="J25" s="184" t="str">
        <f>IF(J23="nein",Auswahllisten!$F$3,IF(J23="ja",Auswahllisten!$F$2," "))</f>
        <v xml:space="preserve"> </v>
      </c>
      <c r="K25" s="185"/>
      <c r="L25" s="184" t="str">
        <f>IF(L23="nein",Auswahllisten!$F$3,IF(L23="ja",Auswahllisten!$F$2," "))</f>
        <v xml:space="preserve"> </v>
      </c>
      <c r="M25" s="185"/>
      <c r="N25" s="184" t="str">
        <f>IF(N23="nein",Auswahllisten!$F$3,IF(N23="ja",Auswahllisten!$F$2," "))</f>
        <v xml:space="preserve"> </v>
      </c>
      <c r="O25" s="185"/>
      <c r="P25" s="184" t="str">
        <f>IF(P23="nein",Auswahllisten!$F$3,IF(P23="ja",Auswahllisten!$F$2," "))</f>
        <v xml:space="preserve"> </v>
      </c>
      <c r="Q25" s="185"/>
      <c r="R25" s="184" t="str">
        <f>IF(R23="nein",Auswahllisten!$F$3,IF(R23="ja",Auswahllisten!$F$2," "))</f>
        <v xml:space="preserve"> </v>
      </c>
      <c r="S25" s="185"/>
    </row>
    <row r="26" spans="1:19" s="4" customFormat="1" ht="4.7" customHeight="1">
      <c r="A26" s="40">
        <f t="shared" si="0"/>
        <v>23</v>
      </c>
      <c r="B26" s="77"/>
      <c r="C26" s="77"/>
      <c r="D26" s="77"/>
      <c r="E26" s="77"/>
      <c r="F26" s="77"/>
      <c r="G26" s="77"/>
      <c r="H26" s="77"/>
      <c r="I26" s="30"/>
      <c r="J26" s="186"/>
      <c r="K26" s="187"/>
      <c r="L26" s="186"/>
      <c r="M26" s="187"/>
      <c r="N26" s="186"/>
      <c r="O26" s="187"/>
      <c r="P26" s="186"/>
      <c r="Q26" s="187"/>
      <c r="R26" s="186"/>
      <c r="S26" s="187"/>
    </row>
    <row r="27" spans="1:19" ht="13.5" customHeight="1" thickBot="1">
      <c r="A27" s="40">
        <f t="shared" si="0"/>
        <v>24</v>
      </c>
      <c r="B27" s="233" t="s">
        <v>40</v>
      </c>
      <c r="C27" s="233"/>
      <c r="D27" s="233"/>
      <c r="E27" s="233"/>
      <c r="F27" s="233"/>
      <c r="G27" s="233"/>
      <c r="H27" s="233"/>
      <c r="I27" s="234"/>
      <c r="J27" s="179" t="str">
        <f>IF( OR(J19=Auswahllisten!$F$3,J25=Auswahllisten!$F$3), Auswahllisten!$F$3, IF(AND(J19=Auswahllisten!$F$2,J25=Auswahllisten!$F$2), Auswahllisten!$F$2, ""))</f>
        <v/>
      </c>
      <c r="K27" s="180"/>
      <c r="L27" s="179" t="str">
        <f>IF( OR(L19=Auswahllisten!$F$3,L25=Auswahllisten!$F$3), Auswahllisten!$F$3, IF(AND(L19=Auswahllisten!$F$2,L25=Auswahllisten!$F$2), Auswahllisten!$F$2, ""))</f>
        <v/>
      </c>
      <c r="M27" s="180"/>
      <c r="N27" s="179" t="str">
        <f>IF( OR(N19=Auswahllisten!$F$3,N25=Auswahllisten!$F$3), Auswahllisten!$F$3, IF(AND(N19=Auswahllisten!$F$2,N25=Auswahllisten!$F$2), Auswahllisten!$F$2, ""))</f>
        <v/>
      </c>
      <c r="O27" s="180"/>
      <c r="P27" s="179" t="str">
        <f>IF( OR(P19=Auswahllisten!$F$3,P25=Auswahllisten!$F$3), Auswahllisten!$F$3, IF(AND(P19=Auswahllisten!$F$2,P25=Auswahllisten!$F$2), Auswahllisten!$F$2, ""))</f>
        <v/>
      </c>
      <c r="Q27" s="180"/>
      <c r="R27" s="179" t="str">
        <f>IF( OR(R19=Auswahllisten!$F$3,R25=Auswahllisten!$F$3), Auswahllisten!$F$3, IF(AND(R19=Auswahllisten!$F$2,R25=Auswahllisten!$F$2), Auswahllisten!$F$2, ""))</f>
        <v/>
      </c>
      <c r="S27" s="180"/>
    </row>
    <row r="28" spans="1:19" s="4" customFormat="1" ht="4.7" customHeight="1">
      <c r="A28" s="40">
        <f t="shared" si="0"/>
        <v>25</v>
      </c>
      <c r="B28" s="78"/>
      <c r="C28" s="78"/>
      <c r="D28" s="78"/>
      <c r="E28" s="78"/>
      <c r="F28" s="78"/>
      <c r="G28" s="78"/>
      <c r="H28" s="78"/>
      <c r="I28" s="31"/>
      <c r="J28" s="181"/>
      <c r="K28" s="182"/>
      <c r="L28" s="181"/>
      <c r="M28" s="182"/>
      <c r="N28" s="181"/>
      <c r="O28" s="182"/>
      <c r="P28" s="181"/>
      <c r="Q28" s="182"/>
      <c r="R28" s="181"/>
      <c r="S28" s="183"/>
    </row>
    <row r="29" spans="1:19" s="1" customFormat="1" ht="25.5" customHeight="1">
      <c r="A29" s="40">
        <f t="shared" si="0"/>
        <v>26</v>
      </c>
      <c r="B29" s="50" t="s">
        <v>41</v>
      </c>
      <c r="J29" s="51"/>
      <c r="K29" s="52"/>
      <c r="L29" s="51"/>
      <c r="M29" s="52"/>
      <c r="N29" s="51"/>
      <c r="O29" s="52"/>
      <c r="P29" s="51"/>
      <c r="Q29" s="52"/>
      <c r="R29" s="51"/>
      <c r="S29" s="52"/>
    </row>
    <row r="30" spans="1:19" s="4" customFormat="1" ht="12.75" customHeight="1">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c r="A31" s="40">
        <f t="shared" si="0"/>
        <v>28</v>
      </c>
      <c r="B31" s="216">
        <v>1</v>
      </c>
      <c r="C31" s="216"/>
      <c r="D31" s="216"/>
      <c r="E31" s="216"/>
      <c r="F31" s="216"/>
      <c r="G31" s="216"/>
      <c r="H31" s="217"/>
      <c r="I31" s="84">
        <v>2</v>
      </c>
      <c r="J31" s="85">
        <v>3</v>
      </c>
      <c r="K31" s="86">
        <v>4</v>
      </c>
      <c r="L31" s="85">
        <v>5</v>
      </c>
      <c r="M31" s="86">
        <v>6</v>
      </c>
      <c r="N31" s="85">
        <v>7</v>
      </c>
      <c r="O31" s="86">
        <v>8</v>
      </c>
      <c r="P31" s="85">
        <v>9</v>
      </c>
      <c r="Q31" s="86">
        <v>10</v>
      </c>
      <c r="R31" s="87">
        <v>11</v>
      </c>
      <c r="S31" s="88">
        <v>12</v>
      </c>
    </row>
    <row r="32" spans="1:19" ht="11.25" customHeight="1">
      <c r="A32" s="40">
        <f t="shared" si="0"/>
        <v>29</v>
      </c>
      <c r="B32" s="218" t="s">
        <v>43</v>
      </c>
      <c r="C32" s="218"/>
      <c r="D32" s="218"/>
      <c r="E32" s="218"/>
      <c r="F32" s="218"/>
      <c r="G32" s="218"/>
      <c r="H32" s="219"/>
      <c r="I32" s="90" t="s">
        <v>44</v>
      </c>
      <c r="J32" s="91" t="s">
        <v>45</v>
      </c>
      <c r="K32" s="92" t="s">
        <v>46</v>
      </c>
      <c r="L32" s="93" t="s">
        <v>45</v>
      </c>
      <c r="M32" s="94" t="s">
        <v>46</v>
      </c>
      <c r="N32" s="93" t="s">
        <v>45</v>
      </c>
      <c r="O32" s="94" t="s">
        <v>46</v>
      </c>
      <c r="P32" s="93" t="s">
        <v>45</v>
      </c>
      <c r="Q32" s="94" t="s">
        <v>46</v>
      </c>
      <c r="R32" s="95" t="s">
        <v>45</v>
      </c>
      <c r="S32" s="96" t="s">
        <v>46</v>
      </c>
    </row>
    <row r="33" spans="1:19" ht="11.25" customHeight="1">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79</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80</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81</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82</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4" t="s">
        <v>83</v>
      </c>
      <c r="C40" s="214"/>
      <c r="D40" s="214"/>
      <c r="E40" s="214"/>
      <c r="F40" s="214"/>
      <c r="G40" s="214"/>
      <c r="H40" s="215"/>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62</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63</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64</v>
      </c>
      <c r="C43" s="118"/>
      <c r="D43" s="212" t="s">
        <v>38</v>
      </c>
      <c r="E43" s="212"/>
      <c r="F43" s="212"/>
      <c r="G43" s="212"/>
      <c r="H43" s="21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67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35" customHeight="1"/>
    <row r="49" spans="1:19" ht="22.7" customHeight="1"/>
    <row r="50" spans="1:19" ht="22.7" customHeight="1">
      <c r="A50" s="130"/>
      <c r="B50" s="175" t="s">
        <v>68</v>
      </c>
      <c r="C50" s="175"/>
      <c r="D50" s="175"/>
      <c r="E50" s="175"/>
      <c r="F50" s="175"/>
      <c r="G50" s="175"/>
      <c r="H50" s="175"/>
      <c r="I50" s="175"/>
      <c r="J50" s="175"/>
      <c r="K50" s="175"/>
      <c r="L50" s="175"/>
      <c r="M50" s="175"/>
      <c r="N50" s="175"/>
      <c r="O50" s="175"/>
      <c r="P50" s="175"/>
      <c r="Q50" s="175"/>
      <c r="R50" s="175"/>
      <c r="S50" s="175"/>
    </row>
    <row r="51" spans="1:19" ht="22.5" customHeight="1">
      <c r="B51" s="131"/>
      <c r="C51" s="131"/>
      <c r="D51" s="130" t="s">
        <v>69</v>
      </c>
      <c r="E51" s="130"/>
      <c r="F51" s="230"/>
      <c r="G51" s="230"/>
      <c r="H51" s="230"/>
      <c r="I51" s="230"/>
      <c r="M51" s="43" t="s">
        <v>70</v>
      </c>
      <c r="P51" s="230"/>
      <c r="Q51" s="230"/>
      <c r="R51" s="230"/>
      <c r="S51" s="230"/>
    </row>
    <row r="52" spans="1:19" ht="10.35" customHeight="1">
      <c r="D52"/>
      <c r="E52"/>
      <c r="F52" s="231" t="s">
        <v>71</v>
      </c>
      <c r="G52" s="231"/>
      <c r="H52" s="231"/>
      <c r="I52" s="231"/>
      <c r="J52" s="32"/>
      <c r="K52" s="120"/>
      <c r="L52" s="32"/>
      <c r="M52" s="120"/>
      <c r="N52" s="32"/>
      <c r="O52" s="120"/>
      <c r="P52" s="231" t="s">
        <v>71</v>
      </c>
      <c r="Q52" s="231"/>
      <c r="R52" s="231"/>
      <c r="S52" s="231"/>
    </row>
    <row r="53" spans="1:19" ht="10.35" customHeight="1"/>
    <row r="54" spans="1:19" ht="10.35" customHeight="1"/>
    <row r="55" spans="1:19" ht="10.35"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207" priority="16" operator="notEqual">
      <formula>100</formula>
    </cfRule>
  </conditionalFormatting>
  <conditionalFormatting sqref="K47">
    <cfRule type="cellIs" dxfId="206" priority="13" operator="equal">
      <formula>3</formula>
    </cfRule>
    <cfRule type="cellIs" dxfId="205" priority="14" operator="equal">
      <formula>2</formula>
    </cfRule>
    <cfRule type="cellIs" dxfId="204" priority="15" operator="equal">
      <formula>1</formula>
    </cfRule>
  </conditionalFormatting>
  <conditionalFormatting sqref="M47">
    <cfRule type="cellIs" dxfId="203" priority="10" operator="equal">
      <formula>3</formula>
    </cfRule>
    <cfRule type="cellIs" dxfId="202" priority="11" operator="equal">
      <formula>2</formula>
    </cfRule>
    <cfRule type="cellIs" dxfId="201" priority="12" operator="equal">
      <formula>1</formula>
    </cfRule>
  </conditionalFormatting>
  <conditionalFormatting sqref="O47">
    <cfRule type="cellIs" dxfId="200" priority="7" operator="equal">
      <formula>3</formula>
    </cfRule>
    <cfRule type="cellIs" dxfId="199" priority="8" operator="equal">
      <formula>2</formula>
    </cfRule>
    <cfRule type="cellIs" dxfId="198" priority="9" operator="equal">
      <formula>1</formula>
    </cfRule>
  </conditionalFormatting>
  <conditionalFormatting sqref="Q47">
    <cfRule type="cellIs" dxfId="197" priority="4" operator="equal">
      <formula>3</formula>
    </cfRule>
    <cfRule type="cellIs" dxfId="196" priority="5" operator="equal">
      <formula>2</formula>
    </cfRule>
    <cfRule type="cellIs" dxfId="195" priority="6" operator="equal">
      <formula>1</formula>
    </cfRule>
  </conditionalFormatting>
  <conditionalFormatting sqref="S47">
    <cfRule type="cellIs" dxfId="194" priority="1" operator="equal">
      <formula>3</formula>
    </cfRule>
    <cfRule type="cellIs" dxfId="193" priority="2" operator="equal">
      <formula>2</formula>
    </cfRule>
    <cfRule type="cellIs" dxfId="192" priority="3" operator="equal">
      <formula>1</formula>
    </cfRule>
  </conditionalFormatting>
  <dataValidations count="9">
    <dataValidation type="whole" errorStyle="warning" allowBlank="1" showInputMessage="1" showErrorMessage="1" sqref="I35:I40 I43 I45" xr:uid="{D5C0D071-8671-4ECE-862F-C036988EE95E}">
      <formula1>0</formula1>
      <formula2>100</formula2>
    </dataValidation>
    <dataValidation type="decimal" allowBlank="1" showInputMessage="1" showErrorMessage="1" error="Max. 10 Punkte" sqref="P35:P40 N35:N40 L35:L40 J35:J40 R35:R40" xr:uid="{D4E86355-7705-4F12-ABFD-8C8CB538F98A}">
      <formula1>0</formula1>
      <formula2>10</formula2>
    </dataValidation>
    <dataValidation type="list" allowBlank="1" showInputMessage="1" sqref="D43 E24" xr:uid="{CE5D615C-DB3C-403F-8041-F54D023FB7C8}">
      <formula1>Länder_und_Regionen</formula1>
    </dataValidation>
    <dataValidation type="list" allowBlank="1" showInputMessage="1" showErrorMessage="1" sqref="C23:C24" xr:uid="{5F1CFD90-C5FE-454E-A4B1-4F9F77C54312}">
      <formula1>Mindestzahl</formula1>
    </dataValidation>
    <dataValidation type="list" allowBlank="1" showInputMessage="1" sqref="P11:P15 J11:J15 J23 L23 L11:L15 N23 N11:N15 P23 R11:R15 R23 J17:J18 L17:L18 N17:N18 P17:P18 R17:R18" xr:uid="{EC6C80B3-237B-4FAA-B81F-2A6442550BCA}">
      <formula1>Auswahl_ja_nein</formula1>
    </dataValidation>
    <dataValidation type="list" allowBlank="1" showInputMessage="1" sqref="J19 L19 N19 P19 R19" xr:uid="{836308DC-6C8A-4F0D-A278-BD3A810E811F}">
      <formula1>geeignet_ungeeignet</formula1>
    </dataValidation>
    <dataValidation type="list" allowBlank="1" showInputMessage="1" showErrorMessage="1" sqref="P22 P25 J22 J25 J27 L27 L22 L25 N27 N22 N25 P27 R22 R25 R27" xr:uid="{73599A3E-EDFC-4959-9947-2422C7AFCD55}">
      <formula1>geeignet_ungeeignet</formula1>
    </dataValidation>
    <dataValidation allowBlank="1" showInputMessage="1" sqref="F51 P51" xr:uid="{4137F7BA-258A-4CEF-BF30-C09A6E17BE45}"/>
    <dataValidation type="list" allowBlank="1" showInputMessage="1" showErrorMessage="1" sqref="A2:C2" xr:uid="{BF7FE483-0E59-41EA-966C-E1D30761D4A3}">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41401738-ADCD-4D0C-A652-30AE82DA0B8C}">
          <x14:formula1>
            <xm:f>Auswahllisten!$E$2:$E$4</xm:f>
          </x14:formula1>
          <xm:sqref>J16 L16 N16 P16 R16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8a9cd2-a88e-42cf-8143-1b88284d8aad">
      <Terms xmlns="http://schemas.microsoft.com/office/infopath/2007/PartnerControls"/>
    </lcf76f155ced4ddcb4097134ff3c332f>
    <TaxCatchAll xmlns="43f10c98-aa06-47b8-9a3f-c081958d2e1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47DEE59AE9DE4EB703D2AAF6DA0C32" ma:contentTypeVersion="18" ma:contentTypeDescription="Create a new document." ma:contentTypeScope="" ma:versionID="24a33ac2a40350170b8eb885d3b7e19e">
  <xsd:schema xmlns:xsd="http://www.w3.org/2001/XMLSchema" xmlns:xs="http://www.w3.org/2001/XMLSchema" xmlns:p="http://schemas.microsoft.com/office/2006/metadata/properties" xmlns:ns2="148a9cd2-a88e-42cf-8143-1b88284d8aad" xmlns:ns3="43f10c98-aa06-47b8-9a3f-c081958d2e12" targetNamespace="http://schemas.microsoft.com/office/2006/metadata/properties" ma:root="true" ma:fieldsID="8e855b2eb4c816dfbc1c88bb2321312f" ns2:_="" ns3:_="">
    <xsd:import namespace="148a9cd2-a88e-42cf-8143-1b88284d8aad"/>
    <xsd:import namespace="43f10c98-aa06-47b8-9a3f-c081958d2e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8a9cd2-a88e-42cf-8143-1b88284d8a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f10c98-aa06-47b8-9a3f-c081958d2e1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196af41-3dc5-4bf7-af72-56f78df57ae3}" ma:internalName="TaxCatchAll" ma:showField="CatchAllData" ma:web="43f10c98-aa06-47b8-9a3f-c081958d2e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51554E-6559-409A-873A-63E5C408BE90}">
  <ds:schemaRefs>
    <ds:schemaRef ds:uri="http://schemas.microsoft.com/sharepoint/v3/contenttype/forms"/>
  </ds:schemaRefs>
</ds:datastoreItem>
</file>

<file path=customXml/itemProps2.xml><?xml version="1.0" encoding="utf-8"?>
<ds:datastoreItem xmlns:ds="http://schemas.openxmlformats.org/officeDocument/2006/customXml" ds:itemID="{7541FB30-5C9E-4F1B-8353-DF9556F934FE}">
  <ds:schemaRefs>
    <ds:schemaRef ds:uri="http://schemas.microsoft.com/office/2006/metadata/properties"/>
    <ds:schemaRef ds:uri="http://schemas.microsoft.com/office/infopath/2007/PartnerControls"/>
    <ds:schemaRef ds:uri="148a9cd2-a88e-42cf-8143-1b88284d8aad"/>
    <ds:schemaRef ds:uri="43f10c98-aa06-47b8-9a3f-c081958d2e12"/>
  </ds:schemaRefs>
</ds:datastoreItem>
</file>

<file path=customXml/itemProps3.xml><?xml version="1.0" encoding="utf-8"?>
<ds:datastoreItem xmlns:ds="http://schemas.openxmlformats.org/officeDocument/2006/customXml" ds:itemID="{2096EC80-F252-49B5-8B7A-1275621A86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8a9cd2-a88e-42cf-8143-1b88284d8aad"/>
    <ds:schemaRef ds:uri="43f10c98-aa06-47b8-9a3f-c081958d2e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24</vt:i4>
      </vt:variant>
      <vt:variant>
        <vt:lpstr>Named Ranges</vt:lpstr>
      </vt:variant>
      <vt:variant>
        <vt:i4>26</vt:i4>
      </vt:variant>
    </vt:vector>
  </HeadingPairs>
  <TitlesOfParts>
    <vt:vector size="50" baseType="lpstr">
      <vt:lpstr>Ranking</vt:lpstr>
      <vt:lpstr>CandidateTenderer 1-5</vt:lpstr>
      <vt:lpstr>CandidateTenderer 6-10</vt:lpstr>
      <vt:lpstr>CandidateTenderer 11-15</vt:lpstr>
      <vt:lpstr>CandidateTenderer 16-20</vt:lpstr>
      <vt:lpstr>CandidateTenderer 21-25</vt:lpstr>
      <vt:lpstr>CandidateTenderer 26-30</vt:lpstr>
      <vt:lpstr>CandidateTenderer 31-35</vt:lpstr>
      <vt:lpstr>CandidateTenderer 36-40</vt:lpstr>
      <vt:lpstr>CandidateTenderer 41-45</vt:lpstr>
      <vt:lpstr>CandidateTenderer 46-50</vt:lpstr>
      <vt:lpstr>CandidateTenderer 51-55</vt:lpstr>
      <vt:lpstr>CandidateTenderer 56-60</vt:lpstr>
      <vt:lpstr>CandidateTenderer 61-65</vt:lpstr>
      <vt:lpstr>CandidateTenderer 66-70</vt:lpstr>
      <vt:lpstr>CandidateTenderer 71-75</vt:lpstr>
      <vt:lpstr>CandidateTenderer 76-80</vt:lpstr>
      <vt:lpstr>CandidateTenderer 81-85</vt:lpstr>
      <vt:lpstr>CandidateTenderer 86-90</vt:lpstr>
      <vt:lpstr>CandidateTenderer 91-95</vt:lpstr>
      <vt:lpstr>CandidateTenderer 96-100</vt:lpstr>
      <vt:lpstr>Overview geographical regions</vt:lpstr>
      <vt:lpstr>Information</vt:lpstr>
      <vt:lpstr>Auswahllisten</vt:lpstr>
      <vt:lpstr>Auswahl_ja_nein</vt:lpstr>
      <vt:lpstr>geeignet_ungeeignet</vt:lpstr>
      <vt:lpstr>Länder_und_Regionen</vt:lpstr>
      <vt:lpstr>Mindestzahl</vt:lpstr>
      <vt:lpstr>'CandidateTenderer 11-15'!Print_Area</vt:lpstr>
      <vt:lpstr>'CandidateTenderer 1-5'!Print_Area</vt:lpstr>
      <vt:lpstr>'CandidateTenderer 16-20'!Print_Area</vt:lpstr>
      <vt:lpstr>'CandidateTenderer 21-25'!Print_Area</vt:lpstr>
      <vt:lpstr>'CandidateTenderer 26-30'!Print_Area</vt:lpstr>
      <vt:lpstr>'CandidateTenderer 31-35'!Print_Area</vt:lpstr>
      <vt:lpstr>'CandidateTenderer 36-40'!Print_Area</vt:lpstr>
      <vt:lpstr>'CandidateTenderer 41-45'!Print_Area</vt:lpstr>
      <vt:lpstr>'CandidateTenderer 46-50'!Print_Area</vt:lpstr>
      <vt:lpstr>'CandidateTenderer 51-55'!Print_Area</vt:lpstr>
      <vt:lpstr>'CandidateTenderer 56-60'!Print_Area</vt:lpstr>
      <vt:lpstr>'CandidateTenderer 6-10'!Print_Area</vt:lpstr>
      <vt:lpstr>'CandidateTenderer 61-65'!Print_Area</vt:lpstr>
      <vt:lpstr>'CandidateTenderer 66-70'!Print_Area</vt:lpstr>
      <vt:lpstr>'CandidateTenderer 71-75'!Print_Area</vt:lpstr>
      <vt:lpstr>'CandidateTenderer 76-80'!Print_Area</vt:lpstr>
      <vt:lpstr>'CandidateTenderer 81-85'!Print_Area</vt:lpstr>
      <vt:lpstr>'CandidateTenderer 86-90'!Print_Area</vt:lpstr>
      <vt:lpstr>'CandidateTenderer 91-95'!Print_Area</vt:lpstr>
      <vt:lpstr>'CandidateTenderer 96-100'!Print_Area</vt:lpstr>
      <vt:lpstr>Information!Print_Area</vt:lpstr>
      <vt:lpstr>'Overview geographical regions'!Print_Area</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31-1-10, Bewertungsschema zur Prüfung der Eignung von Bewerbern/Bietern, Englisch, Stand Januar 2025</dc:title>
  <dc:subject/>
  <dc:creator>Rasul Ismael, Umed GIZ IQ</dc:creator>
  <cp:keywords/>
  <dc:description/>
  <cp:lastModifiedBy>AlabdAlrasool, Sarah GIZ IQ</cp:lastModifiedBy>
  <cp:revision/>
  <dcterms:created xsi:type="dcterms:W3CDTF">2001-02-21T08:54:43Z</dcterms:created>
  <dcterms:modified xsi:type="dcterms:W3CDTF">2026-02-15T13:58:21Z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0x010100E647DEE59AE9DE4EB703D2AAF6DA0C32</vt:lpwstr>
  </property>
</Properties>
</file>